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1DF2DD36-DF17-4F8A-8D8B-95A4CA217F8F}" xr6:coauthVersionLast="45" xr6:coauthVersionMax="45" xr10:uidLastSave="{00000000-0000-0000-0000-000000000000}"/>
  <bookViews>
    <workbookView xWindow="1170" yWindow="1170" windowWidth="27480" windowHeight="11910"/>
  </bookViews>
  <sheets>
    <sheet name="Introduction" sheetId="117" r:id="rId1"/>
    <sheet name="Water" sheetId="85" r:id="rId2"/>
    <sheet name="Sanitation" sheetId="105" r:id="rId3"/>
    <sheet name="Hygiene" sheetId="116" r:id="rId4"/>
    <sheet name="DHS06" sheetId="139" r:id="rId5"/>
    <sheet name="DHS16"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<sst xmlns="http://schemas.openxmlformats.org/spreadsheetml/2006/main" count="27174" uniqueCount="588">
  <si>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</si>
  <si>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</si>
  <si>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</si>
  <si>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</si>
  <si>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</si>
  <si>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</si>
  <si>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</si>
  <si>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</si>
  <si>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</si>
  <si>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</si>
  <si>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</si>
  <si>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</si>
  <si>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</si>
  <si>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</si>
  <si>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</si>
  <si>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</si>
  <si>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</si>
  <si>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</si>
  <si>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</si>
  <si>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</si>
  <si>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</si>
  <si>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</si>
  <si>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</si>
  <si>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</si>
  <si>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</si>
  <si>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</si>
  <si>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</si>
  <si>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</si>
  <si>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</si>
  <si>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</si>
  <si>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</si>
  <si>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</si>
  <si>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</si>
  <si>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</si>
  <si>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</si>
  <si>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</si>
  <si>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</si>
  <si>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</si>
  <si>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</si>
  <si>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</si>
  <si>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</si>
  <si>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</si>
  <si>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</si>
  <si>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</si>
  <si>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</si>
  <si>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</si>
  <si>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</si>
  <si>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</si>
  <si>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</si>
  <si>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</si>
  <si>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</si>
  <si>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</si>
  <si>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</si>
  <si>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</si>
  <si>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</si>
  <si>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</si>
  <si>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</si>
  <si>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</si>
  <si>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</si>
  <si>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</si>
  <si>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</si>
  <si>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</si>
  <si>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</si>
  <si>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</si>
  <si>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</si>
  <si>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</si>
  <si>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</si>
  <si>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</si>
  <si>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</si>
  <si>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</si>
  <si>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</si>
  <si>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</si>
  <si>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</si>
  <si>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</si>
  <si>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</si>
  <si>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</si>
  <si>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</si>
  <si>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</si>
  <si>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</si>
  <si>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</si>
  <si>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</si>
  <si>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</si>
  <si>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</si>
  <si>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</si>
  <si>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</si>
  <si>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</si>
  <si>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</si>
  <si>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</si>
  <si>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</si>
  <si>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</si>
  <si>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</si>
  <si>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</si>
  <si>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</si>
  <si>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</si>
  <si>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</si>
  <si>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</si>
  <si>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</si>
  <si>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</si>
  <si>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</si>
  <si>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</si>
  <si>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</si>
  <si>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</si>
  <si>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</si>
  <si>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</si>
  <si>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</si>
  <si>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</si>
  <si>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</si>
  <si>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</si>
  <si>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</si>
  <si>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</si>
  <si>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</si>
  <si>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</si>
  <si>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</si>
  <si>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</si>
  <si>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</si>
  <si>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</si>
  <si>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</si>
  <si>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</si>
  <si>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</si>
  <si>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</si>
  <si>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</si>
  <si>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</si>
  <si>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</si>
  <si>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</si>
  <si>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</si>
  <si>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</si>
  <si>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</si>
  <si>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</si>
  <si>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</si>
  <si>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</si>
  <si>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</si>
  <si>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</si>
  <si>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</si>
  <si>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</si>
  <si>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</si>
  <si>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</si>
  <si>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</si>
  <si>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</si>
  <si>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</si>
  <si>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</si>
  <si>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</si>
  <si>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</si>
  <si>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</si>
  <si>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</si>
  <si>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</si>
  <si>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REGIONS</t>
  </si>
  <si>
    <t>[AP] Andhra Pradesh</t>
  </si>
  <si>
    <t>[AR] Arunachal Pradesh</t>
  </si>
  <si>
    <t>[AS] Assam</t>
  </si>
  <si>
    <t>[BH] Bihar</t>
  </si>
  <si>
    <t>[CH] Chhattisgarh</t>
  </si>
  <si>
    <t>[DL] Delhi</t>
  </si>
  <si>
    <t>[GJ] Gujarat</t>
  </si>
  <si>
    <t>[GO] Goa</t>
  </si>
  <si>
    <t>[HP] Himachal Pradesh</t>
  </si>
  <si>
    <t>[HR] Haryana</t>
  </si>
  <si>
    <t>[JH] Jharkhand</t>
  </si>
  <si>
    <t>[JM] Jammu and Kashmir</t>
  </si>
  <si>
    <t>[KA] Karnataka</t>
  </si>
  <si>
    <t>[KE] Kerala</t>
  </si>
  <si>
    <t>[MG] Meghalaya</t>
  </si>
  <si>
    <t>[MH] Maharashtra</t>
  </si>
  <si>
    <t>[MN] Manipur</t>
  </si>
  <si>
    <t>[MP] Madhya Pradesh</t>
  </si>
  <si>
    <t>[MZ] Mizoram</t>
  </si>
  <si>
    <t>[NA] Nagaland</t>
  </si>
  <si>
    <t>[OR] Orissa</t>
  </si>
  <si>
    <t>[PJ] Punjab</t>
  </si>
  <si>
    <t>[RJ] Rajasthan</t>
  </si>
  <si>
    <t>[SK] Sikkim</t>
  </si>
  <si>
    <t>[TN] Tamil Nadu</t>
  </si>
  <si>
    <t>[TR] Tripura</t>
  </si>
  <si>
    <t>[UC] Uttaranchal</t>
  </si>
  <si>
    <t>[UP] Uttar Pradesh</t>
  </si>
  <si>
    <t>[WB] West Bengal</t>
  </si>
  <si>
    <t>Improved sources</t>
  </si>
  <si>
    <t xml:space="preserve"> Water source on premises</t>
  </si>
  <si>
    <t xml:space="preserve"> Improved Water source on premises</t>
  </si>
  <si>
    <t xml:space="preserve"> Water source available when needed</t>
  </si>
  <si>
    <t xml:space="preserve"> Improved water source available when needed</t>
  </si>
  <si>
    <t>Source of drinking water</t>
  </si>
  <si>
    <t>Piped into dwelling</t>
  </si>
  <si>
    <t>Piped to yard/plot</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</si>
  <si>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</si>
  <si>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</si>
  <si>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</si>
  <si>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</si>
  <si>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</si>
  <si>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</si>
  <si>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</si>
  <si>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</si>
  <si>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</si>
  <si>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</si>
  <si>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</si>
  <si>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other</t>
  </si>
  <si>
    <t>Shared among Improved Sanitation</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</si>
  <si>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</si>
  <si>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</si>
  <si>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</si>
  <si>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</si>
  <si>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</si>
  <si>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</si>
  <si>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</si>
  <si>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</si>
  <si>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</si>
  <si>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</si>
  <si>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Dry toilet</t>
  </si>
  <si>
    <t>Total</t>
  </si>
  <si>
    <t>DHS06</t>
  </si>
  <si>
    <t>India</t>
  </si>
  <si>
    <t>Count</t>
  </si>
  <si>
    <t>W_text_t</t>
  </si>
  <si>
    <t/>
  </si>
  <si>
    <t>W_text_i</t>
  </si>
  <si>
    <t>S_text_s</t>
  </si>
  <si>
    <t>S_text_i</t>
  </si>
  <si>
    <t>Urban/Rural</t>
  </si>
  <si>
    <t>2006</t>
  </si>
  <si>
    <t>Component Matrix</t>
  </si>
  <si>
    <t>Component</t>
  </si>
  <si>
    <t>1</t>
  </si>
  <si>
    <t>Has television</t>
  </si>
  <si>
    <t>LPG, natural gas for cooking</t>
  </si>
  <si>
    <t>Has colour television</t>
  </si>
  <si>
    <t>Has electric fan</t>
  </si>
  <si>
    <t>Has pressure cooker</t>
  </si>
  <si>
    <t>Has refrigerator</t>
  </si>
  <si>
    <t>Has table</t>
  </si>
  <si>
    <t>Has chair</t>
  </si>
  <si>
    <t>Has a mobile telephone</t>
  </si>
  <si>
    <t>RCC/RBC/Cement roof</t>
  </si>
  <si>
    <t>Has electricity</t>
  </si>
  <si>
    <t>Cement wall</t>
  </si>
  <si>
    <t>Has motorcycle/scooter</t>
  </si>
  <si>
    <t>Straw/shrubs/grass for cooking</t>
  </si>
  <si>
    <t>Has mattress</t>
  </si>
  <si>
    <t>Has sewing machine</t>
  </si>
  <si>
    <t>Cement floor</t>
  </si>
  <si>
    <t>Mud/Clay/Earth floor</t>
  </si>
  <si>
    <t>Has a watch</t>
  </si>
  <si>
    <t>Mud wall</t>
  </si>
  <si>
    <t>Has cot/bed</t>
  </si>
  <si>
    <t>Has computer</t>
  </si>
  <si>
    <t>Has radio</t>
  </si>
  <si>
    <t>Polished stone/marble/granite floor</t>
  </si>
  <si>
    <t>Has car</t>
  </si>
  <si>
    <t>Palm leaves/thatch roof</t>
  </si>
  <si>
    <t>Has water pump</t>
  </si>
  <si>
    <t>Has B&amp;W television</t>
  </si>
  <si>
    <t>Number of members per sleeping room</t>
  </si>
  <si>
    <t>Owns a bank account or post office account</t>
  </si>
  <si>
    <t>Dung floor</t>
  </si>
  <si>
    <t>Ceramic tile floor</t>
  </si>
  <si>
    <t>Coal, lignite for cooking</t>
  </si>
  <si>
    <t>Roofing shingles roof</t>
  </si>
  <si>
    <t>Livestock, herds or farm animals</t>
  </si>
  <si>
    <t>Palm/bamboo/trunks wall</t>
  </si>
  <si>
    <t>Has tractor</t>
  </si>
  <si>
    <t>Agricultural crop for cooking</t>
  </si>
  <si>
    <t>Metal/GI roof</t>
  </si>
  <si>
    <t>Has goats</t>
  </si>
  <si>
    <t>Have document to prove ownership of this house [Kolkata &amp; Mu</t>
  </si>
  <si>
    <t>Brick wall</t>
  </si>
  <si>
    <t>Bamboo with mud wall</t>
  </si>
  <si>
    <t>Tile roof</t>
  </si>
  <si>
    <t>Palm/bamboo roof</t>
  </si>
  <si>
    <t>Has chickens</t>
  </si>
  <si>
    <t>Stone with mud wall</t>
  </si>
  <si>
    <t>Cement block wall</t>
  </si>
  <si>
    <t>Grass/reeds/thatch wall</t>
  </si>
  <si>
    <t>Has thresher</t>
  </si>
  <si>
    <t>Charcoal for cooking</t>
  </si>
  <si>
    <t>Has bicycle</t>
  </si>
  <si>
    <t>Asbestos sheets roof</t>
  </si>
  <si>
    <t>Sod/mud with grass mixture roof</t>
  </si>
  <si>
    <t>Plastic sheet roof</t>
  </si>
  <si>
    <t>Stone with lime wall</t>
  </si>
  <si>
    <t>Owns this house only</t>
  </si>
  <si>
    <t>Vinyl/asphalt strips floor</t>
  </si>
  <si>
    <t>Palm/bamboo floor</t>
  </si>
  <si>
    <t>Sand floor</t>
  </si>
  <si>
    <t>Kerosene for cooking</t>
  </si>
  <si>
    <t>Has cows/bulls/buffalo</t>
  </si>
  <si>
    <t>Has an animal-drawn cart</t>
  </si>
  <si>
    <t>Carpeted floor</t>
  </si>
  <si>
    <t>Mud roof</t>
  </si>
  <si>
    <t>Dung for cooking</t>
  </si>
  <si>
    <t>Stone floor</t>
  </si>
  <si>
    <t>Uncovered adobe wall</t>
  </si>
  <si>
    <t>GI/Metal/Asbestos sheets wall</t>
  </si>
  <si>
    <t>Brick floor</t>
  </si>
  <si>
    <t>Loosely packed stones roof</t>
  </si>
  <si>
    <t>Other wall</t>
  </si>
  <si>
    <t>Electricity for cooking</t>
  </si>
  <si>
    <t>Rents house</t>
  </si>
  <si>
    <t>Wood for cooking</t>
  </si>
  <si>
    <t>Calamine/cement fiber roof</t>
  </si>
  <si>
    <t>Wood plank roof</t>
  </si>
  <si>
    <t>Other roof</t>
  </si>
  <si>
    <t>Has sheep</t>
  </si>
  <si>
    <t>Other fuel for cooking</t>
  </si>
  <si>
    <t>Rudimentary wood plank floor</t>
  </si>
  <si>
    <t>Non-rustic wood roof</t>
  </si>
  <si>
    <t>Parquet, wood tile floor</t>
  </si>
  <si>
    <t>Have a written rental contract for this dwelling [Kolkata &amp;</t>
  </si>
  <si>
    <t>Slate roof</t>
  </si>
  <si>
    <t>No wall</t>
  </si>
  <si>
    <t>Reused wood wall</t>
  </si>
  <si>
    <t>Brick roof</t>
  </si>
  <si>
    <t>Rustic mat roof</t>
  </si>
  <si>
    <t>No roof</t>
  </si>
  <si>
    <t>Has camels</t>
  </si>
  <si>
    <t>Rent part of employment agreement</t>
  </si>
  <si>
    <t>Owns land usable for agriculture</t>
  </si>
  <si>
    <t>Wood plank / shingles wall</t>
  </si>
  <si>
    <t>Unburnt bricks roof</t>
  </si>
  <si>
    <t>Rent other arrangement</t>
  </si>
  <si>
    <t>Plywood wall</t>
  </si>
  <si>
    <t>Other type of flooring</t>
  </si>
  <si>
    <t>Has horses/donkeys/mules</t>
  </si>
  <si>
    <t>Carton wall</t>
  </si>
  <si>
    <t>Communalities</t>
  </si>
  <si>
    <t>Extraction</t>
  </si>
  <si>
    <t>Total Variance Explained</t>
  </si>
  <si>
    <t>Extraction Sums of Squared Loadings</t>
  </si>
  <si>
    <t>% of Variance</t>
  </si>
  <si>
    <t>Cumulative %</t>
  </si>
  <si>
    <t>Component Score Coefficient Matrix</t>
  </si>
  <si>
    <t>Component Score Covariance Matrix</t>
  </si>
  <si>
    <t>Andhra Pradesh</t>
  </si>
  <si>
    <t>Arunachal Pradesh</t>
  </si>
  <si>
    <t>Assam</t>
  </si>
  <si>
    <t>Bihar</t>
  </si>
  <si>
    <t>Chandigarh</t>
  </si>
  <si>
    <t>Chhattisgarh</t>
  </si>
  <si>
    <t>Dadra and Nagar Haveli</t>
  </si>
  <si>
    <t>Daman and Diu</t>
  </si>
  <si>
    <t>Delhi</t>
  </si>
  <si>
    <t>Goa</t>
  </si>
  <si>
    <t>Gujarat</t>
  </si>
  <si>
    <t>Haryana</t>
  </si>
  <si>
    <t>Himachal Pradesh</t>
  </si>
  <si>
    <t>Jammu and Kashmir</t>
  </si>
  <si>
    <t>Jharkhand</t>
  </si>
  <si>
    <t>Karnataka</t>
  </si>
  <si>
    <t>Kerala</t>
  </si>
  <si>
    <t>Lakshadweep</t>
  </si>
  <si>
    <t>Madhya Pradesh</t>
  </si>
  <si>
    <t>Maharashtra</t>
  </si>
  <si>
    <t>Manipur</t>
  </si>
  <si>
    <t>Meghalaya</t>
  </si>
  <si>
    <t>Mizoram</t>
  </si>
  <si>
    <t>Nagaland</t>
  </si>
  <si>
    <t>Odisha</t>
  </si>
  <si>
    <t>Puducherry</t>
  </si>
  <si>
    <t>Punjab</t>
  </si>
  <si>
    <t>Rajasthan</t>
  </si>
  <si>
    <t>Sikkim</t>
  </si>
  <si>
    <t>Tamil Nadu</t>
  </si>
  <si>
    <t>Telangana</t>
  </si>
  <si>
    <t>Tripura</t>
  </si>
  <si>
    <t>Uttar Pradesh</t>
  </si>
  <si>
    <t>Uttarakhand</t>
  </si>
  <si>
    <t>West Bengal</t>
  </si>
  <si>
    <t>Community RO Plant</t>
  </si>
  <si>
    <t>Place where household members wash their hands</t>
  </si>
  <si>
    <t>Observed</t>
  </si>
  <si>
    <t>Not observed: not in dwelling</t>
  </si>
  <si>
    <t>Not observed: no permission to see</t>
  </si>
  <si>
    <t>Not observed: other reason</t>
  </si>
  <si>
    <t>DHS16</t>
  </si>
  <si>
    <t>Urban</t>
  </si>
  <si>
    <t>Rural</t>
  </si>
  <si>
    <t>Missing</t>
  </si>
  <si>
    <t>2016</t>
  </si>
  <si>
    <t>Household cooks on open fire</t>
  </si>
  <si>
    <t>Colour television</t>
  </si>
  <si>
    <t>Pressure cooker</t>
  </si>
  <si>
    <t>Table</t>
  </si>
  <si>
    <t>Electric fan</t>
  </si>
  <si>
    <t>Washing machine</t>
  </si>
  <si>
    <t>Mattress</t>
  </si>
  <si>
    <t>Household has separate room used as kitchen</t>
  </si>
  <si>
    <t>Chair</t>
  </si>
  <si>
    <t>Air conditioner/cooler</t>
  </si>
  <si>
    <t>Sewing machine</t>
  </si>
  <si>
    <t>Has watch</t>
  </si>
  <si>
    <t>Computer</t>
  </si>
  <si>
    <t>Internet</t>
  </si>
  <si>
    <t>Has car/truck</t>
  </si>
  <si>
    <t>Has mobile telephone</t>
  </si>
  <si>
    <t>Water pump</t>
  </si>
  <si>
    <t>Owns livestock, herds or farm animals</t>
  </si>
  <si>
    <t>Has bank account</t>
  </si>
  <si>
    <t>Household cooks outside house</t>
  </si>
  <si>
    <t>Household cooks in owm house</t>
  </si>
  <si>
    <t>Tractor</t>
  </si>
  <si>
    <t>Cot or bed</t>
  </si>
  <si>
    <t>Goats</t>
  </si>
  <si>
    <t>bigland</t>
  </si>
  <si>
    <t>Chickens/ducks</t>
  </si>
  <si>
    <t>bigiland</t>
  </si>
  <si>
    <t>Thresher</t>
  </si>
  <si>
    <t>Cows/bulls/buffaloes</t>
  </si>
  <si>
    <t>unkiland</t>
  </si>
  <si>
    <t>Household cooks on stove</t>
  </si>
  <si>
    <t>unkland</t>
  </si>
  <si>
    <t>Household cooks in other house</t>
  </si>
  <si>
    <t>Has animal-drawn cart</t>
  </si>
  <si>
    <t>medland</t>
  </si>
  <si>
    <t>mediland</t>
  </si>
  <si>
    <t>Black and white television</t>
  </si>
  <si>
    <t>No food cooked in house</t>
  </si>
  <si>
    <t>Biogas for cooking</t>
  </si>
  <si>
    <t>smailand</t>
  </si>
  <si>
    <t>smaland</t>
  </si>
  <si>
    <t>Household cooks on other owen</t>
  </si>
  <si>
    <t>Sheep</t>
  </si>
  <si>
    <t>Household cooks in other place</t>
  </si>
  <si>
    <t>Horses/donkeys/mules</t>
  </si>
  <si>
    <t>Camels</t>
  </si>
  <si>
    <t>% Improved
&lt; = 30min</t>
  </si>
  <si>
    <t>iso3</t>
  </si>
  <si>
    <t>IND</t>
  </si>
  <si>
    <t>year</t>
  </si>
  <si>
    <t>data_source</t>
  </si>
  <si>
    <t>IND_2006_DHS</t>
  </si>
  <si>
    <t>IND_2016_DHS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</si>
  <si>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</si>
  <si>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</si>
  <si>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</si>
  <si>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</si>
  <si>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</si>
  <si>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</si>
  <si>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</si>
  <si>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</si>
  <si>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</si>
  <si>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</si>
  <si>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</si>
  <si>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</si>
  <si>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</si>
  <si>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</si>
  <si>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</si>
  <si>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</si>
  <si>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</si>
  <si>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</si>
  <si>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</si>
  <si>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</si>
  <si>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</si>
  <si>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</si>
  <si>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</si>
  <si>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</si>
  <si>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</si>
  <si>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</si>
  <si>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</si>
  <si>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</si>
  <si>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</si>
  <si>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</si>
  <si>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</si>
  <si>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</si>
  <si>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</si>
  <si>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</si>
  <si>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</si>
  <si>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</si>
  <si>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</si>
  <si>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</si>
  <si>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</si>
  <si>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</si>
  <si>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</si>
  <si>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</si>
  <si>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</si>
  <si>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</si>
  <si>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</si>
  <si>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</si>
  <si>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</si>
  <si>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</si>
  <si>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</si>
  <si>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</si>
  <si>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</si>
  <si>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</si>
  <si>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</si>
  <si>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</si>
  <si>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</si>
  <si>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</si>
  <si>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</si>
  <si>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</si>
  <si>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</si>
  <si>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</si>
  <si>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</si>
  <si>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region_22_name</t>
  </si>
  <si>
    <t>region_23_name</t>
  </si>
  <si>
    <t>region_24_name</t>
  </si>
  <si>
    <t>region_25_name</t>
  </si>
  <si>
    <t>region_26_name</t>
  </si>
  <si>
    <t>region_27_name</t>
  </si>
  <si>
    <t>region_28_name</t>
  </si>
  <si>
    <t>region_29_name</t>
  </si>
  <si>
    <t>region_30_name</t>
  </si>
  <si>
    <t>region_31_name</t>
  </si>
  <si>
    <t>region_32_name</t>
  </si>
  <si>
    <t>region_33_name</t>
  </si>
  <si>
    <t>region_34_name</t>
  </si>
  <si>
    <t>region_35_name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</si>
  <si>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</si>
  <si>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</si>
  <si>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</si>
  <si>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</si>
  <si>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</si>
  <si>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</si>
  <si>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</si>
  <si>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</si>
  <si>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</si>
  <si>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</si>
  <si>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</si>
  <si>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</si>
  <si>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</si>
  <si>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</si>
  <si>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</si>
  <si>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</si>
  <si>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</si>
  <si>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</si>
  <si>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</si>
  <si>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</si>
  <si>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</si>
  <si>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region_22</t>
  </si>
  <si>
    <t>region_23</t>
  </si>
  <si>
    <t>region_24</t>
  </si>
  <si>
    <t>region_25</t>
  </si>
  <si>
    <t>region_26</t>
  </si>
  <si>
    <t>region_27</t>
  </si>
  <si>
    <t>region_28</t>
  </si>
  <si>
    <t>region_29</t>
  </si>
  <si>
    <t>region_30</t>
  </si>
  <si>
    <t>region_31</t>
  </si>
  <si>
    <t>region_32</t>
  </si>
  <si>
    <t>region_33</t>
  </si>
  <si>
    <t>region_34</t>
  </si>
  <si>
    <t>region_35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</si>
  <si>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</si>
  <si>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</si>
  <si>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</si>
  <si>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</si>
  <si>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</si>
  <si>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</si>
  <si>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</si>
  <si>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</si>
  <si>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</si>
  <si>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</si>
  <si>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</si>
  <si>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</si>
  <si>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</si>
  <si>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</si>
  <si>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</si>
  <si>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</si>
  <si>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</si>
  <si>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</si>
  <si>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</si>
  <si>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</si>
  <si>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</si>
  <si>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</si>
  <si>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</si>
  <si>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</si>
  <si>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</si>
  <si>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</si>
  <si>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</si>
  <si>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</si>
  <si>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</si>
  <si>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</si>
  <si>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</si>
  <si>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</si>
  <si>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</si>
  <si>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</si>
  <si>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</si>
  <si>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</si>
  <si>
    <t>n_region_22</t>
  </si>
  <si>
    <t>n_region_23</t>
  </si>
  <si>
    <t>n_region_24</t>
  </si>
  <si>
    <t>n_region_25</t>
  </si>
  <si>
    <t>n_region_26</t>
  </si>
  <si>
    <t>n_region_27</t>
  </si>
  <si>
    <t>n_region_28</t>
  </si>
  <si>
    <t>n_region_29</t>
  </si>
  <si>
    <t>n_region_30</t>
  </si>
  <si>
    <t>n_region_31</t>
  </si>
  <si>
    <t>n_region_32</t>
  </si>
  <si>
    <t>n_region_33</t>
  </si>
  <si>
    <t>n_region_34</t>
  </si>
  <si>
    <t>n_region_35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</si>
</sst>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s>
  <cellStyleXfs count="45481">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876">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4" fillId="27" borderId="10" xfId="19344" applyFont="true" applyFill="true" applyAlignment="true">
      <alignment horizontal="left" vertical="top"/>
    </xf>
    <xf numFmtId="170" fontId="154" fillId="27" borderId="10" xfId="19344" applyNumberFormat="true" applyFont="true" applyFill="true" applyAlignment="true">
      <alignment horizontal="right" vertical="top" wrapText="true"/>
    </xf>
    <xf numFmtId="0" fontId="157" fillId="30" borderId="67" xfId="19344" applyFont="true" applyFill="true" applyBorder="true" applyAlignment="true">
      <alignment vertical="center"/>
    </xf>
    <xf numFmtId="0" fontId="157" fillId="9" borderId="67" xfId="19344" applyFont="true" applyFill="true" applyBorder="true" applyAlignment="true">
      <alignment vertical="center"/>
    </xf>
    <xf numFmtId="0" fontId="157" fillId="31" borderId="67"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5" xfId="40342"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50" fillId="3" borderId="55" xfId="40410"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70"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5" fillId="2" borderId="73" xfId="19344" applyNumberFormat="true" applyFont="true" applyFill="true" applyBorder="true" applyAlignment="true">
      <alignment vertical="center"/>
    </xf>
    <xf numFmtId="170" fontId="155" fillId="2" borderId="74" xfId="19344" applyNumberFormat="true" applyFont="true" applyFill="true" applyBorder="true" applyAlignment="true">
      <alignment vertical="center"/>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170" fontId="155" fillId="2" borderId="103" xfId="19344" applyNumberFormat="true" applyFont="true" applyFill="true" applyBorder="true" applyAlignment="true">
      <alignment vertical="center"/>
    </xf>
    <xf numFmtId="0" fontId="150" fillId="26" borderId="106" xfId="40056" applyFont="true" applyFill="true" applyBorder="true" applyAlignment="true">
      <alignment horizontal="left" vertical="center"/>
    </xf>
    <xf numFmtId="0" fontId="150" fillId="26" borderId="106" xfId="40062" applyFont="true" applyFill="true" applyBorder="true" applyAlignment="true">
      <alignment horizontal="left" vertical="center"/>
    </xf>
    <xf numFmtId="0" fontId="150" fillId="26" borderId="107" xfId="40074" applyFont="true" applyFill="true" applyBorder="true" applyAlignment="true">
      <alignment horizontal="left" vertical="center"/>
    </xf>
    <xf numFmtId="0" fontId="150" fillId="26" borderId="106" xfId="40236" applyFont="true" applyFill="true" applyBorder="true" applyAlignment="true">
      <alignment horizontal="left" vertical="center"/>
    </xf>
    <xf numFmtId="170" fontId="154" fillId="27" borderId="110" xfId="19344" applyNumberFormat="true" applyFont="true" applyFill="true" applyBorder="true" applyAlignment="true">
      <alignment horizontal="center" vertical="center"/>
    </xf>
    <xf numFmtId="170" fontId="154" fillId="27" borderId="111" xfId="19344" applyNumberFormat="true" applyFont="true" applyFill="true" applyBorder="true" applyAlignment="true">
      <alignment horizontal="center" vertical="center"/>
    </xf>
    <xf numFmtId="170" fontId="154" fillId="27" borderId="112" xfId="19344" applyNumberFormat="true" applyFont="true" applyFill="true" applyBorder="true" applyAlignment="true">
      <alignment horizontal="center" vertical="center"/>
    </xf>
    <xf numFmtId="170" fontId="154" fillId="27" borderId="113" xfId="19344" applyNumberFormat="true" applyFont="true" applyFill="true" applyBorder="true" applyAlignment="true">
      <alignment horizontal="center" vertical="center"/>
    </xf>
    <xf numFmtId="170" fontId="154" fillId="27" borderId="114" xfId="19344" applyNumberFormat="true" applyFont="true" applyFill="true" applyBorder="true" applyAlignment="true">
      <alignment horizontal="center" vertical="center"/>
    </xf>
    <xf numFmtId="170" fontId="154" fillId="27" borderId="79" xfId="19344" applyNumberFormat="true" applyFont="true" applyFill="true" applyBorder="true" applyAlignment="true">
      <alignment horizontal="center" vertical="center"/>
    </xf>
    <xf numFmtId="170" fontId="154" fillId="27" borderId="51" xfId="19344" applyNumberFormat="true" applyFont="true" applyFill="true" applyBorder="true" applyAlignment="true">
      <alignment horizontal="center" vertical="center"/>
    </xf>
    <xf numFmtId="170" fontId="154" fillId="27" borderId="93" xfId="19344" applyNumberFormat="true" applyFont="true" applyFill="true" applyBorder="true" applyAlignment="true">
      <alignment horizontal="center" vertical="center"/>
    </xf>
    <xf numFmtId="170" fontId="154" fillId="27" borderId="86" xfId="19344" applyNumberFormat="true" applyFont="true" applyFill="true" applyBorder="true" applyAlignment="true">
      <alignment horizontal="center" vertical="center"/>
    </xf>
    <xf numFmtId="170" fontId="154" fillId="27" borderId="68" xfId="19344" applyNumberFormat="true" applyFont="true" applyFill="true" applyBorder="true" applyAlignment="true">
      <alignment horizontal="center" vertical="center"/>
    </xf>
    <xf numFmtId="170" fontId="154" fillId="27" borderId="80" xfId="19344" applyNumberFormat="true" applyFont="true" applyFill="true" applyBorder="true" applyAlignment="true">
      <alignment horizontal="center" vertical="center"/>
    </xf>
    <xf numFmtId="170" fontId="154" fillId="27" borderId="50" xfId="19344" applyNumberFormat="true" applyFont="true" applyFill="true" applyBorder="true" applyAlignment="true">
      <alignment horizontal="center" vertical="center"/>
    </xf>
    <xf numFmtId="170" fontId="154" fillId="27" borderId="94" xfId="19344" applyNumberFormat="true" applyFont="true" applyFill="true" applyBorder="true" applyAlignment="true">
      <alignment horizontal="center" vertical="center"/>
    </xf>
    <xf numFmtId="170" fontId="154" fillId="27" borderId="87" xfId="19344" applyNumberFormat="true" applyFont="true" applyFill="true" applyBorder="true" applyAlignment="true">
      <alignment horizontal="center" vertical="center"/>
    </xf>
    <xf numFmtId="170" fontId="154" fillId="27" borderId="69" xfId="19344" applyNumberFormat="true" applyFont="true" applyFill="true" applyBorder="true" applyAlignment="true">
      <alignment horizontal="center" vertical="center"/>
    </xf>
    <xf numFmtId="0" fontId="150" fillId="3" borderId="108"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5" xfId="39975" applyFont="true" applyBorder="true" applyAlignment="true">
      <alignment horizontal="center" vertical="center"/>
    </xf>
    <xf numFmtId="0" fontId="150" fillId="3" borderId="108"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5" xfId="40035" applyFont="true" applyBorder="true" applyAlignment="true">
      <alignment horizontal="center" vertical="center"/>
    </xf>
    <xf numFmtId="0" fontId="150" fillId="3" borderId="108"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5" xfId="40095" applyFont="true" applyBorder="true" applyAlignment="true">
      <alignment horizontal="center" vertical="center"/>
    </xf>
    <xf numFmtId="170" fontId="154" fillId="27" borderId="10" xfId="19344" applyNumberFormat="true" applyFont="true" applyFill="true" applyAlignment="true">
      <alignment horizontal="right" vertical="top"/>
    </xf>
    <xf numFmtId="0" fontId="150" fillId="3" borderId="108"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5" xfId="40155" applyFont="true" applyBorder="true" applyAlignment="true">
      <alignment horizontal="center" vertical="center"/>
    </xf>
    <xf numFmtId="0" fontId="150" fillId="3" borderId="108"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5" xfId="40215" applyFont="true" applyBorder="true" applyAlignment="true">
      <alignment horizontal="center" vertical="center"/>
    </xf>
    <xf numFmtId="0" fontId="150" fillId="3" borderId="108"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5"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150"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62" xfId="40114"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64" xfId="4012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72" xfId="40246"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64" xfId="40246"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168" fontId="149"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150" fillId="3" borderId="11" xfId="40396" applyFont="true" applyBorder="true" applyAlignment="true">
      <alignment horizontal="center" vertical="center"/>
    </xf>
    <xf numFmtId="0" fontId="150" fillId="3" borderId="11" xfId="40398" applyFont="true" applyBorder="true" applyAlignment="true">
      <alignment horizontal="center" vertical="center"/>
    </xf>
    <xf numFmtId="0" fontId="0" fillId="0" borderId="11" xfId="0" applyFill="true" applyBorder="true" applyAlignment="true">
      <alignment vertical="center"/>
    </xf>
    <xf numFmtId="0" fontId="0" fillId="0" borderId="2" xfId="0" applyFill="true" applyBorder="true" applyAlignment="true">
      <alignment vertical="center"/>
    </xf>
    <xf numFmtId="0" fontId="0" fillId="0" borderId="4" xfId="0" applyFill="true" applyBorder="true" applyAlignment="true">
      <alignment vertical="center"/>
    </xf>
    <xf numFmtId="0" fontId="150" fillId="3" borderId="75" xfId="39979" applyFont="true" applyBorder="true" applyAlignment="true">
      <alignment horizontal="center" vertical="center" wrapText="true"/>
    </xf>
    <xf numFmtId="0" fontId="150" fillId="3" borderId="89" xfId="39981" applyFont="true" applyBorder="true" applyAlignment="true">
      <alignment horizontal="center" vertical="center" wrapText="true"/>
    </xf>
    <xf numFmtId="0" fontId="150" fillId="3" borderId="75" xfId="39980" applyFont="true" applyBorder="true" applyAlignment="true">
      <alignment horizontal="center" vertical="center" wrapText="true"/>
    </xf>
    <xf numFmtId="0" fontId="150" fillId="3" borderId="11" xfId="39968" applyFont="true" applyBorder="true" applyAlignment="true">
      <alignment horizontal="center" vertical="center"/>
    </xf>
    <xf numFmtId="0" fontId="150" fillId="3" borderId="11" xfId="39970" applyFont="true" applyBorder="true" applyAlignment="true">
      <alignment horizontal="center" vertical="center"/>
    </xf>
    <xf numFmtId="0" fontId="150" fillId="3" borderId="75" xfId="40039" applyFont="true" applyBorder="true" applyAlignment="true">
      <alignment horizontal="center" vertical="center" wrapText="true"/>
    </xf>
    <xf numFmtId="0" fontId="150" fillId="3" borderId="89" xfId="40041" applyFont="true" applyBorder="true" applyAlignment="true">
      <alignment horizontal="center" vertical="center" wrapText="true"/>
    </xf>
    <xf numFmtId="0" fontId="150" fillId="3" borderId="75" xfId="40099" applyFont="true" applyBorder="true" applyAlignment="true">
      <alignment horizontal="center" vertical="center" wrapText="true"/>
    </xf>
    <xf numFmtId="0" fontId="150" fillId="3" borderId="89" xfId="40101" applyFont="true" applyBorder="true" applyAlignment="true">
      <alignment horizontal="center" vertical="center" wrapText="true"/>
    </xf>
    <xf numFmtId="168" fontId="149" fillId="28" borderId="76" xfId="40111" applyNumberFormat="true" applyFont="true" applyFill="true" applyBorder="true" applyAlignment="true">
      <alignment horizontal="center" vertical="center"/>
    </xf>
    <xf numFmtId="168" fontId="149" fillId="28" borderId="90" xfId="40113" applyNumberFormat="true" applyFont="true" applyFill="true" applyBorder="true" applyAlignment="true">
      <alignment horizontal="center" vertical="center"/>
    </xf>
    <xf numFmtId="168" fontId="149" fillId="28" borderId="77" xfId="40123" applyNumberFormat="true" applyFont="true" applyFill="true" applyBorder="true" applyAlignment="true">
      <alignment horizontal="center" vertical="center"/>
    </xf>
    <xf numFmtId="168" fontId="149" fillId="28" borderId="91" xfId="40125" applyNumberFormat="true" applyFont="true" applyFill="true" applyBorder="true" applyAlignment="true">
      <alignment horizontal="center" vertical="center"/>
    </xf>
    <xf numFmtId="168" fontId="149" fillId="28" borderId="83" xfId="40123"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96" xfId="40125" applyNumberFormat="true" applyFont="true" applyFill="true" applyBorder="true" applyAlignment="true">
      <alignment horizontal="center" vertical="center"/>
    </xf>
    <xf numFmtId="0" fontId="150" fillId="3" borderId="75" xfId="40040" applyFont="true" applyBorder="true" applyAlignment="true">
      <alignment horizontal="center" vertical="center" wrapText="true"/>
    </xf>
    <xf numFmtId="0" fontId="150" fillId="3" borderId="75" xfId="40100" applyFont="true" applyBorder="true" applyAlignment="true">
      <alignment horizontal="center" vertical="center" wrapText="true"/>
    </xf>
    <xf numFmtId="168" fontId="149" fillId="28" borderId="76" xfId="40112" applyNumberFormat="true" applyFont="true" applyFill="true" applyBorder="true" applyAlignment="true">
      <alignment horizontal="center" vertical="center"/>
    </xf>
    <xf numFmtId="168" fontId="149" fillId="28" borderId="77" xfId="40124" applyNumberFormat="true" applyFont="true" applyFill="true" applyBorder="true" applyAlignment="true">
      <alignment horizontal="center" vertical="center"/>
    </xf>
    <xf numFmtId="168" fontId="149" fillId="28" borderId="83" xfId="40124" applyNumberFormat="true" applyFont="true" applyFill="true" applyBorder="true" applyAlignment="true">
      <alignment horizontal="center" vertical="center"/>
    </xf>
    <xf numFmtId="0" fontId="150" fillId="3" borderId="11" xfId="40028" applyFont="true" applyBorder="true" applyAlignment="true">
      <alignment horizontal="center" vertical="center"/>
    </xf>
    <xf numFmtId="0" fontId="150" fillId="3" borderId="11" xfId="40030" applyFont="true" applyBorder="true" applyAlignment="true">
      <alignment horizontal="center" vertical="center"/>
    </xf>
    <xf numFmtId="168" fontId="149" fillId="28" borderId="90" xfId="40114" applyNumberFormat="true" applyFont="true" applyFill="true" applyBorder="true" applyAlignment="true">
      <alignment horizontal="center" vertical="center"/>
    </xf>
    <xf numFmtId="168" fontId="149" fillId="28" borderId="91" xfId="40126" applyNumberFormat="true" applyFont="true" applyFill="true" applyBorder="true" applyAlignment="true">
      <alignment horizontal="center" vertical="center"/>
    </xf>
    <xf numFmtId="168" fontId="149" fillId="28" borderId="85" xfId="40126" applyNumberFormat="true" applyFont="true" applyFill="true" applyBorder="true" applyAlignment="true">
      <alignment horizontal="center" vertical="center"/>
    </xf>
    <xf numFmtId="168" fontId="149" fillId="28" borderId="96" xfId="40126" applyNumberFormat="true" applyFont="true" applyFill="true" applyBorder="true" applyAlignment="true">
      <alignment horizontal="center" vertical="center"/>
    </xf>
    <xf numFmtId="0" fontId="150" fillId="3" borderId="75" xfId="40159" applyFont="true" applyBorder="true" applyAlignment="true">
      <alignment horizontal="center" vertical="center" wrapText="true"/>
    </xf>
    <xf numFmtId="0" fontId="150" fillId="3" borderId="89" xfId="40161" applyFont="true" applyBorder="true" applyAlignment="true">
      <alignment horizontal="center" vertical="center" wrapText="true"/>
    </xf>
    <xf numFmtId="0" fontId="150" fillId="3" borderId="75" xfId="40160" applyFont="true" applyBorder="true" applyAlignment="true">
      <alignment horizontal="center" vertical="center" wrapText="true"/>
    </xf>
    <xf numFmtId="0" fontId="150" fillId="3" borderId="11" xfId="40148" applyFont="true" applyBorder="true" applyAlignment="true">
      <alignment horizontal="center" vertical="center"/>
    </xf>
    <xf numFmtId="0" fontId="150" fillId="3" borderId="11" xfId="40150" applyFont="true" applyBorder="true" applyAlignment="true">
      <alignment horizontal="center" vertical="center"/>
    </xf>
    <xf numFmtId="0" fontId="150" fillId="3" borderId="75" xfId="40219" applyFont="true" applyBorder="true" applyAlignment="true">
      <alignment horizontal="center" vertical="center" wrapText="true"/>
    </xf>
    <xf numFmtId="0" fontId="150" fillId="3" borderId="89" xfId="40221" applyFont="true" applyBorder="true" applyAlignment="true">
      <alignment horizontal="center" vertical="center" wrapText="true"/>
    </xf>
    <xf numFmtId="168" fontId="149" fillId="28" borderId="81" xfId="40243"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77" xfId="40243" applyNumberFormat="true" applyFont="true" applyFill="true" applyBorder="true" applyAlignment="true">
      <alignment horizontal="center" vertical="center"/>
    </xf>
    <xf numFmtId="168" fontId="149" fillId="28" borderId="91" xfId="40245" applyNumberFormat="true" applyFont="true" applyFill="true" applyBorder="true" applyAlignment="true">
      <alignment horizontal="center" vertical="center"/>
    </xf>
    <xf numFmtId="0" fontId="150" fillId="3" borderId="75" xfId="40279" applyFont="true" applyBorder="true" applyAlignment="true">
      <alignment horizontal="center" vertical="center" wrapText="true"/>
    </xf>
    <xf numFmtId="0" fontId="150" fillId="3" borderId="89" xfId="40281" applyFont="true" applyBorder="true" applyAlignment="true">
      <alignment horizontal="center" vertical="center" wrapText="true"/>
    </xf>
    <xf numFmtId="168" fontId="149" fillId="28" borderId="77" xfId="40303" applyNumberFormat="true" applyFont="true" applyFill="true" applyBorder="true" applyAlignment="true">
      <alignment horizontal="center" vertical="center"/>
    </xf>
    <xf numFmtId="168" fontId="149" fillId="28" borderId="91" xfId="40305" applyNumberFormat="true" applyFont="true" applyFill="true" applyBorder="true" applyAlignment="true">
      <alignment horizontal="center" vertical="center"/>
    </xf>
    <xf numFmtId="168" fontId="149" fillId="28" borderId="83" xfId="40303"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96" xfId="40305" applyNumberFormat="true" applyFont="true" applyFill="true" applyBorder="true" applyAlignment="true">
      <alignment horizontal="center" vertical="center"/>
    </xf>
    <xf numFmtId="0" fontId="150" fillId="3" borderId="75" xfId="40220" applyFont="true" applyBorder="true" applyAlignment="true">
      <alignment horizontal="center" vertical="center" wrapText="true"/>
    </xf>
    <xf numFmtId="168" fontId="149" fillId="28" borderId="81" xfId="40244" applyNumberFormat="true" applyFont="true" applyFill="true" applyBorder="true" applyAlignment="true">
      <alignment horizontal="center" vertical="center"/>
    </xf>
    <xf numFmtId="168" fontId="149" fillId="28" borderId="77" xfId="40244" applyNumberFormat="true" applyFont="true" applyFill="true" applyBorder="true" applyAlignment="true">
      <alignment horizontal="center" vertical="center"/>
    </xf>
    <xf numFmtId="0" fontId="150" fillId="3" borderId="75" xfId="40280" applyFont="true" applyBorder="true" applyAlignment="true">
      <alignment horizontal="center" vertical="center" wrapText="true"/>
    </xf>
    <xf numFmtId="168" fontId="149" fillId="28" borderId="77" xfId="40304" applyNumberFormat="true" applyFont="true" applyFill="true" applyBorder="true" applyAlignment="true">
      <alignment horizontal="center" vertical="center"/>
    </xf>
    <xf numFmtId="168" fontId="149" fillId="28" borderId="83" xfId="40304" applyNumberFormat="true" applyFont="true" applyFill="true" applyBorder="true" applyAlignment="true">
      <alignment horizontal="center" vertical="center"/>
    </xf>
    <xf numFmtId="0" fontId="150" fillId="3" borderId="11" xfId="40208" applyFont="true" applyBorder="true" applyAlignment="true">
      <alignment horizontal="center" vertical="center"/>
    </xf>
    <xf numFmtId="0" fontId="150" fillId="3" borderId="11" xfId="40210" applyFont="true" applyBorder="true" applyAlignment="true">
      <alignment horizontal="center" vertical="center"/>
    </xf>
    <xf numFmtId="168" fontId="149" fillId="28" borderId="97" xfId="40246" applyNumberFormat="true" applyFont="true" applyFill="true" applyBorder="true" applyAlignment="true">
      <alignment horizontal="center" vertical="center"/>
    </xf>
    <xf numFmtId="168" fontId="149" fillId="28" borderId="91" xfId="40246" applyNumberFormat="true" applyFont="true" applyFill="true" applyBorder="true" applyAlignment="true">
      <alignment horizontal="center" vertical="center"/>
    </xf>
    <xf numFmtId="168" fontId="149" fillId="28" borderId="83" xfId="4024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85" xfId="40246" applyNumberFormat="true" applyFont="true" applyFill="true" applyBorder="true" applyAlignment="true">
      <alignment horizontal="center" vertical="center"/>
    </xf>
    <xf numFmtId="168" fontId="149" fillId="28" borderId="96" xfId="40246" applyNumberFormat="true" applyFont="true" applyFill="true" applyBorder="true" applyAlignment="true">
      <alignment horizontal="center" vertical="center"/>
    </xf>
    <xf numFmtId="168" fontId="149" fillId="28" borderId="96" xfId="40245" applyNumberFormat="true" applyFont="true" applyFill="true" applyBorder="true" applyAlignment="true">
      <alignment horizontal="center" vertical="center"/>
    </xf>
    <xf numFmtId="168" fontId="149" fillId="28" borderId="83" xfId="40243" applyNumberFormat="true" applyFont="true" applyFill="true" applyBorder="true" applyAlignment="true">
      <alignment horizontal="center" vertical="center"/>
    </xf>
    <xf numFmtId="0" fontId="150" fillId="3" borderId="11" xfId="40268" applyFont="true" applyBorder="true" applyAlignment="true">
      <alignment horizontal="center" vertical="center"/>
    </xf>
    <xf numFmtId="0" fontId="150" fillId="3" borderId="11" xfId="40270" applyFont="true" applyBorder="true" applyAlignment="true">
      <alignment horizontal="center" vertical="center"/>
    </xf>
    <xf numFmtId="168" fontId="149" fillId="28" borderId="91" xfId="40306" applyNumberFormat="true" applyFont="true" applyFill="true" applyBorder="true" applyAlignment="true">
      <alignment horizontal="center" vertical="center"/>
    </xf>
    <xf numFmtId="168" fontId="149" fillId="28" borderId="85" xfId="40306" applyNumberFormat="true" applyFont="true" applyFill="true" applyBorder="true" applyAlignment="true">
      <alignment horizontal="center" vertical="center"/>
    </xf>
    <xf numFmtId="168" fontId="149" fillId="28" borderId="96" xfId="40306" applyNumberFormat="true" applyFont="true" applyFill="true" applyBorder="true" applyAlignment="true">
      <alignment horizontal="center" vertical="center"/>
    </xf>
    <xf numFmtId="0" fontId="150" fillId="3" borderId="75" xfId="40339" applyFont="true" applyBorder="true" applyAlignment="true">
      <alignment horizontal="center" vertical="center" wrapText="true"/>
    </xf>
    <xf numFmtId="0" fontId="150" fillId="3" borderId="89" xfId="40341" applyFont="true" applyBorder="true" applyAlignment="true">
      <alignment horizontal="center" vertical="center" wrapText="true"/>
    </xf>
    <xf numFmtId="0" fontId="150" fillId="3" borderId="75" xfId="40340" applyFont="true" applyBorder="true" applyAlignment="true">
      <alignment horizontal="center" vertical="center" wrapText="true"/>
    </xf>
    <xf numFmtId="0" fontId="150" fillId="3" borderId="11" xfId="40328" applyFont="true" applyBorder="true" applyAlignment="true">
      <alignment horizontal="center" vertical="center"/>
    </xf>
    <xf numFmtId="0" fontId="150" fillId="3" borderId="11" xfId="40330" applyFont="true" applyBorder="true" applyAlignment="true">
      <alignment horizontal="center" vertical="center"/>
    </xf>
    <xf numFmtId="0" fontId="150" fillId="3" borderId="89" xfId="40342" applyFont="true" applyBorder="true" applyAlignment="true">
      <alignment horizontal="center" vertical="center" wrapText="true"/>
    </xf>
    <xf numFmtId="0" fontId="150" fillId="3" borderId="75" xfId="40407" applyFont="true" applyBorder="true" applyAlignment="true">
      <alignment horizontal="center" vertical="center" wrapText="true"/>
    </xf>
    <xf numFmtId="0" fontId="150" fillId="3" borderId="89" xfId="40409" applyFont="true" applyBorder="true" applyAlignment="true">
      <alignment horizontal="center" vertical="center" wrapText="true"/>
    </xf>
    <xf numFmtId="0" fontId="150" fillId="3" borderId="75" xfId="40408" applyFont="true" applyBorder="true" applyAlignment="true">
      <alignment horizontal="center" vertical="center" wrapText="true"/>
    </xf>
    <xf numFmtId="0" fontId="150" fillId="3" borderId="89" xfId="40410" applyFont="true" applyBorder="true" applyAlignment="true">
      <alignment horizontal="center" vertical="center" wrapText="true"/>
    </xf>
    <xf numFmtId="168" fontId="114" fillId="28" borderId="76" xfId="40171" applyNumberFormat="true" applyFont="true" applyFill="true" applyBorder="true" applyAlignment="true">
      <alignment horizontal="center" vertical="center"/>
    </xf>
    <xf numFmtId="168" fontId="114" fillId="28" borderId="77" xfId="40183" applyNumberFormat="true" applyFont="true" applyFill="true" applyBorder="true" applyAlignment="true">
      <alignment horizontal="center" vertical="center"/>
    </xf>
    <xf numFmtId="168" fontId="114" fillId="28" borderId="76" xfId="40291" applyNumberFormat="true" applyFont="true" applyFill="true" applyBorder="true" applyAlignment="true">
      <alignment horizontal="center" vertical="center"/>
    </xf>
    <xf numFmtId="168" fontId="114" fillId="28" borderId="77"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0" xfId="40173" applyNumberFormat="true" applyFont="true" applyFill="true" applyBorder="true" applyAlignment="true">
      <alignment horizontal="center" vertical="center"/>
    </xf>
    <xf numFmtId="168" fontId="114" fillId="28" borderId="91" xfId="40185" applyNumberFormat="true" applyFont="true" applyFill="true" applyBorder="true" applyAlignment="true">
      <alignment horizontal="center" vertical="center"/>
    </xf>
    <xf numFmtId="168" fontId="114" fillId="28" borderId="90" xfId="40293" applyNumberFormat="true" applyFont="true" applyFill="true" applyBorder="true" applyAlignment="true">
      <alignment horizontal="center" vertical="center"/>
    </xf>
    <xf numFmtId="168" fontId="114" fillId="28" borderId="91" xfId="40305" applyNumberFormat="true" applyFont="true" applyFill="true" applyBorder="true" applyAlignment="true">
      <alignment horizontal="center" vertical="center"/>
    </xf>
    <xf numFmtId="168" fontId="114" fillId="28" borderId="76" xfId="40172" applyNumberFormat="true" applyFont="true" applyFill="true" applyBorder="true" applyAlignment="true">
      <alignment horizontal="center" vertical="center"/>
    </xf>
    <xf numFmtId="168" fontId="114" fillId="28" borderId="77" xfId="40184" applyNumberFormat="true" applyFont="true" applyFill="true" applyBorder="true" applyAlignment="true">
      <alignment horizontal="center" vertical="center"/>
    </xf>
    <xf numFmtId="168" fontId="114" fillId="28" borderId="76" xfId="40292" applyNumberFormat="true" applyFont="true" applyFill="true" applyBorder="true" applyAlignment="true">
      <alignment horizontal="center" vertical="center"/>
    </xf>
    <xf numFmtId="168" fontId="114" fillId="28" borderId="77" xfId="40304" applyNumberFormat="true" applyFont="true" applyFill="true" applyBorder="true" applyAlignment="true">
      <alignment horizontal="center" vertical="center"/>
    </xf>
    <xf numFmtId="168" fontId="114" fillId="28" borderId="62" xfId="40174" applyNumberFormat="true" applyFont="true" applyFill="true" applyBorder="true" applyAlignment="true">
      <alignment horizontal="center" vertical="center"/>
    </xf>
    <xf numFmtId="168" fontId="114" fillId="28" borderId="64" xfId="40186" applyNumberFormat="true" applyFont="true" applyFill="true" applyBorder="true" applyAlignment="true">
      <alignment horizontal="center" vertical="center"/>
    </xf>
    <xf numFmtId="168" fontId="114" fillId="28" borderId="62" xfId="40294" applyNumberFormat="true" applyFont="true" applyFill="true" applyBorder="true" applyAlignment="true">
      <alignment horizontal="center" vertical="center"/>
    </xf>
    <xf numFmtId="168" fontId="114" fillId="28" borderId="64" xfId="40306" applyNumberFormat="true" applyFont="true" applyFill="true" applyBorder="true" applyAlignment="true">
      <alignment horizontal="center" vertical="center"/>
    </xf>
    <xf numFmtId="168" fontId="114" fillId="28" borderId="90" xfId="40174" applyNumberFormat="true" applyFont="true" applyFill="true" applyBorder="true" applyAlignment="true">
      <alignment horizontal="center" vertical="center"/>
    </xf>
    <xf numFmtId="168" fontId="114" fillId="28" borderId="91" xfId="40186" applyNumberFormat="true" applyFont="true" applyFill="true" applyBorder="true" applyAlignment="true">
      <alignment horizontal="center" vertical="center"/>
    </xf>
    <xf numFmtId="168" fontId="114" fillId="28" borderId="90" xfId="40294" applyNumberFormat="true" applyFont="true" applyFill="true" applyBorder="true" applyAlignment="true">
      <alignment horizontal="center" vertical="center"/>
    </xf>
    <xf numFmtId="168" fontId="114" fillId="28" borderId="91" xfId="40306" applyNumberFormat="true" applyFont="true" applyFill="true" applyBorder="true" applyAlignment="true">
      <alignment horizontal="center" vertical="center"/>
    </xf>
    <xf numFmtId="0" fontId="114" fillId="3" borderId="1" xfId="40397" applyFont="true" applyBorder="true" applyAlignment="true">
      <alignment horizontal="center" vertical="center"/>
    </xf>
    <xf numFmtId="0" fontId="114" fillId="3" borderId="1" xfId="40329" applyFont="true" applyBorder="true" applyAlignment="true">
      <alignment horizontal="center" vertical="center"/>
    </xf>
    <xf numFmtId="0" fontId="114" fillId="3" borderId="1" xfId="40269" applyFont="true" applyBorder="true" applyAlignment="true">
      <alignment horizontal="center" vertical="center"/>
    </xf>
    <xf numFmtId="0" fontId="114" fillId="3" borderId="1" xfId="40209" applyFont="true" applyBorder="true" applyAlignment="true">
      <alignment horizontal="center" vertical="center"/>
    </xf>
    <xf numFmtId="0" fontId="114" fillId="3" borderId="1" xfId="40149" applyFont="true" applyBorder="true" applyAlignment="true">
      <alignment horizontal="center" vertical="center"/>
    </xf>
    <xf numFmtId="0" fontId="114" fillId="3" borderId="3" xfId="40089" applyFont="true" applyBorder="true" applyAlignment="true">
      <alignment horizontal="center" vertical="center"/>
    </xf>
    <xf numFmtId="0" fontId="114" fillId="3" borderId="1" xfId="40029" applyFont="true" applyBorder="true" applyAlignment="true">
      <alignment horizontal="center" vertical="center"/>
    </xf>
    <xf numFmtId="0" fontId="114" fillId="3" borderId="1" xfId="39969" applyFont="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50" fillId="3" borderId="57" xfId="45104" applyFont="true" applyBorder="true" applyAlignment="true">
      <alignment horizontal="center" wrapText="true"/>
    </xf>
    <xf numFmtId="0" fontId="150" fillId="26" borderId="58" xfId="45105" applyFont="true" applyFill="true" applyBorder="true" applyAlignment="true">
      <alignment horizontal="left" vertical="top" wrapText="true"/>
    </xf>
    <xf numFmtId="0" fontId="150" fillId="26" borderId="58" xfId="45106" applyFont="true" applyFill="true" applyBorder="true" applyAlignment="true">
      <alignment horizontal="left" vertical="top" wrapText="true"/>
    </xf>
    <xf numFmtId="168" fontId="149" fillId="3" borderId="58" xfId="45107" applyNumberFormat="true" applyFont="true" applyBorder="true" applyAlignment="true">
      <alignment horizontal="right" vertical="top"/>
    </xf>
    <xf numFmtId="0" fontId="150" fillId="26" borderId="59" xfId="45108" applyFont="true" applyFill="true" applyBorder="true" applyAlignment="true">
      <alignment horizontal="left" vertical="top" wrapText="true"/>
    </xf>
    <xf numFmtId="0" fontId="150" fillId="26" borderId="59" xfId="45109" applyFont="true" applyFill="true" applyBorder="true" applyAlignment="true">
      <alignment horizontal="left" vertical="top" wrapText="true"/>
    </xf>
    <xf numFmtId="168" fontId="149" fillId="3" borderId="59" xfId="45110" applyNumberFormat="true" applyFont="true" applyBorder="true" applyAlignment="true">
      <alignment horizontal="right" vertical="top"/>
    </xf>
    <xf numFmtId="168" fontId="149" fillId="3" borderId="60" xfId="45113" applyNumberFormat="true" applyFont="true" applyBorder="true" applyAlignment="true">
      <alignment horizontal="right" vertical="top"/>
    </xf>
    <xf numFmtId="0" fontId="150" fillId="15" borderId="10" xfId="31102" applyFont="true" applyFill="true" applyAlignment="true">
      <alignment horizontal="left" vertical="top" wrapText="true"/>
    </xf>
    <xf numFmtId="0" fontId="150" fillId="15" borderId="10" xfId="31103" applyFont="true" applyFill="true" applyAlignment="true">
      <alignment horizontal="left" vertical="top"/>
    </xf>
    <xf numFmtId="168" fontId="149" fillId="15" borderId="10" xfId="31104" applyNumberFormat="true" applyFont="true" applyFill="true" applyAlignment="true">
      <alignment horizontal="right" vertical="top" wrapText="true"/>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150" fillId="3" borderId="10" xfId="45120" applyFont="true" applyAlignment="true">
      <alignment horizontal="center" wrapText="true"/>
    </xf>
    <xf numFmtId="0" fontId="150" fillId="3" borderId="10" xfId="45121" applyFont="true" applyAlignment="true">
      <alignment horizontal="center" wrapText="true"/>
    </xf>
    <xf numFmtId="0" fontId="150" fillId="3" borderId="10" xfId="45122" applyFont="true" applyAlignment="true">
      <alignment horizontal="center" wrapText="true"/>
    </xf>
    <xf numFmtId="0" fontId="150" fillId="3" borderId="57" xfId="45123" applyFont="true" applyBorder="true" applyAlignment="true">
      <alignment horizontal="center"/>
    </xf>
    <xf numFmtId="0" fontId="150" fillId="3" borderId="57" xfId="45124" applyFont="true" applyBorder="true" applyAlignment="true">
      <alignment horizontal="center"/>
    </xf>
    <xf numFmtId="0" fontId="150" fillId="3" borderId="57" xfId="45125" applyFont="true" applyBorder="true" applyAlignment="true">
      <alignment horizontal="center"/>
    </xf>
    <xf numFmtId="0" fontId="150" fillId="3" borderId="55" xfId="45206" applyFont="true" applyBorder="true" applyAlignment="true">
      <alignment horizontal="center" vertical="center" wrapText="true"/>
    </xf>
    <xf numFmtId="0" fontId="150" fillId="3" borderId="55" xfId="45236" applyFont="true" applyBorder="true" applyAlignment="true">
      <alignment horizontal="center" vertical="center" wrapText="true"/>
    </xf>
    <xf numFmtId="0" fontId="150" fillId="3" borderId="55" xfId="45262" applyFont="true" applyBorder="true" applyAlignment="true">
      <alignment horizontal="center" vertical="center" wrapText="true"/>
    </xf>
    <xf numFmtId="0" fontId="150" fillId="3" borderId="55" xfId="45288" applyFont="true" applyBorder="true" applyAlignment="true">
      <alignment horizontal="center" vertical="center" wrapText="true"/>
    </xf>
    <xf numFmtId="0" fontId="150" fillId="3" borderId="55" xfId="45315" applyFont="true" applyBorder="true" applyAlignment="true">
      <alignment horizontal="center" vertical="center" wrapText="true"/>
    </xf>
    <xf numFmtId="0" fontId="150" fillId="3" borderId="55" xfId="45357" applyFont="true" applyBorder="true" applyAlignment="true">
      <alignment horizontal="center" vertical="center" wrapText="true"/>
    </xf>
    <xf numFmtId="0" fontId="150" fillId="3" borderId="57" xfId="45393" applyFont="true" applyBorder="true" applyAlignment="true">
      <alignment horizontal="center" wrapText="true"/>
    </xf>
    <xf numFmtId="0" fontId="150" fillId="26" borderId="58" xfId="45394" applyFont="true" applyFill="true" applyBorder="true" applyAlignment="true">
      <alignment horizontal="left" vertical="top" wrapText="true"/>
    </xf>
    <xf numFmtId="0" fontId="150" fillId="26" borderId="58" xfId="45395" applyFont="true" applyFill="true" applyBorder="true" applyAlignment="true">
      <alignment horizontal="left" vertical="top" wrapText="true"/>
    </xf>
    <xf numFmtId="168" fontId="149" fillId="3" borderId="58" xfId="45396" applyNumberFormat="true" applyFont="true" applyBorder="true" applyAlignment="true">
      <alignment horizontal="right" vertical="top"/>
    </xf>
    <xf numFmtId="0" fontId="150" fillId="26" borderId="59" xfId="45397" applyFont="true" applyFill="true" applyBorder="true" applyAlignment="true">
      <alignment horizontal="left" vertical="top" wrapText="true"/>
    </xf>
    <xf numFmtId="0" fontId="150" fillId="26" borderId="59" xfId="45398" applyFont="true" applyFill="true" applyBorder="true" applyAlignment="true">
      <alignment horizontal="left" vertical="top" wrapText="true"/>
    </xf>
    <xf numFmtId="168" fontId="149" fillId="3" borderId="59" xfId="45399" applyNumberFormat="true" applyFont="true" applyBorder="true" applyAlignment="true">
      <alignment horizontal="right" vertical="top"/>
    </xf>
    <xf numFmtId="0" fontId="150" fillId="26" borderId="60" xfId="45401" applyFont="true" applyFill="true" applyBorder="true" applyAlignment="true">
      <alignment horizontal="left" vertical="top" wrapText="true"/>
    </xf>
    <xf numFmtId="168" fontId="149" fillId="3" borderId="60" xfId="45402" applyNumberFormat="true" applyFont="true" applyBorder="true" applyAlignment="true">
      <alignment horizontal="right" vertical="top"/>
    </xf>
    <xf numFmtId="0" fontId="150" fillId="3" borderId="10" xfId="45409" applyFont="true" applyAlignment="true">
      <alignment horizontal="center" wrapText="true"/>
    </xf>
    <xf numFmtId="0" fontId="150" fillId="3" borderId="10" xfId="45410" applyFont="true" applyAlignment="true">
      <alignment horizontal="center" wrapText="true"/>
    </xf>
    <xf numFmtId="0" fontId="150" fillId="3" borderId="10" xfId="45411" applyFont="true" applyAlignment="true">
      <alignment horizontal="center" wrapText="true"/>
    </xf>
    <xf numFmtId="0" fontId="150" fillId="3" borderId="57" xfId="45412" applyFont="true" applyBorder="true" applyAlignment="true">
      <alignment horizontal="center"/>
    </xf>
    <xf numFmtId="0" fontId="150" fillId="3" borderId="57" xfId="45413" applyFont="true" applyBorder="true" applyAlignment="true">
      <alignment horizontal="center"/>
    </xf>
    <xf numFmtId="0" fontId="150" fillId="3" borderId="57" xfId="45414" applyFont="true" applyBorder="true" applyAlignment="true">
      <alignment horizontal="center"/>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3" borderId="10" xfId="19344" applyAlignment="true">
      <alignment wrapText="true"/>
    </xf>
    <xf numFmtId="0" fontId="23" fillId="15" borderId="10" xfId="19344" applyFill="true" applyAlignment="true">
      <alignment wrapText="true"/>
    </xf>
    <xf numFmtId="0" fontId="150" fillId="26" borderId="59" xfId="40241"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5134" applyFont="true" applyFill="true" applyBorder="true" applyAlignment="true">
      <alignment horizontal="right" vertical="top" wrapText="true"/>
    </xf>
    <xf numFmtId="0" fontId="150" fillId="26" borderId="59" xfId="45136" applyFont="true" applyFill="true" applyBorder="true" applyAlignment="true">
      <alignment horizontal="right" vertical="top" wrapText="true"/>
    </xf>
    <xf numFmtId="0" fontId="150" fillId="26" borderId="60" xfId="45140" applyFont="true" applyFill="true" applyBorder="true" applyAlignment="true">
      <alignment horizontal="right" vertical="top" wrapText="true"/>
    </xf>
    <xf numFmtId="0" fontId="150" fillId="26" borderId="60" xfId="45143" applyFont="true" applyFill="true" applyBorder="true" applyAlignment="true">
      <alignment horizontal="right" vertical="top" wrapText="true"/>
    </xf>
    <xf numFmtId="0" fontId="23" fillId="15" borderId="10" xfId="19344" applyFill="true" applyAlignment="true">
      <alignment horizontal="right" vertical="top" wrapText="true"/>
    </xf>
    <xf numFmtId="0" fontId="150" fillId="3" borderId="57" xfId="45142" applyFont="true" applyBorder="true" applyAlignment="true">
      <alignment horizontal="right" vertical="top" wrapText="true"/>
    </xf>
    <xf numFmtId="0" fontId="150" fillId="3" borderId="57" xfId="45145" applyFont="true" applyBorder="true" applyAlignment="true">
      <alignment horizontal="right" vertical="top" wrapText="true"/>
    </xf>
    <xf numFmtId="0" fontId="150" fillId="3" borderId="57" xfId="45146" applyFont="true" applyBorder="true" applyAlignment="true">
      <alignment horizontal="right" vertical="top" wrapText="true"/>
    </xf>
    <xf numFmtId="0" fontId="150" fillId="3" borderId="117" xfId="45155" applyFont="true" applyBorder="true" applyAlignment="true">
      <alignment horizontal="right" vertical="top" wrapText="true"/>
    </xf>
    <xf numFmtId="0" fontId="150" fillId="3" borderId="54" xfId="45156" applyFont="true" applyBorder="true" applyAlignment="true">
      <alignment horizontal="right" vertical="top" wrapText="true"/>
    </xf>
    <xf numFmtId="0" fontId="150" fillId="3" borderId="55" xfId="45157" applyFont="true" applyBorder="true" applyAlignment="true">
      <alignment horizontal="right" vertical="top" wrapText="true"/>
    </xf>
    <xf numFmtId="0" fontId="150" fillId="3" borderId="10" xfId="45120" applyFont="true" applyAlignment="true">
      <alignment horizontal="right" vertical="top" wrapText="true"/>
    </xf>
    <xf numFmtId="0" fontId="150" fillId="3" borderId="117" xfId="45166" applyFont="true" applyBorder="true" applyAlignment="true">
      <alignment horizontal="right" vertical="top" wrapText="true"/>
    </xf>
    <xf numFmtId="0" fontId="150" fillId="3" borderId="54" xfId="45167" applyFont="true" applyBorder="true" applyAlignment="true">
      <alignment horizontal="right" vertical="top" wrapText="true"/>
    </xf>
    <xf numFmtId="0" fontId="150" fillId="3" borderId="55" xfId="45168" applyFont="true" applyBorder="true" applyAlignment="true">
      <alignment horizontal="right" vertical="top" wrapText="true"/>
    </xf>
    <xf numFmtId="0" fontId="150" fillId="3" borderId="10" xfId="45122" applyFont="true" applyAlignment="true">
      <alignment horizontal="right" vertical="top" wrapText="true"/>
    </xf>
    <xf numFmtId="0" fontId="150" fillId="3" borderId="117" xfId="45177" applyFont="true" applyBorder="true" applyAlignment="true">
      <alignment horizontal="right" vertical="top" wrapText="true"/>
    </xf>
    <xf numFmtId="0" fontId="150" fillId="3" borderId="54" xfId="45178" applyFont="true" applyBorder="true" applyAlignment="true">
      <alignment horizontal="right" vertical="top" wrapText="true"/>
    </xf>
    <xf numFmtId="0" fontId="150" fillId="3" borderId="55" xfId="45179" applyFont="true" applyBorder="true" applyAlignment="true">
      <alignment horizontal="right" vertical="top" wrapText="true"/>
    </xf>
    <xf numFmtId="0" fontId="150" fillId="3" borderId="10" xfId="45121" applyFont="true" applyAlignment="true">
      <alignment horizontal="right" vertical="top" wrapText="true"/>
    </xf>
    <xf numFmtId="0" fontId="23" fillId="3" borderId="10" xfId="19344" applyAlignment="true">
      <alignment horizontal="right" vertical="top" wrapText="true"/>
    </xf>
    <xf numFmtId="0" fontId="150" fillId="3" borderId="57" xfId="45188" applyFont="true" applyBorder="true" applyAlignment="true">
      <alignment horizontal="right" vertical="top" wrapText="true"/>
    </xf>
    <xf numFmtId="0" fontId="150" fillId="3" borderId="57" xfId="45192" applyFont="true" applyBorder="true" applyAlignment="true">
      <alignment horizontal="right" vertical="top" wrapText="true"/>
    </xf>
    <xf numFmtId="166" fontId="149" fillId="3" borderId="58" xfId="45127" applyNumberFormat="true" applyFont="true" applyBorder="true" applyAlignment="true">
      <alignment horizontal="right" vertical="top" wrapText="true"/>
    </xf>
    <xf numFmtId="166" fontId="149" fillId="3" borderId="58" xfId="45129" applyNumberFormat="true" applyFont="true" applyBorder="true" applyAlignment="true">
      <alignment horizontal="right" vertical="top" wrapText="true"/>
    </xf>
    <xf numFmtId="166" fontId="149" fillId="3" borderId="58" xfId="45131" applyNumberFormat="true" applyFont="true" applyBorder="true" applyAlignment="true">
      <alignment horizontal="right" vertical="top" wrapText="true"/>
    </xf>
    <xf numFmtId="166" fontId="149" fillId="3" borderId="59" xfId="45133" applyNumberFormat="true" applyFont="true" applyBorder="true" applyAlignment="true">
      <alignment horizontal="right" vertical="top" wrapText="true"/>
    </xf>
    <xf numFmtId="166" fontId="149" fillId="3" borderId="59" xfId="45135" applyNumberFormat="true" applyFont="true" applyBorder="true" applyAlignment="true">
      <alignment horizontal="right" vertical="top" wrapText="true"/>
    </xf>
    <xf numFmtId="166" fontId="149" fillId="3" borderId="59" xfId="45137" applyNumberFormat="true" applyFont="true" applyBorder="true" applyAlignment="true">
      <alignment horizontal="right" vertical="top" wrapText="true"/>
    </xf>
    <xf numFmtId="166" fontId="149" fillId="3" borderId="60" xfId="45139" applyNumberFormat="true" applyFont="true" applyBorder="true" applyAlignment="true">
      <alignment horizontal="right" vertical="top" wrapText="true"/>
    </xf>
    <xf numFmtId="166" fontId="149" fillId="3" borderId="60" xfId="45141" applyNumberFormat="true" applyFont="true" applyBorder="true" applyAlignment="true">
      <alignment horizontal="right" vertical="top" wrapText="true"/>
    </xf>
    <xf numFmtId="166" fontId="149" fillId="3" borderId="60" xfId="45144" applyNumberFormat="true" applyFont="true" applyBorder="true" applyAlignment="true">
      <alignment horizontal="right" vertical="top" wrapText="true"/>
    </xf>
    <xf numFmtId="167" fontId="149" fillId="3" borderId="59" xfId="45147" applyNumberFormat="true" applyFont="true" applyBorder="true" applyAlignment="true">
      <alignment horizontal="right" vertical="top" wrapText="true"/>
    </xf>
    <xf numFmtId="167" fontId="149" fillId="3" borderId="59" xfId="45148" applyNumberFormat="true" applyFont="true" applyBorder="true" applyAlignment="true">
      <alignment horizontal="right" vertical="top" wrapText="true"/>
    </xf>
    <xf numFmtId="167" fontId="149" fillId="3" borderId="59" xfId="45149" applyNumberFormat="true" applyFont="true" applyBorder="true" applyAlignment="true">
      <alignment horizontal="right" vertical="top" wrapText="true"/>
    </xf>
    <xf numFmtId="167" fontId="149" fillId="3" borderId="60" xfId="45150" applyNumberFormat="true" applyFont="true" applyBorder="true" applyAlignment="true">
      <alignment horizontal="right" vertical="top" wrapText="true"/>
    </xf>
    <xf numFmtId="166" fontId="149" fillId="3" borderId="118" xfId="45159" applyNumberFormat="true" applyFont="true" applyBorder="true" applyAlignment="true">
      <alignment horizontal="right" vertical="top" wrapText="true"/>
    </xf>
    <xf numFmtId="166" fontId="149" fillId="3" borderId="119" xfId="45160" applyNumberFormat="true" applyFont="true" applyBorder="true" applyAlignment="true">
      <alignment horizontal="right" vertical="top" wrapText="true"/>
    </xf>
    <xf numFmtId="166" fontId="149" fillId="3" borderId="120" xfId="45161" applyNumberFormat="true" applyFont="true" applyBorder="true" applyAlignment="true">
      <alignment horizontal="right" vertical="top" wrapText="true"/>
    </xf>
    <xf numFmtId="0" fontId="150" fillId="3" borderId="57" xfId="45123" applyFont="true" applyBorder="true" applyAlignment="true">
      <alignment horizontal="right" vertical="top" wrapText="true"/>
    </xf>
    <xf numFmtId="166" fontId="149" fillId="3" borderId="118" xfId="45170" applyNumberFormat="true" applyFont="true" applyBorder="true" applyAlignment="true">
      <alignment horizontal="right" vertical="top" wrapText="true"/>
    </xf>
    <xf numFmtId="166" fontId="149" fillId="3" borderId="119" xfId="45171" applyNumberFormat="true" applyFont="true" applyBorder="true" applyAlignment="true">
      <alignment horizontal="right" vertical="top" wrapText="true"/>
    </xf>
    <xf numFmtId="166" fontId="149" fillId="3" borderId="120" xfId="45172" applyNumberFormat="true" applyFont="true" applyBorder="true" applyAlignment="true">
      <alignment horizontal="right" vertical="top" wrapText="true"/>
    </xf>
    <xf numFmtId="0" fontId="150" fillId="3" borderId="57" xfId="45125" applyFont="true" applyBorder="true" applyAlignment="true">
      <alignment horizontal="right" vertical="top" wrapText="true"/>
    </xf>
    <xf numFmtId="166" fontId="149" fillId="3" borderId="118" xfId="45181" applyNumberFormat="true" applyFont="true" applyBorder="true" applyAlignment="true">
      <alignment horizontal="right" vertical="top" wrapText="true"/>
    </xf>
    <xf numFmtId="166" fontId="149" fillId="3" borderId="119" xfId="45182" applyNumberFormat="true" applyFont="true" applyBorder="true" applyAlignment="true">
      <alignment horizontal="right" vertical="top" wrapText="true"/>
    </xf>
    <xf numFmtId="166" fontId="149" fillId="3" borderId="120" xfId="45183" applyNumberFormat="true" applyFont="true" applyBorder="true" applyAlignment="true">
      <alignment horizontal="right" vertical="top" wrapText="true"/>
    </xf>
    <xf numFmtId="0" fontId="150" fillId="3" borderId="57" xfId="45124" applyFont="true" applyBorder="true" applyAlignment="true">
      <alignment horizontal="right" vertical="top" wrapText="true"/>
    </xf>
    <xf numFmtId="0" fontId="150" fillId="3" borderId="57" xfId="45185" applyFont="true" applyBorder="true" applyAlignment="true">
      <alignment horizontal="right" vertical="top" wrapText="true"/>
    </xf>
    <xf numFmtId="166" fontId="149" fillId="3" borderId="121" xfId="45186" applyNumberFormat="true" applyFont="true" applyBorder="true" applyAlignment="true">
      <alignment horizontal="right" vertical="top" wrapText="true"/>
    </xf>
    <xf numFmtId="0" fontId="150" fillId="3" borderId="57" xfId="45189" applyFont="true" applyBorder="true" applyAlignment="true">
      <alignment horizontal="right" vertical="top" wrapText="true"/>
    </xf>
    <xf numFmtId="0" fontId="150" fillId="26" borderId="121" xfId="45169" applyFont="true" applyFill="true" applyBorder="true" applyAlignment="true">
      <alignment horizontal="right" vertical="top" wrapText="true"/>
    </xf>
    <xf numFmtId="166" fontId="149" fillId="3" borderId="121" xfId="45190" applyNumberFormat="true" applyFont="true" applyBorder="true" applyAlignment="true">
      <alignment horizontal="right" vertical="top" wrapText="true"/>
    </xf>
    <xf numFmtId="0" fontId="150" fillId="3" borderId="57" xfId="45193" applyFont="true" applyBorder="true" applyAlignment="true">
      <alignment horizontal="right" vertical="top" wrapText="true"/>
    </xf>
    <xf numFmtId="0" fontId="150" fillId="26" borderId="121" xfId="45180" applyFont="true" applyFill="true" applyBorder="true" applyAlignment="true">
      <alignment horizontal="right" vertical="top" wrapText="true"/>
    </xf>
    <xf numFmtId="166" fontId="149" fillId="3" borderId="121" xfId="45194" applyNumberFormat="true" applyFont="true" applyBorder="true" applyAlignment="true">
      <alignment horizontal="right" vertical="top" wrapText="true"/>
    </xf>
    <xf numFmtId="0" fontId="150" fillId="3" borderId="57" xfId="45429" applyFont="true" applyBorder="true" applyAlignment="true">
      <alignment horizontal="right" vertical="top" wrapText="true"/>
    </xf>
    <xf numFmtId="0" fontId="150" fillId="3" borderId="57" xfId="45434" applyFont="true" applyBorder="true" applyAlignment="true">
      <alignment horizontal="right" vertical="top" wrapText="true"/>
    </xf>
    <xf numFmtId="0" fontId="150" fillId="3" borderId="57" xfId="45435" applyFont="true" applyBorder="true" applyAlignment="true">
      <alignment horizontal="right" vertical="top" wrapText="true"/>
    </xf>
    <xf numFmtId="0" fontId="150" fillId="3" borderId="117" xfId="45443" applyFont="true" applyBorder="true" applyAlignment="true">
      <alignment horizontal="right" vertical="top" wrapText="true"/>
    </xf>
    <xf numFmtId="0" fontId="150" fillId="3" borderId="54" xfId="45444" applyFont="true" applyBorder="true" applyAlignment="true">
      <alignment horizontal="right" vertical="top" wrapText="true"/>
    </xf>
    <xf numFmtId="0" fontId="150" fillId="3" borderId="55" xfId="45445" applyFont="true" applyBorder="true" applyAlignment="true">
      <alignment horizontal="right" vertical="top" wrapText="true"/>
    </xf>
    <xf numFmtId="0" fontId="150" fillId="3" borderId="10" xfId="45409" applyFont="true" applyAlignment="true">
      <alignment horizontal="right" vertical="top" wrapText="true"/>
    </xf>
    <xf numFmtId="0" fontId="150" fillId="3" borderId="117" xfId="45458" applyFont="true" applyBorder="true" applyAlignment="true">
      <alignment horizontal="right" vertical="top" wrapText="true"/>
    </xf>
    <xf numFmtId="0" fontId="150" fillId="3" borderId="54" xfId="45459" applyFont="true" applyBorder="true" applyAlignment="true">
      <alignment horizontal="right" vertical="top" wrapText="true"/>
    </xf>
    <xf numFmtId="0" fontId="150" fillId="3" borderId="55" xfId="45460" applyFont="true" applyBorder="true" applyAlignment="true">
      <alignment horizontal="right" vertical="top" wrapText="true"/>
    </xf>
    <xf numFmtId="0" fontId="150" fillId="3" borderId="117" xfId="45461" applyFont="true" applyBorder="true" applyAlignment="true">
      <alignment horizontal="right" vertical="top" wrapText="true"/>
    </xf>
    <xf numFmtId="0" fontId="150" fillId="3" borderId="54" xfId="45462" applyFont="true" applyBorder="true" applyAlignment="true">
      <alignment horizontal="right" vertical="top" wrapText="true"/>
    </xf>
    <xf numFmtId="0" fontId="150" fillId="3" borderId="55" xfId="45463" applyFont="true" applyBorder="true" applyAlignment="true">
      <alignment horizontal="right" vertical="top" wrapText="true"/>
    </xf>
    <xf numFmtId="0" fontId="150" fillId="3" borderId="10" xfId="45410" applyFont="true" applyAlignment="true">
      <alignment horizontal="right" vertical="top" wrapText="true"/>
    </xf>
    <xf numFmtId="0" fontId="150" fillId="3" borderId="10" xfId="45411" applyFont="true" applyAlignment="true">
      <alignment horizontal="right" vertical="top" wrapText="true"/>
    </xf>
    <xf numFmtId="166" fontId="149" fillId="3" borderId="58" xfId="45416" applyNumberFormat="true" applyFont="true" applyBorder="true" applyAlignment="true">
      <alignment horizontal="right" vertical="top" wrapText="true"/>
    </xf>
    <xf numFmtId="166" fontId="149" fillId="3" borderId="58" xfId="45418" applyNumberFormat="true" applyFont="true" applyBorder="true" applyAlignment="true">
      <alignment horizontal="right" vertical="top" wrapText="true"/>
    </xf>
    <xf numFmtId="166" fontId="149" fillId="3" borderId="58" xfId="45420" applyNumberFormat="true" applyFont="true" applyBorder="true" applyAlignment="true">
      <alignment horizontal="right" vertical="top" wrapText="true"/>
    </xf>
    <xf numFmtId="166" fontId="149" fillId="3" borderId="59" xfId="45422" applyNumberFormat="true" applyFont="true" applyBorder="true" applyAlignment="true">
      <alignment horizontal="right" vertical="top" wrapText="true"/>
    </xf>
    <xf numFmtId="166" fontId="149" fillId="3" borderId="59" xfId="45424" applyNumberFormat="true" applyFont="true" applyBorder="true" applyAlignment="true">
      <alignment horizontal="right" vertical="top" wrapText="true"/>
    </xf>
    <xf numFmtId="166" fontId="149" fillId="3" borderId="59" xfId="45426" applyNumberFormat="true" applyFont="true" applyBorder="true" applyAlignment="true">
      <alignment horizontal="right" vertical="top" wrapText="true"/>
    </xf>
    <xf numFmtId="166" fontId="149" fillId="3" borderId="60" xfId="45428" applyNumberFormat="true" applyFont="true" applyBorder="true" applyAlignment="true">
      <alignment horizontal="right" vertical="top" wrapText="true"/>
    </xf>
    <xf numFmtId="166" fontId="149" fillId="3" borderId="60" xfId="45431" applyNumberFormat="true" applyFont="true" applyBorder="true" applyAlignment="true">
      <alignment horizontal="right" vertical="top" wrapText="true"/>
    </xf>
    <xf numFmtId="166" fontId="149" fillId="3" borderId="60" xfId="45433" applyNumberFormat="true" applyFont="true" applyBorder="true" applyAlignment="true">
      <alignment horizontal="right" vertical="top" wrapText="true"/>
    </xf>
    <xf numFmtId="167" fontId="149" fillId="3" borderId="59" xfId="45436" applyNumberFormat="true" applyFont="true" applyBorder="true" applyAlignment="true">
      <alignment horizontal="right" vertical="top" wrapText="true"/>
    </xf>
    <xf numFmtId="167" fontId="149" fillId="3" borderId="59" xfId="45437" applyNumberFormat="true" applyFont="true" applyBorder="true" applyAlignment="true">
      <alignment horizontal="right" vertical="top" wrapText="true"/>
    </xf>
    <xf numFmtId="167" fontId="149" fillId="3" borderId="59" xfId="45438" applyNumberFormat="true" applyFont="true" applyBorder="true" applyAlignment="true">
      <alignment horizontal="right" vertical="top" wrapText="true"/>
    </xf>
    <xf numFmtId="166" fontId="149" fillId="3" borderId="118" xfId="45447" applyNumberFormat="true" applyFont="true" applyBorder="true" applyAlignment="true">
      <alignment horizontal="right" vertical="top" wrapText="true"/>
    </xf>
    <xf numFmtId="166" fontId="149" fillId="3" borderId="119" xfId="45448" applyNumberFormat="true" applyFont="true" applyBorder="true" applyAlignment="true">
      <alignment horizontal="right" vertical="top" wrapText="true"/>
    </xf>
    <xf numFmtId="166" fontId="149" fillId="3" borderId="120" xfId="45449" applyNumberFormat="true" applyFont="true" applyBorder="true" applyAlignment="true">
      <alignment horizontal="right" vertical="top" wrapText="true"/>
    </xf>
    <xf numFmtId="0" fontId="150" fillId="3" borderId="57" xfId="45412" applyFont="true" applyBorder="true" applyAlignment="true">
      <alignment horizontal="right" vertical="top" wrapText="true"/>
    </xf>
    <xf numFmtId="166" fontId="149" fillId="3" borderId="118" xfId="45465" applyNumberFormat="true" applyFont="true" applyBorder="true" applyAlignment="true">
      <alignment horizontal="right" vertical="top" wrapText="true"/>
    </xf>
    <xf numFmtId="166" fontId="149" fillId="3" borderId="119" xfId="45466" applyNumberFormat="true" applyFont="true" applyBorder="true" applyAlignment="true">
      <alignment horizontal="right" vertical="top" wrapText="true"/>
    </xf>
    <xf numFmtId="166" fontId="149" fillId="3" borderId="120" xfId="45467" applyNumberFormat="true" applyFont="true" applyBorder="true" applyAlignment="true">
      <alignment horizontal="right" vertical="top" wrapText="true"/>
    </xf>
    <xf numFmtId="166" fontId="149" fillId="3" borderId="118" xfId="45469" applyNumberFormat="true" applyFont="true" applyBorder="true" applyAlignment="true">
      <alignment horizontal="right" vertical="top" wrapText="true"/>
    </xf>
    <xf numFmtId="166" fontId="149" fillId="3" borderId="119" xfId="45470" applyNumberFormat="true" applyFont="true" applyBorder="true" applyAlignment="true">
      <alignment horizontal="right" vertical="top" wrapText="true"/>
    </xf>
    <xf numFmtId="166" fontId="149" fillId="3" borderId="120" xfId="45471" applyNumberFormat="true" applyFont="true" applyBorder="true" applyAlignment="true">
      <alignment horizontal="right" vertical="top" wrapText="true"/>
    </xf>
    <xf numFmtId="0" fontId="150" fillId="3" borderId="57" xfId="45413" applyFont="true" applyBorder="true" applyAlignment="true">
      <alignment horizontal="right" vertical="top" wrapText="true"/>
    </xf>
    <xf numFmtId="0" fontId="150" fillId="3" borderId="57" xfId="45414" applyFont="true" applyBorder="true" applyAlignment="true">
      <alignment horizontal="right" vertical="top" wrapText="true"/>
    </xf>
    <xf numFmtId="0" fontId="150" fillId="3" borderId="57" xfId="45473" applyFont="true" applyBorder="true" applyAlignment="true">
      <alignment horizontal="right" vertical="top" wrapText="true"/>
    </xf>
    <xf numFmtId="166" fontId="149" fillId="3" borderId="121" xfId="45474" applyNumberFormat="true" applyFont="true" applyBorder="true" applyAlignment="true">
      <alignment horizontal="right" vertical="top" wrapText="true"/>
    </xf>
    <xf numFmtId="0" fontId="150" fillId="3" borderId="57" xfId="45476" applyFont="true" applyBorder="true" applyAlignment="true">
      <alignment horizontal="right" vertical="top" wrapText="true"/>
    </xf>
    <xf numFmtId="0" fontId="150" fillId="3" borderId="57" xfId="45478" applyFont="true" applyBorder="true" applyAlignment="true">
      <alignment horizontal="right" vertical="top" wrapText="true"/>
    </xf>
    <xf numFmtId="166" fontId="149" fillId="3" borderId="121" xfId="45479" applyNumberFormat="true" applyFont="true" applyBorder="true" applyAlignment="true">
      <alignment horizontal="right" vertical="top" wrapText="true"/>
    </xf>
    <xf numFmtId="166" fontId="149" fillId="3" borderId="121" xfId="45480"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150" fillId="0" borderId="10" xfId="44976" applyFont="true" applyFill="true" applyBorder="true" applyAlignment="true">
      <alignment horizontal="left" vertical="top" wrapText="true"/>
    </xf>
    <xf numFmtId="169" fontId="149" fillId="0" borderId="10" xfId="44978"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0" fontId="154" fillId="0" borderId="10" xfId="19344" applyFont="true" applyFill="true" applyBorder="true" applyAlignment="true">
      <alignment horizontal="left" vertical="top"/>
    </xf>
    <xf numFmtId="170" fontId="154" fillId="0" borderId="10" xfId="19344" applyNumberFormat="true" applyFont="true" applyFill="true" applyBorder="true" applyAlignment="true">
      <alignment horizontal="right" vertical="top"/>
    </xf>
    <xf numFmtId="0" fontId="154" fillId="0" borderId="10" xfId="19344" applyFont="true" applyFill="true" applyBorder="true" applyAlignment="true">
      <alignment horizontal="left" wrapText="true"/>
    </xf>
    <xf numFmtId="0" fontId="154"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150" fillId="0" borderId="10" xfId="45238" applyFont="true" applyFill="true" applyBorder="true" applyAlignment="true">
      <alignment horizontal="left" vertical="top" wrapText="true"/>
    </xf>
    <xf numFmtId="0" fontId="150" fillId="0" borderId="10" xfId="45244" applyFont="true" applyFill="true" applyBorder="true" applyAlignment="true">
      <alignment horizontal="left" vertical="top" wrapText="true"/>
    </xf>
    <xf numFmtId="169" fontId="149" fillId="0" borderId="10" xfId="45245" applyNumberFormat="true" applyFont="true" applyFill="true" applyBorder="true" applyAlignment="true">
      <alignment horizontal="right" vertical="top"/>
    </xf>
    <xf numFmtId="0" fontId="150" fillId="0" borderId="10" xfId="45250" applyFont="true" applyFill="true" applyBorder="true" applyAlignment="true">
      <alignment horizontal="left" vertical="top" wrapText="true"/>
    </xf>
    <xf numFmtId="0" fontId="150" fillId="0" borderId="10" xfId="45237" applyFont="true" applyFill="true" applyBorder="true" applyAlignment="true">
      <alignment horizontal="left" vertical="top" wrapText="true"/>
    </xf>
    <xf numFmtId="0" fontId="150" fillId="0" borderId="10" xfId="45243" applyFont="true" applyFill="true" applyBorder="true" applyAlignment="true">
      <alignment horizontal="left" vertical="top" wrapText="true"/>
    </xf>
    <xf numFmtId="0" fontId="150" fillId="0" borderId="10" xfId="45249" applyFont="true" applyFill="true" applyBorder="true" applyAlignment="true">
      <alignment horizontal="left" vertical="top" wrapText="true"/>
    </xf>
    <xf numFmtId="0" fontId="23" fillId="0" borderId="10" xfId="19344" applyFill="true" applyBorder="true" applyAlignment="true">
      <alignment vertical="center"/>
    </xf>
    <xf numFmtId="0" fontId="178" fillId="27" borderId="3" xfId="19344" applyFont="true" applyFill="true" applyBorder="true" applyAlignment="true">
      <alignment horizontal="left" wrapText="true"/>
    </xf>
    <xf numFmtId="0" fontId="178" fillId="27" borderId="4" xfId="19344" applyFont="true" applyFill="true" applyBorder="true" applyAlignment="true">
      <alignment wrapText="true"/>
    </xf>
    <xf numFmtId="0" fontId="178" fillId="3" borderId="4" xfId="19344" applyFont="true" applyBorder="true"/>
    <xf numFmtId="0" fontId="178" fillId="27" borderId="3" xfId="19344" applyFont="true" applyFill="true" applyBorder="true" applyAlignment="true">
      <alignment wrapText="true"/>
    </xf>
    <xf numFmtId="0" fontId="178" fillId="27" borderId="5" xfId="19344" applyFont="true" applyFill="true" applyBorder="true" applyAlignment="true">
      <alignment wrapText="true"/>
    </xf>
    <xf numFmtId="0" fontId="178" fillId="27" borderId="6" xfId="19344" applyFont="true" applyFill="true" applyBorder="true" applyAlignment="true">
      <alignment wrapText="true"/>
    </xf>
    <xf numFmtId="0" fontId="154" fillId="27" borderId="10" xfId="19344" applyFont="true" applyFill="true" applyAlignment="true">
      <alignment horizontal="left" vertical="center"/>
    </xf>
    <xf numFmtId="170" fontId="154" fillId="27" borderId="10" xfId="19344" applyNumberFormat="true" applyFont="true" applyFill="true" applyAlignment="true">
      <alignment horizontal="right" vertical="center"/>
    </xf>
    <xf numFmtId="0" fontId="23" fillId="15" borderId="10" xfId="19344" applyFill="true" applyBorder="true" applyAlignment="true">
      <alignment vertical="center" wrapText="true"/>
    </xf>
    <xf numFmtId="0" fontId="23" fillId="15" borderId="10" xfId="19344" applyFill="true" applyBorder="true" applyAlignment="true">
      <alignmen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2" applyFont="true" applyBorder="true" applyAlignment="true">
      <alignment horizontal="center" vertical="center" wrapText="true"/>
    </xf>
    <xf numFmtId="0" fontId="150" fillId="3" borderId="53" xfId="44993" applyFont="true" applyBorder="true" applyAlignment="true">
      <alignment horizontal="center" vertical="center" wrapText="true"/>
    </xf>
    <xf numFmtId="0" fontId="150" fillId="3" borderId="53" xfId="44994" applyFont="true" applyBorder="true" applyAlignment="true">
      <alignment horizontal="center" vertical="center" wrapText="true"/>
    </xf>
    <xf numFmtId="0" fontId="150" fillId="3" borderId="52" xfId="45018" applyFont="true" applyBorder="true" applyAlignment="true">
      <alignment horizontal="center" vertical="center" wrapText="true"/>
    </xf>
    <xf numFmtId="0" fontId="150" fillId="3" borderId="53" xfId="45019" applyFont="true" applyBorder="true" applyAlignment="true">
      <alignment horizontal="center" vertical="center" wrapText="true"/>
    </xf>
    <xf numFmtId="0" fontId="150" fillId="3" borderId="53" xfId="45020" applyFont="true" applyBorder="true" applyAlignment="true">
      <alignment horizontal="center" vertical="center" wrapText="true"/>
    </xf>
    <xf numFmtId="0" fontId="150" fillId="3" borderId="52" xfId="45045" applyFont="true" applyBorder="true" applyAlignment="true">
      <alignment horizontal="center" vertical="center" wrapText="true"/>
    </xf>
    <xf numFmtId="0" fontId="150" fillId="3" borderId="53" xfId="45046" applyFont="true" applyBorder="true" applyAlignment="true">
      <alignment horizontal="center" vertical="center" wrapText="true"/>
    </xf>
    <xf numFmtId="0" fontId="150" fillId="3" borderId="53" xfId="45047" applyFont="true" applyBorder="true" applyAlignment="true">
      <alignment horizontal="center" vertical="center" wrapText="true"/>
    </xf>
    <xf numFmtId="0" fontId="150" fillId="3" borderId="52" xfId="45087" applyFont="true" applyBorder="true" applyAlignment="true">
      <alignment horizontal="center" vertical="center" wrapText="true"/>
    </xf>
    <xf numFmtId="0" fontId="150" fillId="3" borderId="53" xfId="45088" applyFont="true" applyBorder="true" applyAlignment="true">
      <alignment horizontal="center" vertical="center" wrapText="true"/>
    </xf>
    <xf numFmtId="0" fontId="150" fillId="3" borderId="53" xfId="45089" applyFont="true" applyBorder="true" applyAlignment="true">
      <alignment horizontal="center" vertical="center" wrapText="true"/>
    </xf>
    <xf numFmtId="0" fontId="23" fillId="3" borderId="99" xfId="19344" applyBorder="true" applyAlignment="true">
      <alignment vertical="center" wrapText="true"/>
    </xf>
    <xf numFmtId="0" fontId="23" fillId="0" borderId="99" xfId="19344" applyFill="true" applyBorder="true" applyAlignment="true">
      <alignment vertical="center" wrapText="true"/>
    </xf>
    <xf numFmtId="0" fontId="23" fillId="15" borderId="99" xfId="19344" applyFill="true" applyBorder="true" applyAlignment="true">
      <alignment vertical="center" wrapText="true"/>
    </xf>
    <xf numFmtId="0" fontId="23" fillId="15" borderId="104" xfId="19344" applyFill="true" applyBorder="true" applyAlignment="true">
      <alignment vertical="center" wrapText="true"/>
    </xf>
    <xf numFmtId="169" fontId="114" fillId="33" borderId="99" xfId="40237" applyNumberFormat="true" applyFont="true" applyFill="true" applyBorder="true" applyAlignment="true">
      <alignment horizontal="center" vertical="center"/>
    </xf>
    <xf numFmtId="169" fontId="114" fillId="33" borderId="124" xfId="40238" applyNumberFormat="true" applyFont="true" applyFill="true" applyBorder="true" applyAlignment="true">
      <alignment horizontal="center" vertical="center"/>
    </xf>
    <xf numFmtId="169" fontId="114" fillId="33" borderId="124" xfId="40240" applyNumberFormat="true" applyFont="true" applyFill="true" applyBorder="true" applyAlignment="true">
      <alignment horizontal="center" vertical="center"/>
    </xf>
    <xf numFmtId="169" fontId="114" fillId="33" borderId="125" xfId="40240" applyNumberFormat="true" applyFont="true" applyFill="true" applyBorder="true" applyAlignment="true">
      <alignment horizontal="center" vertical="center"/>
    </xf>
    <xf numFmtId="169" fontId="114" fillId="33" borderId="99" xfId="40249" applyNumberFormat="true" applyFont="true" applyFill="true" applyBorder="true" applyAlignment="true">
      <alignment horizontal="center" vertical="center"/>
    </xf>
    <xf numFmtId="169" fontId="114" fillId="33" borderId="124" xfId="40250" applyNumberFormat="true" applyFont="true" applyFill="true" applyBorder="true" applyAlignment="true">
      <alignment horizontal="center" vertical="center"/>
    </xf>
    <xf numFmtId="169" fontId="114" fillId="33" borderId="124" xfId="40252" applyNumberFormat="true" applyFont="true" applyFill="true" applyBorder="true" applyAlignment="true">
      <alignment horizontal="center" vertical="center"/>
    </xf>
    <xf numFmtId="169" fontId="114" fillId="33" borderId="125" xfId="40252" applyNumberFormat="true" applyFont="true" applyFill="true" applyBorder="true" applyAlignment="true">
      <alignment horizontal="center" vertical="center"/>
    </xf>
    <xf numFmtId="0" fontId="150" fillId="33" borderId="99" xfId="25752" applyFont="true" applyFill="true" applyBorder="true" applyAlignment="true">
      <alignment horizontal="center" vertical="center" wrapText="true"/>
    </xf>
    <xf numFmtId="0" fontId="150" fillId="33" borderId="124" xfId="25750" applyFont="true" applyFill="true" applyBorder="true" applyAlignment="true">
      <alignment horizontal="center" vertical="center" wrapText="true"/>
    </xf>
    <xf numFmtId="0" fontId="150" fillId="33" borderId="124" xfId="19380" applyFont="true" applyFill="true" applyBorder="true" applyAlignment="true">
      <alignment horizontal="center" vertical="center" wrapText="true"/>
    </xf>
    <xf numFmtId="0" fontId="150" fillId="33" borderId="99" xfId="45038" applyFont="true" applyFill="true" applyBorder="true" applyAlignment="true">
      <alignment horizontal="center" vertical="center" wrapText="true"/>
    </xf>
    <xf numFmtId="0" fontId="150" fillId="33" borderId="124" xfId="45039" applyFont="true" applyFill="true" applyBorder="true" applyAlignment="true">
      <alignment horizontal="center" vertical="center" wrapText="true"/>
    </xf>
    <xf numFmtId="0" fontId="150" fillId="33" borderId="99" xfId="45044" applyFont="true" applyFill="true" applyBorder="true" applyAlignment="true">
      <alignment horizontal="center" vertical="center" wrapText="true"/>
    </xf>
    <xf numFmtId="0" fontId="150" fillId="33" borderId="124" xfId="45045" applyFont="true" applyFill="true" applyBorder="true" applyAlignment="true">
      <alignment horizontal="center" vertical="center" wrapText="true"/>
    </xf>
    <xf numFmtId="0" fontId="150" fillId="33" borderId="99" xfId="19411" applyFont="true" applyFill="true" applyBorder="true" applyAlignment="true">
      <alignment horizontal="center" vertical="center" wrapText="true"/>
    </xf>
    <xf numFmtId="0" fontId="150" fillId="33" borderId="124" xfId="19409" applyFont="true" applyFill="true" applyBorder="true" applyAlignment="true">
      <alignment horizontal="center" vertical="center" wrapText="true"/>
    </xf>
    <xf numFmtId="0" fontId="150" fillId="33" borderId="124" xfId="19412" applyFont="true" applyFill="true" applyBorder="true" applyAlignment="true">
      <alignment horizontal="center" vertical="center" wrapText="true"/>
    </xf>
    <xf numFmtId="0" fontId="150" fillId="33" borderId="99" xfId="19413" applyFont="true" applyFill="true" applyBorder="true" applyAlignment="true">
      <alignment horizontal="center" vertical="center" wrapText="true"/>
    </xf>
    <xf numFmtId="0" fontId="150" fillId="33" borderId="124" xfId="19414" applyFont="true" applyFill="true" applyBorder="true" applyAlignment="true">
      <alignment horizontal="center" vertical="center" wrapText="true"/>
    </xf>
    <xf numFmtId="0" fontId="150" fillId="33" borderId="124" xfId="19416" applyFont="true" applyFill="true" applyBorder="true" applyAlignment="true">
      <alignment horizontal="center" vertical="center" wrapText="true"/>
    </xf>
    <xf numFmtId="169" fontId="114" fillId="33" borderId="106" xfId="40239" applyNumberFormat="true" applyFont="true" applyFill="true" applyBorder="true" applyAlignment="true">
      <alignment horizontal="center" vertical="center"/>
    </xf>
    <xf numFmtId="169" fontId="114" fillId="33" borderId="106" xfId="40251" applyNumberFormat="true" applyFont="true" applyFill="true" applyBorder="true" applyAlignment="true">
      <alignment horizontal="center" vertical="center"/>
    </xf>
    <xf numFmtId="0" fontId="150" fillId="33" borderId="106" xfId="25751" applyFont="true" applyFill="true" applyBorder="true" applyAlignment="true">
      <alignment horizontal="center" vertical="center" wrapText="true"/>
    </xf>
    <xf numFmtId="0" fontId="150" fillId="33" borderId="106" xfId="45040" applyFont="true" applyFill="true" applyBorder="true" applyAlignment="true">
      <alignment horizontal="center" vertical="center" wrapText="true"/>
    </xf>
    <xf numFmtId="0" fontId="150" fillId="33" borderId="106" xfId="45046" applyFont="true" applyFill="true" applyBorder="true" applyAlignment="true">
      <alignment horizontal="center" vertical="center" wrapText="true"/>
    </xf>
    <xf numFmtId="0" fontId="150" fillId="33" borderId="106" xfId="19410" applyFont="true" applyFill="true" applyBorder="true" applyAlignment="true">
      <alignment horizontal="center" vertical="center" wrapText="true"/>
    </xf>
    <xf numFmtId="0" fontId="150" fillId="33" borderId="106" xfId="19415" applyFont="true" applyFill="true" applyBorder="true" applyAlignment="true">
      <alignment horizontal="center" vertical="center" wrapText="true"/>
    </xf>
    <xf numFmtId="0" fontId="150" fillId="3" borderId="108" xfId="44936" applyFont="true" applyBorder="true" applyAlignment="true">
      <alignment horizontal="center" vertical="center" wrapText="true"/>
    </xf>
    <xf numFmtId="0" fontId="150" fillId="3" borderId="108" xfId="44966" applyFont="true" applyBorder="true" applyAlignment="true">
      <alignment horizontal="center" vertical="center" wrapText="true"/>
    </xf>
    <xf numFmtId="0" fontId="150" fillId="3" borderId="108" xfId="44992" applyFont="true" applyBorder="true" applyAlignment="true">
      <alignment horizontal="center" vertical="center" wrapText="true"/>
    </xf>
    <xf numFmtId="0" fontId="150" fillId="3" borderId="108" xfId="45018" applyFont="true" applyBorder="true" applyAlignment="true">
      <alignment horizontal="center" vertical="center" wrapText="true"/>
    </xf>
    <xf numFmtId="0" fontId="150" fillId="3" borderId="108" xfId="45045" applyFont="true" applyBorder="true" applyAlignment="true">
      <alignment horizontal="center" vertical="center" wrapText="true"/>
    </xf>
    <xf numFmtId="169" fontId="114" fillId="33" borderId="99" xfId="40238" applyNumberFormat="true" applyFont="true" applyFill="true" applyBorder="true" applyAlignment="true">
      <alignment horizontal="center" vertical="center"/>
    </xf>
    <xf numFmtId="169" fontId="114" fillId="33" borderId="99" xfId="40250" applyNumberFormat="true" applyFont="true" applyFill="true" applyBorder="true" applyAlignment="true">
      <alignment horizontal="center" vertical="center"/>
    </xf>
    <xf numFmtId="0" fontId="150" fillId="33" borderId="99" xfId="25750" applyFont="true" applyFill="true" applyBorder="true" applyAlignment="true">
      <alignment horizontal="center" vertical="center" wrapText="true"/>
    </xf>
    <xf numFmtId="0" fontId="150" fillId="33" borderId="99" xfId="45040" applyFont="true" applyFill="true" applyBorder="true" applyAlignment="true">
      <alignment horizontal="center" vertical="center" wrapText="true"/>
    </xf>
    <xf numFmtId="0" fontId="150" fillId="33" borderId="99" xfId="45045" applyFont="true" applyFill="true" applyBorder="true" applyAlignment="true">
      <alignment horizontal="center" vertical="center" wrapText="true"/>
    </xf>
    <xf numFmtId="0" fontId="150" fillId="3" borderId="108" xfId="45087" applyFont="true" applyBorder="true" applyAlignment="true">
      <alignment horizontal="center" vertical="center" wrapText="true"/>
    </xf>
    <xf numFmtId="0" fontId="150" fillId="33" borderId="99" xfId="19410" applyFont="true" applyFill="true" applyBorder="true" applyAlignment="true">
      <alignment horizontal="center" vertical="center" wrapText="true"/>
    </xf>
    <xf numFmtId="0" fontId="150" fillId="33" borderId="99" xfId="19414"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66" applyFont="true" applyBorder="true" applyAlignment="true">
      <alignment horizontal="center" vertical="center" wrapText="true"/>
    </xf>
    <xf numFmtId="0" fontId="150" fillId="3" borderId="109" xfId="44992" applyFont="true" applyBorder="true" applyAlignment="true">
      <alignment horizontal="center" vertical="center" wrapText="true"/>
    </xf>
    <xf numFmtId="0" fontId="150" fillId="3" borderId="109" xfId="45018" applyFont="true" applyBorder="true" applyAlignment="true">
      <alignment horizontal="center" vertical="center" wrapText="true"/>
    </xf>
    <xf numFmtId="0" fontId="150" fillId="3" borderId="109" xfId="45045" applyFont="true" applyBorder="true" applyAlignment="true">
      <alignment horizontal="center" vertical="center" wrapText="true"/>
    </xf>
    <xf numFmtId="169" fontId="114" fillId="33" borderId="129" xfId="40238" applyNumberFormat="true" applyFont="true" applyFill="true" applyBorder="true" applyAlignment="true">
      <alignment horizontal="center" vertical="center"/>
    </xf>
    <xf numFmtId="169" fontId="114" fillId="33" borderId="129" xfId="40250" applyNumberFormat="true" applyFont="true" applyFill="true" applyBorder="true" applyAlignment="true">
      <alignment horizontal="center" vertical="center"/>
    </xf>
    <xf numFmtId="0" fontId="150" fillId="33" borderId="129" xfId="25750" applyFont="true" applyFill="true" applyBorder="true" applyAlignment="true">
      <alignment horizontal="center" vertical="center" wrapText="true"/>
    </xf>
    <xf numFmtId="0" fontId="150" fillId="33" borderId="129" xfId="45040" applyFont="true" applyFill="true" applyBorder="true" applyAlignment="true">
      <alignment horizontal="center" vertical="center" wrapText="true"/>
    </xf>
    <xf numFmtId="0" fontId="150" fillId="33" borderId="129" xfId="45045" applyFont="true" applyFill="true" applyBorder="true" applyAlignment="true">
      <alignment horizontal="center" vertical="center" wrapText="true"/>
    </xf>
    <xf numFmtId="0" fontId="150" fillId="3" borderId="109" xfId="45087" applyFont="true" applyBorder="true" applyAlignment="true">
      <alignment horizontal="center" vertical="center" wrapText="true"/>
    </xf>
    <xf numFmtId="0" fontId="150" fillId="33" borderId="129" xfId="19410" applyFont="true" applyFill="true" applyBorder="true" applyAlignment="true">
      <alignment horizontal="center" vertical="center" wrapText="true"/>
    </xf>
    <xf numFmtId="0" fontId="150" fillId="33" borderId="129" xfId="19414" applyFont="true" applyFill="true" applyBorder="true" applyAlignment="true">
      <alignment horizontal="center" vertical="center" wrapText="true"/>
    </xf>
    <xf numFmtId="0" fontId="150" fillId="3" borderId="95" xfId="44937" applyFont="true" applyBorder="true" applyAlignment="true">
      <alignment horizontal="center" vertical="center" wrapText="true"/>
    </xf>
    <xf numFmtId="0" fontId="150" fillId="3" borderId="95" xfId="44967" applyFont="true" applyBorder="true" applyAlignment="true">
      <alignment horizontal="center" vertical="center" wrapText="true"/>
    </xf>
    <xf numFmtId="0" fontId="150" fillId="3" borderId="95" xfId="44993" applyFont="true" applyBorder="true" applyAlignment="true">
      <alignment horizontal="center" vertical="center" wrapText="true"/>
    </xf>
    <xf numFmtId="169" fontId="114" fillId="33" borderId="125" xfId="40239" applyNumberFormat="true" applyFont="true" applyFill="true" applyBorder="true" applyAlignment="true">
      <alignment horizontal="center" vertical="center"/>
    </xf>
    <xf numFmtId="169" fontId="114" fillId="33" borderId="125" xfId="40251" applyNumberFormat="true" applyFont="true" applyFill="true" applyBorder="true" applyAlignment="true">
      <alignment horizontal="center" vertical="center"/>
    </xf>
    <xf numFmtId="0" fontId="150" fillId="33" borderId="125" xfId="25751" applyFont="true" applyFill="true" applyBorder="true" applyAlignment="true">
      <alignment horizontal="center" vertical="center" wrapText="true"/>
    </xf>
    <xf numFmtId="0" fontId="150" fillId="33" borderId="125" xfId="45040" applyFont="true" applyFill="true" applyBorder="true" applyAlignment="true">
      <alignment horizontal="center" vertical="center" wrapText="true"/>
    </xf>
    <xf numFmtId="0" fontId="150" fillId="33" borderId="125" xfId="45046" applyFont="true" applyFill="true" applyBorder="true" applyAlignment="true">
      <alignment horizontal="center" vertical="center" wrapText="true"/>
    </xf>
    <xf numFmtId="0" fontId="150" fillId="3" borderId="95" xfId="45019" applyFont="true" applyBorder="true" applyAlignment="true">
      <alignment horizontal="center" vertical="center" wrapText="true"/>
    </xf>
    <xf numFmtId="0" fontId="150" fillId="3" borderId="95" xfId="45046" applyFont="true" applyBorder="true" applyAlignment="true">
      <alignment horizontal="center" vertical="center" wrapText="true"/>
    </xf>
    <xf numFmtId="0" fontId="150" fillId="33" borderId="125" xfId="19410" applyFont="true" applyFill="true" applyBorder="true" applyAlignment="true">
      <alignment horizontal="center" vertical="center" wrapText="true"/>
    </xf>
    <xf numFmtId="0" fontId="150" fillId="33" borderId="125" xfId="19415" applyFont="true" applyFill="true" applyBorder="true" applyAlignment="true">
      <alignment horizontal="center" vertical="center" wrapText="true"/>
    </xf>
    <xf numFmtId="0" fontId="150" fillId="3" borderId="95" xfId="45088" applyFont="true" applyBorder="true" applyAlignment="true">
      <alignment horizontal="center" vertical="center" wrapText="true"/>
    </xf>
    <xf numFmtId="0" fontId="150" fillId="0" borderId="99" xfId="45001" applyFont="true" applyFill="true" applyBorder="true" applyAlignment="true">
      <alignment horizontal="left" vertical="center" wrapText="true"/>
    </xf>
    <xf numFmtId="0" fontId="150" fillId="0" borderId="99" xfId="45007" applyFont="true" applyFill="true" applyBorder="true" applyAlignment="true">
      <alignment horizontal="left" vertical="center" wrapText="true"/>
    </xf>
    <xf numFmtId="0" fontId="154" fillId="0" borderId="99" xfId="19344" applyFont="true" applyFill="true" applyBorder="true" applyAlignment="true">
      <alignment horizontal="left" vertical="center" wrapText="true"/>
    </xf>
    <xf numFmtId="0" fontId="150" fillId="0" borderId="99" xfId="25754" applyFont="true" applyFill="true" applyBorder="true" applyAlignment="true">
      <alignment horizontal="left" vertical="center" wrapText="true"/>
    </xf>
    <xf numFmtId="0" fontId="150" fillId="0" borderId="99" xfId="45036" applyFont="true" applyFill="true" applyBorder="true" applyAlignment="true">
      <alignment horizontal="left" vertical="center" wrapText="true"/>
    </xf>
    <xf numFmtId="0" fontId="150" fillId="0" borderId="99" xfId="45042" applyFont="true" applyFill="true" applyBorder="true" applyAlignment="true">
      <alignment horizontal="left" vertical="center" wrapText="true"/>
    </xf>
    <xf numFmtId="0" fontId="150" fillId="0" borderId="99" xfId="45048" applyFont="true" applyFill="true" applyBorder="true" applyAlignment="true">
      <alignment horizontal="left" vertical="center" wrapText="true"/>
    </xf>
    <xf numFmtId="0" fontId="150" fillId="0" borderId="99" xfId="45054" applyFont="true" applyFill="true" applyBorder="true" applyAlignment="true">
      <alignment horizontal="left" vertical="center" wrapText="true"/>
    </xf>
    <xf numFmtId="0" fontId="150" fillId="0" borderId="99" xfId="45060" applyFont="true" applyFill="true" applyBorder="true" applyAlignment="true">
      <alignment horizontal="left" vertical="center" wrapText="true"/>
    </xf>
    <xf numFmtId="0" fontId="150" fillId="0" borderId="99" xfId="19385" applyFont="true" applyFill="true" applyBorder="true" applyAlignment="true">
      <alignment horizontal="left" vertical="center" wrapText="true"/>
    </xf>
    <xf numFmtId="0" fontId="150" fillId="15" borderId="99" xfId="19418" applyFont="true" applyFill="true" applyBorder="true" applyAlignment="true">
      <alignment horizontal="left" vertical="center" wrapText="true"/>
    </xf>
    <xf numFmtId="0" fontId="150" fillId="15" borderId="99" xfId="19421" applyFont="true" applyFill="true" applyBorder="true" applyAlignment="true">
      <alignment horizontal="left" vertical="center" wrapText="true"/>
    </xf>
    <xf numFmtId="0" fontId="150" fillId="15" borderId="99" xfId="19405" applyFont="true" applyFill="true" applyBorder="true" applyAlignment="true">
      <alignment horizontal="left" vertical="center" wrapText="true"/>
    </xf>
    <xf numFmtId="0" fontId="150" fillId="15" borderId="99" xfId="19407" applyFont="true" applyFill="true" applyBorder="true" applyAlignment="true">
      <alignment horizontal="left" vertical="center" wrapText="true"/>
    </xf>
    <xf numFmtId="0" fontId="150" fillId="15" borderId="99" xfId="19417" applyFont="true" applyFill="true" applyBorder="true" applyAlignment="true">
      <alignment horizontal="left" vertical="center" wrapText="true"/>
    </xf>
    <xf numFmtId="0" fontId="150" fillId="15" borderId="101" xfId="19418" applyFont="true" applyFill="true" applyBorder="true" applyAlignment="true">
      <alignment horizontal="left" vertical="center" wrapText="true"/>
    </xf>
    <xf numFmtId="0" fontId="23" fillId="3" borderId="131" xfId="19344" applyBorder="true" applyAlignment="true">
      <alignment vertical="center" wrapText="true"/>
    </xf>
    <xf numFmtId="0" fontId="154" fillId="0" borderId="104" xfId="19344" applyFont="true" applyFill="true" applyBorder="true" applyAlignment="true">
      <alignment horizontal="left" vertical="center" wrapText="true"/>
    </xf>
    <xf numFmtId="0" fontId="150" fillId="0" borderId="104" xfId="45054" applyFont="true" applyFill="true" applyBorder="true" applyAlignment="true">
      <alignment horizontal="left" vertical="center" wrapText="true"/>
    </xf>
    <xf numFmtId="0" fontId="154" fillId="0" borderId="106" xfId="19344" applyFont="true" applyFill="true" applyBorder="true" applyAlignment="true">
      <alignment horizontal="left" vertical="center"/>
    </xf>
    <xf numFmtId="0" fontId="154" fillId="0" borderId="107" xfId="19344" applyFont="true" applyFill="true" applyBorder="true" applyAlignment="true">
      <alignment horizontal="left" vertical="center"/>
    </xf>
    <xf numFmtId="0" fontId="150" fillId="26" borderId="115" xfId="40248" applyFont="true" applyFill="true" applyBorder="true" applyAlignment="true">
      <alignment horizontal="left" vertical="center"/>
    </xf>
    <xf numFmtId="0" fontId="150" fillId="0" borderId="106" xfId="25753" applyFont="true" applyFill="true" applyBorder="true" applyAlignment="true">
      <alignment horizontal="left" vertical="center"/>
    </xf>
    <xf numFmtId="0" fontId="150" fillId="0" borderId="106" xfId="19386" applyFont="true" applyFill="true" applyBorder="true" applyAlignment="true">
      <alignment horizontal="left" vertical="center"/>
    </xf>
    <xf numFmtId="0" fontId="23" fillId="0" borderId="106" xfId="19344" applyFill="true" applyBorder="true" applyAlignment="true">
      <alignment vertical="center"/>
    </xf>
    <xf numFmtId="0" fontId="150" fillId="15" borderId="105" xfId="19420" applyFont="true" applyFill="true" applyBorder="true" applyAlignment="true">
      <alignment horizontal="left" vertical="center"/>
    </xf>
    <xf numFmtId="0" fontId="150" fillId="15" borderId="106" xfId="19420" applyFont="true" applyFill="true" applyBorder="true" applyAlignment="true">
      <alignment horizontal="left" vertical="center"/>
    </xf>
    <xf numFmtId="0" fontId="150" fillId="15" borderId="106" xfId="22904" applyFont="true" applyFill="true" applyBorder="true" applyAlignment="true">
      <alignment horizontal="left" vertical="center"/>
    </xf>
    <xf numFmtId="0" fontId="23" fillId="15" borderId="106" xfId="19344" applyFill="true" applyBorder="true" applyAlignment="true">
      <alignment vertical="center"/>
    </xf>
    <xf numFmtId="0" fontId="150" fillId="15" borderId="106" xfId="19406" applyFont="true" applyFill="true" applyBorder="true" applyAlignment="true">
      <alignment horizontal="left" vertical="center"/>
    </xf>
    <xf numFmtId="0" fontId="150" fillId="15" borderId="106" xfId="19408" applyFont="true" applyFill="true" applyBorder="true" applyAlignment="true">
      <alignment horizontal="left" vertical="center"/>
    </xf>
    <xf numFmtId="0" fontId="150" fillId="15" borderId="106" xfId="19419" applyFont="true" applyFill="true" applyBorder="true" applyAlignment="true">
      <alignment horizontal="left" vertical="center"/>
    </xf>
    <xf numFmtId="0" fontId="150" fillId="15" borderId="106" xfId="19429" applyFont="true" applyFill="true" applyBorder="true" applyAlignment="true">
      <alignment horizontal="left" vertical="center"/>
    </xf>
    <xf numFmtId="0" fontId="150" fillId="15" borderId="106" xfId="19422" applyFont="true" applyFill="true" applyBorder="true" applyAlignment="true">
      <alignment horizontal="left" vertical="center"/>
    </xf>
    <xf numFmtId="0" fontId="23" fillId="15" borderId="107" xfId="19344" applyFill="true" applyBorder="true" applyAlignment="true">
      <alignment vertical="center"/>
    </xf>
    <xf numFmtId="169" fontId="149" fillId="33" borderId="101" xfId="44941" applyNumberFormat="true" applyFont="true" applyFill="true" applyBorder="true" applyAlignment="true">
      <alignment horizontal="center" vertical="center"/>
    </xf>
    <xf numFmtId="169" fontId="149" fillId="33" borderId="122" xfId="44942" applyNumberFormat="true" applyFont="true" applyFill="true" applyBorder="true" applyAlignment="true">
      <alignment horizontal="center" vertical="center"/>
    </xf>
    <xf numFmtId="169" fontId="149" fillId="33" borderId="123" xfId="44943" applyNumberFormat="true" applyFont="true" applyFill="true" applyBorder="true" applyAlignment="true">
      <alignment horizontal="center" vertical="center"/>
    </xf>
    <xf numFmtId="169" fontId="149" fillId="33" borderId="128" xfId="44942" applyNumberFormat="true" applyFont="true" applyFill="true" applyBorder="true" applyAlignment="true">
      <alignment horizontal="center" vertical="center"/>
    </xf>
    <xf numFmtId="169" fontId="149" fillId="33" borderId="105" xfId="44943" applyNumberFormat="true" applyFont="true" applyFill="true" applyBorder="true" applyAlignment="true">
      <alignment horizontal="center" vertical="center"/>
    </xf>
    <xf numFmtId="169" fontId="149" fillId="33" borderId="101" xfId="44942" applyNumberFormat="true" applyFont="true" applyFill="true" applyBorder="true" applyAlignment="true">
      <alignment horizontal="center" vertical="center"/>
    </xf>
    <xf numFmtId="169" fontId="149" fillId="33" borderId="99" xfId="44947" applyNumberFormat="true" applyFont="true" applyFill="true" applyBorder="true" applyAlignment="true">
      <alignment horizontal="center" vertical="center"/>
    </xf>
    <xf numFmtId="169" fontId="149" fillId="33" borderId="124" xfId="44948" applyNumberFormat="true" applyFont="true" applyFill="true" applyBorder="true" applyAlignment="true">
      <alignment horizontal="center" vertical="center"/>
    </xf>
    <xf numFmtId="169" fontId="149" fillId="33" borderId="125" xfId="44949" applyNumberFormat="true" applyFont="true" applyFill="true" applyBorder="true" applyAlignment="true">
      <alignment horizontal="center" vertical="center"/>
    </xf>
    <xf numFmtId="169" fontId="149" fillId="33" borderId="129" xfId="44948" applyNumberFormat="true" applyFont="true" applyFill="true" applyBorder="true" applyAlignment="true">
      <alignment horizontal="center" vertical="center"/>
    </xf>
    <xf numFmtId="169" fontId="149" fillId="33" borderId="106" xfId="44949" applyNumberFormat="true" applyFont="true" applyFill="true" applyBorder="true" applyAlignment="true">
      <alignment horizontal="center" vertical="center"/>
    </xf>
    <xf numFmtId="169" fontId="149" fillId="33" borderId="99" xfId="44948" applyNumberFormat="true" applyFont="true" applyFill="true" applyBorder="true" applyAlignment="true">
      <alignment horizontal="center" vertical="center"/>
    </xf>
    <xf numFmtId="169" fontId="149" fillId="33" borderId="104" xfId="44953" applyNumberFormat="true" applyFont="true" applyFill="true" applyBorder="true" applyAlignment="true">
      <alignment horizontal="center" vertical="center"/>
    </xf>
    <xf numFmtId="169" fontId="149" fillId="33" borderId="126" xfId="44954" applyNumberFormat="true" applyFont="true" applyFill="true" applyBorder="true" applyAlignment="true">
      <alignment horizontal="center" vertical="center"/>
    </xf>
    <xf numFmtId="169" fontId="149" fillId="33" borderId="127" xfId="44955" applyNumberFormat="true" applyFont="true" applyFill="true" applyBorder="true" applyAlignment="true">
      <alignment horizontal="center" vertical="center"/>
    </xf>
    <xf numFmtId="169" fontId="149" fillId="33" borderId="130" xfId="44954" applyNumberFormat="true" applyFont="true" applyFill="true" applyBorder="true" applyAlignment="true">
      <alignment horizontal="center" vertical="center"/>
    </xf>
    <xf numFmtId="169" fontId="149" fillId="33" borderId="107" xfId="44955" applyNumberFormat="true" applyFont="true" applyFill="true" applyBorder="true" applyAlignment="true">
      <alignment horizontal="center" vertical="center"/>
    </xf>
    <xf numFmtId="169" fontId="149" fillId="33" borderId="104" xfId="44954" applyNumberFormat="true" applyFont="true" applyFill="true" applyBorder="true" applyAlignment="true">
      <alignment horizontal="center" vertical="center"/>
    </xf>
    <xf numFmtId="0" fontId="23" fillId="27" borderId="10" xfId="19344" applyFill="true" applyAlignment="true">
      <alignment horizontal="center" vertical="center" wrapText="true"/>
    </xf>
    <xf numFmtId="169" fontId="149" fillId="33" borderId="101" xfId="44977" applyNumberFormat="true" applyFont="true" applyFill="true" applyBorder="true" applyAlignment="true">
      <alignment horizontal="center" vertical="center"/>
    </xf>
    <xf numFmtId="169" fontId="149" fillId="33" borderId="122" xfId="44978" applyNumberFormat="true" applyFont="true" applyFill="true" applyBorder="true" applyAlignment="true">
      <alignment horizontal="center" vertical="center"/>
    </xf>
    <xf numFmtId="169" fontId="149" fillId="33" borderId="123" xfId="44979" applyNumberFormat="true" applyFont="true" applyFill="true" applyBorder="true" applyAlignment="true">
      <alignment horizontal="center" vertical="center"/>
    </xf>
    <xf numFmtId="169" fontId="149" fillId="33" borderId="128" xfId="44978" applyNumberFormat="true" applyFont="true" applyFill="true" applyBorder="true" applyAlignment="true">
      <alignment horizontal="center" vertical="center"/>
    </xf>
    <xf numFmtId="169" fontId="149" fillId="33" borderId="105" xfId="44979" applyNumberFormat="true" applyFont="true" applyFill="true" applyBorder="true" applyAlignment="true">
      <alignment horizontal="center" vertical="center"/>
    </xf>
    <xf numFmtId="169" fontId="149" fillId="33" borderId="101" xfId="44978" applyNumberFormat="true" applyFont="true" applyFill="true" applyBorder="true" applyAlignment="true">
      <alignment horizontal="center" vertical="center"/>
    </xf>
    <xf numFmtId="169" fontId="149" fillId="33" borderId="99" xfId="44977" applyNumberFormat="true" applyFont="true" applyFill="true" applyBorder="true" applyAlignment="true">
      <alignment horizontal="center" vertical="center"/>
    </xf>
    <xf numFmtId="169" fontId="149" fillId="33" borderId="124" xfId="44978" applyNumberFormat="true" applyFont="true" applyFill="true" applyBorder="true" applyAlignment="true">
      <alignment horizontal="center" vertical="center"/>
    </xf>
    <xf numFmtId="169" fontId="149" fillId="33" borderId="125" xfId="44979" applyNumberFormat="true" applyFont="true" applyFill="true" applyBorder="true" applyAlignment="true">
      <alignment horizontal="center" vertical="center"/>
    </xf>
    <xf numFmtId="169" fontId="149" fillId="33" borderId="129" xfId="44978" applyNumberFormat="true" applyFont="true" applyFill="true" applyBorder="true" applyAlignment="true">
      <alignment horizontal="center" vertical="center"/>
    </xf>
    <xf numFmtId="169" fontId="149" fillId="33" borderId="106" xfId="44979" applyNumberFormat="true" applyFont="true" applyFill="true" applyBorder="true" applyAlignment="true">
      <alignment horizontal="center" vertical="center"/>
    </xf>
    <xf numFmtId="169" fontId="149" fillId="33" borderId="99" xfId="44978" applyNumberFormat="true" applyFont="true" applyFill="true" applyBorder="true" applyAlignment="true">
      <alignment horizontal="center" vertical="center"/>
    </xf>
    <xf numFmtId="0" fontId="23" fillId="33" borderId="124" xfId="19344" applyFill="true" applyBorder="true" applyAlignment="true">
      <alignment horizontal="center" vertical="center" wrapText="true"/>
    </xf>
    <xf numFmtId="0" fontId="23" fillId="33" borderId="125" xfId="19344" applyFill="true" applyBorder="true" applyAlignment="true">
      <alignment horizontal="center" vertical="center" wrapText="true"/>
    </xf>
    <xf numFmtId="169" fontId="149" fillId="33" borderId="99" xfId="44971" applyNumberFormat="true" applyFont="true" applyFill="true" applyBorder="true" applyAlignment="true">
      <alignment horizontal="center" vertical="center"/>
    </xf>
    <xf numFmtId="169" fontId="149" fillId="33" borderId="124" xfId="44972" applyNumberFormat="true" applyFont="true" applyFill="true" applyBorder="true" applyAlignment="true">
      <alignment horizontal="center" vertical="center"/>
    </xf>
    <xf numFmtId="169" fontId="149" fillId="33" borderId="125" xfId="44973" applyNumberFormat="true" applyFont="true" applyFill="true" applyBorder="true" applyAlignment="true">
      <alignment horizontal="center" vertical="center"/>
    </xf>
    <xf numFmtId="169" fontId="149" fillId="33" borderId="129" xfId="44972" applyNumberFormat="true" applyFont="true" applyFill="true" applyBorder="true" applyAlignment="true">
      <alignment horizontal="center" vertical="center"/>
    </xf>
    <xf numFmtId="169" fontId="149" fillId="33" borderId="106" xfId="44973" applyNumberFormat="true" applyFont="true" applyFill="true" applyBorder="true" applyAlignment="true">
      <alignment horizontal="center" vertical="center"/>
    </xf>
    <xf numFmtId="169" fontId="149" fillId="33" borderId="99" xfId="44972" applyNumberFormat="true" applyFont="true" applyFill="true" applyBorder="true" applyAlignment="true">
      <alignment horizontal="center" vertical="center"/>
    </xf>
    <xf numFmtId="169" fontId="149" fillId="33" borderId="101" xfId="44997" applyNumberFormat="true" applyFont="true" applyFill="true" applyBorder="true" applyAlignment="true">
      <alignment horizontal="center" vertical="center"/>
    </xf>
    <xf numFmtId="169" fontId="149" fillId="33" borderId="122" xfId="44998" applyNumberFormat="true" applyFont="true" applyFill="true" applyBorder="true" applyAlignment="true">
      <alignment horizontal="center" vertical="center"/>
    </xf>
    <xf numFmtId="169" fontId="149" fillId="33" borderId="123" xfId="44999" applyNumberFormat="true" applyFont="true" applyFill="true" applyBorder="true" applyAlignment="true">
      <alignment horizontal="center" vertical="center"/>
    </xf>
    <xf numFmtId="169" fontId="149" fillId="33" borderId="128" xfId="44998" applyNumberFormat="true" applyFont="true" applyFill="true" applyBorder="true" applyAlignment="true">
      <alignment horizontal="center" vertical="center"/>
    </xf>
    <xf numFmtId="169" fontId="149" fillId="33" borderId="105" xfId="44999" applyNumberFormat="true" applyFont="true" applyFill="true" applyBorder="true" applyAlignment="true">
      <alignment horizontal="center" vertical="center"/>
    </xf>
    <xf numFmtId="169" fontId="149" fillId="33" borderId="101" xfId="44998" applyNumberFormat="true" applyFont="true" applyFill="true" applyBorder="true" applyAlignment="true">
      <alignment horizontal="center" vertical="center"/>
    </xf>
    <xf numFmtId="169" fontId="149" fillId="33" borderId="99" xfId="45003" applyNumberFormat="true" applyFont="true" applyFill="true" applyBorder="true" applyAlignment="true">
      <alignment horizontal="center" vertical="center"/>
    </xf>
    <xf numFmtId="169" fontId="149" fillId="33" borderId="124" xfId="45004" applyNumberFormat="true" applyFont="true" applyFill="true" applyBorder="true" applyAlignment="true">
      <alignment horizontal="center" vertical="center"/>
    </xf>
    <xf numFmtId="169" fontId="149" fillId="33" borderId="125" xfId="45005" applyNumberFormat="true" applyFont="true" applyFill="true" applyBorder="true" applyAlignment="true">
      <alignment horizontal="center" vertical="center"/>
    </xf>
    <xf numFmtId="169" fontId="149" fillId="33" borderId="129" xfId="45004" applyNumberFormat="true" applyFont="true" applyFill="true" applyBorder="true" applyAlignment="true">
      <alignment horizontal="center" vertical="center"/>
    </xf>
    <xf numFmtId="169" fontId="149" fillId="33" borderId="106" xfId="45005" applyNumberFormat="true" applyFont="true" applyFill="true" applyBorder="true" applyAlignment="true">
      <alignment horizontal="center" vertical="center"/>
    </xf>
    <xf numFmtId="169" fontId="149" fillId="33" borderId="99" xfId="45004" applyNumberFormat="true" applyFont="true" applyFill="true" applyBorder="true" applyAlignment="true">
      <alignment horizontal="center" vertical="center"/>
    </xf>
    <xf numFmtId="169" fontId="149" fillId="33" borderId="125" xfId="45004" applyNumberFormat="true" applyFont="true" applyFill="true" applyBorder="true" applyAlignment="true">
      <alignment horizontal="center" vertical="center"/>
    </xf>
    <xf numFmtId="169" fontId="149" fillId="33" borderId="106" xfId="45004" applyNumberFormat="true" applyFont="true" applyFill="true" applyBorder="true" applyAlignment="true">
      <alignment horizontal="center" vertical="center"/>
    </xf>
    <xf numFmtId="170" fontId="154" fillId="33" borderId="99" xfId="19344" applyNumberFormat="true" applyFont="true" applyFill="true" applyBorder="true" applyAlignment="true">
      <alignment horizontal="center" vertical="center"/>
    </xf>
    <xf numFmtId="170" fontId="154" fillId="33" borderId="124" xfId="19344" applyNumberFormat="true" applyFont="true" applyFill="true" applyBorder="true" applyAlignment="true">
      <alignment horizontal="center" vertical="center"/>
    </xf>
    <xf numFmtId="170" fontId="154" fillId="33" borderId="125" xfId="19344" applyNumberFormat="true" applyFont="true" applyFill="true" applyBorder="true" applyAlignment="true">
      <alignment horizontal="center" vertical="center"/>
    </xf>
    <xf numFmtId="170" fontId="154" fillId="33" borderId="129" xfId="19344" applyNumberFormat="true" applyFont="true" applyFill="true" applyBorder="true" applyAlignment="true">
      <alignment horizontal="center" vertical="center"/>
    </xf>
    <xf numFmtId="170" fontId="154" fillId="33" borderId="106" xfId="19344" applyNumberFormat="true" applyFont="true" applyFill="true" applyBorder="true" applyAlignment="true">
      <alignment horizontal="center" vertical="center"/>
    </xf>
    <xf numFmtId="170" fontId="154" fillId="33" borderId="104" xfId="19344" applyNumberFormat="true" applyFont="true" applyFill="true" applyBorder="true" applyAlignment="true">
      <alignment horizontal="center" vertical="center"/>
    </xf>
    <xf numFmtId="170" fontId="154" fillId="33" borderId="126" xfId="19344" applyNumberFormat="true" applyFont="true" applyFill="true" applyBorder="true" applyAlignment="true">
      <alignment horizontal="center" vertical="center"/>
    </xf>
    <xf numFmtId="170" fontId="154" fillId="33" borderId="127" xfId="19344" applyNumberFormat="true" applyFont="true" applyFill="true" applyBorder="true" applyAlignment="true">
      <alignment horizontal="center" vertical="center"/>
    </xf>
    <xf numFmtId="170" fontId="154" fillId="33" borderId="130" xfId="19344" applyNumberFormat="true" applyFont="true" applyFill="true" applyBorder="true" applyAlignment="true">
      <alignment horizontal="center" vertical="center"/>
    </xf>
    <xf numFmtId="170" fontId="154" fillId="33" borderId="107" xfId="19344" applyNumberFormat="true" applyFont="true" applyFill="true" applyBorder="true" applyAlignment="true">
      <alignment horizontal="center" vertical="center"/>
    </xf>
    <xf numFmtId="0" fontId="23" fillId="33" borderId="126" xfId="19344" applyFill="true" applyBorder="true" applyAlignment="true">
      <alignment horizontal="center" vertical="center" wrapText="true"/>
    </xf>
    <xf numFmtId="0" fontId="23" fillId="33" borderId="127" xfId="19344" applyFill="true" applyBorder="true" applyAlignment="true">
      <alignment horizontal="center" vertical="center" wrapText="true"/>
    </xf>
    <xf numFmtId="169" fontId="149" fillId="33" borderId="101" xfId="45023" applyNumberFormat="true" applyFont="true" applyFill="true" applyBorder="true" applyAlignment="true">
      <alignment horizontal="center" vertical="center"/>
    </xf>
    <xf numFmtId="169" fontId="149" fillId="33" borderId="122" xfId="45023" applyNumberFormat="true" applyFont="true" applyFill="true" applyBorder="true" applyAlignment="true">
      <alignment horizontal="center" vertical="center"/>
    </xf>
    <xf numFmtId="169" fontId="149" fillId="33" borderId="123" xfId="45023" applyNumberFormat="true" applyFont="true" applyFill="true" applyBorder="true" applyAlignment="true">
      <alignment horizontal="center" vertical="center"/>
    </xf>
    <xf numFmtId="169" fontId="149" fillId="33" borderId="128" xfId="45023" applyNumberFormat="true" applyFont="true" applyFill="true" applyBorder="true" applyAlignment="true">
      <alignment horizontal="center" vertical="center"/>
    </xf>
    <xf numFmtId="169" fontId="149" fillId="33" borderId="105" xfId="45023" applyNumberFormat="true" applyFont="true" applyFill="true" applyBorder="true" applyAlignment="true">
      <alignment horizontal="center" vertical="center"/>
    </xf>
    <xf numFmtId="169" fontId="149" fillId="33" borderId="99" xfId="45026" applyNumberFormat="true" applyFont="true" applyFill="true" applyBorder="true" applyAlignment="true">
      <alignment horizontal="center" vertical="center"/>
    </xf>
    <xf numFmtId="169" fontId="149" fillId="33" borderId="124" xfId="45026" applyNumberFormat="true" applyFont="true" applyFill="true" applyBorder="true" applyAlignment="true">
      <alignment horizontal="center" vertical="center"/>
    </xf>
    <xf numFmtId="169" fontId="149" fillId="33" borderId="125" xfId="45026" applyNumberFormat="true" applyFont="true" applyFill="true" applyBorder="true" applyAlignment="true">
      <alignment horizontal="center" vertical="center"/>
    </xf>
    <xf numFmtId="169" fontId="149" fillId="33" borderId="129" xfId="45026" applyNumberFormat="true" applyFont="true" applyFill="true" applyBorder="true" applyAlignment="true">
      <alignment horizontal="center" vertical="center"/>
    </xf>
    <xf numFmtId="169" fontId="149" fillId="33" borderId="106" xfId="45026" applyNumberFormat="true" applyFont="true" applyFill="true" applyBorder="true" applyAlignment="true">
      <alignment horizontal="center" vertical="center"/>
    </xf>
    <xf numFmtId="169" fontId="149" fillId="33" borderId="124" xfId="45027" applyNumberFormat="true" applyFont="true" applyFill="true" applyBorder="true" applyAlignment="true">
      <alignment horizontal="center" vertical="center"/>
    </xf>
    <xf numFmtId="169" fontId="149" fillId="33" borderId="125" xfId="45028" applyNumberFormat="true" applyFont="true" applyFill="true" applyBorder="true" applyAlignment="true">
      <alignment horizontal="center" vertical="center"/>
    </xf>
    <xf numFmtId="169" fontId="149" fillId="33" borderId="129" xfId="45027" applyNumberFormat="true" applyFont="true" applyFill="true" applyBorder="true" applyAlignment="true">
      <alignment horizontal="center" vertical="center"/>
    </xf>
    <xf numFmtId="169" fontId="149" fillId="33" borderId="106" xfId="45028" applyNumberFormat="true" applyFont="true" applyFill="true" applyBorder="true" applyAlignment="true">
      <alignment horizontal="center" vertical="center"/>
    </xf>
    <xf numFmtId="169" fontId="149" fillId="33" borderId="99" xfId="45027" applyNumberFormat="true" applyFont="true" applyFill="true" applyBorder="true" applyAlignment="true">
      <alignment horizontal="center" vertical="center"/>
    </xf>
    <xf numFmtId="169" fontId="149" fillId="33" borderId="104" xfId="45032" applyNumberFormat="true" applyFont="true" applyFill="true" applyBorder="true" applyAlignment="true">
      <alignment horizontal="center" vertical="center"/>
    </xf>
    <xf numFmtId="169" fontId="149" fillId="33" borderId="126" xfId="45033" applyNumberFormat="true" applyFont="true" applyFill="true" applyBorder="true" applyAlignment="true">
      <alignment horizontal="center" vertical="center"/>
    </xf>
    <xf numFmtId="169" fontId="149" fillId="33" borderId="127" xfId="45034" applyNumberFormat="true" applyFont="true" applyFill="true" applyBorder="true" applyAlignment="true">
      <alignment horizontal="center" vertical="center"/>
    </xf>
    <xf numFmtId="169" fontId="149" fillId="33" borderId="130" xfId="45033" applyNumberFormat="true" applyFont="true" applyFill="true" applyBorder="true" applyAlignment="true">
      <alignment horizontal="center" vertical="center"/>
    </xf>
    <xf numFmtId="169" fontId="149" fillId="33" borderId="107" xfId="45034" applyNumberFormat="true" applyFont="true" applyFill="true" applyBorder="true" applyAlignment="true">
      <alignment horizontal="center" vertical="center"/>
    </xf>
    <xf numFmtId="169" fontId="149" fillId="33" borderId="104" xfId="45033" applyNumberFormat="true" applyFont="true" applyFill="true" applyBorder="true" applyAlignment="true">
      <alignment horizontal="center" vertical="center"/>
    </xf>
    <xf numFmtId="169" fontId="149" fillId="33" borderId="101" xfId="45050" applyNumberFormat="true" applyFont="true" applyFill="true" applyBorder="true" applyAlignment="true">
      <alignment horizontal="center" vertical="center"/>
    </xf>
    <xf numFmtId="169" fontId="149" fillId="33" borderId="122" xfId="45051" applyNumberFormat="true" applyFont="true" applyFill="true" applyBorder="true" applyAlignment="true">
      <alignment horizontal="center" vertical="center"/>
    </xf>
    <xf numFmtId="169" fontId="149" fillId="33" borderId="123" xfId="45052" applyNumberFormat="true" applyFont="true" applyFill="true" applyBorder="true" applyAlignment="true">
      <alignment horizontal="center" vertical="center"/>
    </xf>
    <xf numFmtId="169" fontId="149" fillId="33" borderId="128" xfId="45051" applyNumberFormat="true" applyFont="true" applyFill="true" applyBorder="true" applyAlignment="true">
      <alignment horizontal="center" vertical="center"/>
    </xf>
    <xf numFmtId="169" fontId="149" fillId="33" borderId="105" xfId="45052" applyNumberFormat="true" applyFont="true" applyFill="true" applyBorder="true" applyAlignment="true">
      <alignment horizontal="center" vertical="center"/>
    </xf>
    <xf numFmtId="169" fontId="149" fillId="33" borderId="101" xfId="45051" applyNumberFormat="true" applyFont="true" applyFill="true" applyBorder="true" applyAlignment="true">
      <alignment horizontal="center" vertical="center"/>
    </xf>
    <xf numFmtId="169" fontId="149" fillId="33" borderId="99" xfId="45056" applyNumberFormat="true" applyFont="true" applyFill="true" applyBorder="true" applyAlignment="true">
      <alignment horizontal="center" vertical="center"/>
    </xf>
    <xf numFmtId="169" fontId="149" fillId="33" borderId="124" xfId="45057" applyNumberFormat="true" applyFont="true" applyFill="true" applyBorder="true" applyAlignment="true">
      <alignment horizontal="center" vertical="center"/>
    </xf>
    <xf numFmtId="169" fontId="149" fillId="33" borderId="125" xfId="45058" applyNumberFormat="true" applyFont="true" applyFill="true" applyBorder="true" applyAlignment="true">
      <alignment horizontal="center" vertical="center"/>
    </xf>
    <xf numFmtId="169" fontId="149" fillId="33" borderId="129" xfId="45057" applyNumberFormat="true" applyFont="true" applyFill="true" applyBorder="true" applyAlignment="true">
      <alignment horizontal="center" vertical="center"/>
    </xf>
    <xf numFmtId="169" fontId="149" fillId="33" borderId="106" xfId="45058" applyNumberFormat="true" applyFont="true" applyFill="true" applyBorder="true" applyAlignment="true">
      <alignment horizontal="center" vertical="center"/>
    </xf>
    <xf numFmtId="169" fontId="149" fillId="33" borderId="99" xfId="45057" applyNumberFormat="true" applyFont="true" applyFill="true" applyBorder="true" applyAlignment="true">
      <alignment horizontal="center" vertical="center"/>
    </xf>
    <xf numFmtId="0" fontId="23" fillId="33" borderId="99" xfId="19344" applyFill="true" applyBorder="true" applyAlignment="true">
      <alignment horizontal="center" vertical="center" wrapText="true"/>
    </xf>
    <xf numFmtId="0" fontId="23" fillId="33" borderId="129" xfId="19344" applyFill="true" applyBorder="true" applyAlignment="true">
      <alignment horizontal="center" vertical="center" wrapText="true"/>
    </xf>
    <xf numFmtId="0" fontId="23" fillId="33" borderId="106" xfId="19344" applyFill="true" applyBorder="true" applyAlignment="true">
      <alignment horizontal="center" vertical="center" wrapText="true"/>
    </xf>
    <xf numFmtId="168" fontId="149" fillId="33" borderId="99" xfId="45066" applyNumberFormat="true" applyFont="true" applyFill="true" applyBorder="true" applyAlignment="true">
      <alignment horizontal="center" vertical="center"/>
    </xf>
    <xf numFmtId="168" fontId="149" fillId="33" borderId="124" xfId="45067" applyNumberFormat="true" applyFont="true" applyFill="true" applyBorder="true" applyAlignment="true">
      <alignment horizontal="center" vertical="center"/>
    </xf>
    <xf numFmtId="168" fontId="149" fillId="33" borderId="125" xfId="45068" applyNumberFormat="true" applyFont="true" applyFill="true" applyBorder="true" applyAlignment="true">
      <alignment horizontal="center" vertical="center"/>
    </xf>
    <xf numFmtId="168" fontId="149" fillId="33" borderId="129" xfId="45067" applyNumberFormat="true" applyFont="true" applyFill="true" applyBorder="true" applyAlignment="true">
      <alignment horizontal="center" vertical="center"/>
    </xf>
    <xf numFmtId="168" fontId="149" fillId="33" borderId="106" xfId="45068" applyNumberFormat="true" applyFont="true" applyFill="true" applyBorder="true" applyAlignment="true">
      <alignment horizontal="center" vertical="center"/>
    </xf>
    <xf numFmtId="168" fontId="149" fillId="33" borderId="99" xfId="45067" applyNumberFormat="true" applyFont="true" applyFill="true" applyBorder="true" applyAlignment="true">
      <alignment horizontal="center" vertical="center"/>
    </xf>
    <xf numFmtId="168" fontId="149" fillId="33" borderId="99" xfId="45070" applyNumberFormat="true" applyFont="true" applyFill="true" applyBorder="true" applyAlignment="true">
      <alignment horizontal="center" vertical="center"/>
    </xf>
    <xf numFmtId="168" fontId="149" fillId="33" borderId="124" xfId="45071" applyNumberFormat="true" applyFont="true" applyFill="true" applyBorder="true" applyAlignment="true">
      <alignment horizontal="center" vertical="center"/>
    </xf>
    <xf numFmtId="168" fontId="149" fillId="33" borderId="125" xfId="45072" applyNumberFormat="true" applyFont="true" applyFill="true" applyBorder="true" applyAlignment="true">
      <alignment horizontal="center" vertical="center"/>
    </xf>
    <xf numFmtId="168" fontId="149" fillId="33" borderId="129" xfId="45071" applyNumberFormat="true" applyFont="true" applyFill="true" applyBorder="true" applyAlignment="true">
      <alignment horizontal="center" vertical="center"/>
    </xf>
    <xf numFmtId="168" fontId="149" fillId="33" borderId="106" xfId="45072" applyNumberFormat="true" applyFont="true" applyFill="true" applyBorder="true" applyAlignment="true">
      <alignment horizontal="center" vertical="center"/>
    </xf>
    <xf numFmtId="168" fontId="149" fillId="33" borderId="99" xfId="45071" applyNumberFormat="true" applyFont="true" applyFill="true" applyBorder="true" applyAlignment="true">
      <alignment horizontal="center" vertical="center"/>
    </xf>
    <xf numFmtId="168" fontId="149" fillId="33" borderId="99" xfId="45074" applyNumberFormat="true" applyFont="true" applyFill="true" applyBorder="true" applyAlignment="true">
      <alignment horizontal="center" vertical="center"/>
    </xf>
    <xf numFmtId="168" fontId="149" fillId="33" borderId="124" xfId="45075" applyNumberFormat="true" applyFont="true" applyFill="true" applyBorder="true" applyAlignment="true">
      <alignment horizontal="center" vertical="center"/>
    </xf>
    <xf numFmtId="168" fontId="149" fillId="33" borderId="125" xfId="45076" applyNumberFormat="true" applyFont="true" applyFill="true" applyBorder="true" applyAlignment="true">
      <alignment horizontal="center" vertical="center"/>
    </xf>
    <xf numFmtId="168" fontId="149" fillId="33" borderId="129" xfId="45075" applyNumberFormat="true" applyFont="true" applyFill="true" applyBorder="true" applyAlignment="true">
      <alignment horizontal="center" vertical="center"/>
    </xf>
    <xf numFmtId="168" fontId="149" fillId="33" borderId="106" xfId="45076" applyNumberFormat="true" applyFont="true" applyFill="true" applyBorder="true" applyAlignment="true">
      <alignment horizontal="center" vertical="center"/>
    </xf>
    <xf numFmtId="168" fontId="149" fillId="33" borderId="99" xfId="45075" applyNumberFormat="true" applyFont="true" applyFill="true" applyBorder="true" applyAlignment="true">
      <alignment horizontal="center" vertical="center"/>
    </xf>
    <xf numFmtId="168" fontId="149" fillId="33" borderId="99" xfId="19401" applyNumberFormat="true" applyFont="true" applyFill="true" applyBorder="true" applyAlignment="true">
      <alignment horizontal="center" vertical="center" wrapText="true"/>
    </xf>
    <xf numFmtId="168" fontId="149" fillId="33" borderId="124" xfId="19402" applyNumberFormat="true" applyFont="true" applyFill="true" applyBorder="true" applyAlignment="true">
      <alignment horizontal="center" vertical="center" wrapText="true"/>
    </xf>
    <xf numFmtId="168" fontId="149" fillId="33" borderId="125" xfId="19403" applyNumberFormat="true" applyFont="true" applyFill="true" applyBorder="true" applyAlignment="true">
      <alignment horizontal="center" vertical="center" wrapText="true"/>
    </xf>
    <xf numFmtId="168" fontId="149" fillId="33" borderId="129" xfId="19402" applyNumberFormat="true" applyFont="true" applyFill="true" applyBorder="true" applyAlignment="true">
      <alignment horizontal="center" vertical="center" wrapText="true"/>
    </xf>
    <xf numFmtId="168" fontId="149" fillId="33" borderId="106" xfId="19403" applyNumberFormat="true" applyFont="true" applyFill="true" applyBorder="true" applyAlignment="true">
      <alignment horizontal="center" vertical="center" wrapText="true"/>
    </xf>
    <xf numFmtId="168" fontId="149" fillId="33" borderId="99" xfId="19402" applyNumberFormat="true" applyFont="true" applyFill="true" applyBorder="true" applyAlignment="true">
      <alignment horizontal="center" vertical="center" wrapText="true"/>
    </xf>
    <xf numFmtId="168" fontId="149" fillId="33" borderId="124" xfId="19404" applyNumberFormat="true" applyFont="true" applyFill="true" applyBorder="true" applyAlignment="true">
      <alignment horizontal="center" vertical="center" wrapText="true"/>
    </xf>
    <xf numFmtId="169" fontId="149" fillId="33" borderId="104" xfId="45056" applyNumberFormat="true" applyFont="true" applyFill="true" applyBorder="true" applyAlignment="true">
      <alignment horizontal="center" vertical="center"/>
    </xf>
    <xf numFmtId="169" fontId="149" fillId="33" borderId="126" xfId="45057" applyNumberFormat="true" applyFont="true" applyFill="true" applyBorder="true" applyAlignment="true">
      <alignment horizontal="center" vertical="center"/>
    </xf>
    <xf numFmtId="169" fontId="149" fillId="33" borderId="127" xfId="45058" applyNumberFormat="true" applyFont="true" applyFill="true" applyBorder="true" applyAlignment="true">
      <alignment horizontal="center" vertical="center"/>
    </xf>
    <xf numFmtId="169" fontId="149" fillId="33" borderId="130" xfId="45057" applyNumberFormat="true" applyFont="true" applyFill="true" applyBorder="true" applyAlignment="true">
      <alignment horizontal="center" vertical="center"/>
    </xf>
    <xf numFmtId="169" fontId="149" fillId="33" borderId="107" xfId="45058" applyNumberFormat="true" applyFont="true" applyFill="true" applyBorder="true" applyAlignment="true">
      <alignment horizontal="center" vertical="center"/>
    </xf>
    <xf numFmtId="169" fontId="149" fillId="33" borderId="104" xfId="45057" applyNumberFormat="true" applyFont="true" applyFill="true" applyBorder="true" applyAlignment="true">
      <alignment horizontal="center" vertical="center"/>
    </xf>
    <xf numFmtId="169" fontId="149" fillId="33" borderId="99" xfId="19424" applyNumberFormat="true" applyFont="true" applyFill="true" applyBorder="true" applyAlignment="true">
      <alignment horizontal="center" vertical="center" wrapText="true"/>
    </xf>
    <xf numFmtId="169" fontId="149" fillId="33" borderId="124" xfId="19425" applyNumberFormat="true" applyFont="true" applyFill="true" applyBorder="true" applyAlignment="true">
      <alignment horizontal="center" vertical="center" wrapText="true"/>
    </xf>
    <xf numFmtId="169" fontId="149" fillId="33" borderId="125" xfId="19426" applyNumberFormat="true" applyFont="true" applyFill="true" applyBorder="true" applyAlignment="true">
      <alignment horizontal="center" vertical="center" wrapText="true"/>
    </xf>
    <xf numFmtId="169" fontId="149" fillId="33" borderId="129" xfId="19425" applyNumberFormat="true" applyFont="true" applyFill="true" applyBorder="true" applyAlignment="true">
      <alignment horizontal="center" vertical="center" wrapText="true"/>
    </xf>
    <xf numFmtId="169" fontId="149" fillId="33" borderId="106" xfId="19426" applyNumberFormat="true" applyFont="true" applyFill="true" applyBorder="true" applyAlignment="true">
      <alignment horizontal="center" vertical="center" wrapText="true"/>
    </xf>
    <xf numFmtId="169" fontId="149" fillId="33" borderId="99" xfId="19425" applyNumberFormat="true" applyFont="true" applyFill="true" applyBorder="true" applyAlignment="true">
      <alignment horizontal="center" vertical="center" wrapText="true"/>
    </xf>
    <xf numFmtId="169" fontId="149" fillId="33" borderId="124" xfId="19427" applyNumberFormat="true" applyFont="true" applyFill="true" applyBorder="true" applyAlignment="true">
      <alignment horizontal="center" vertical="center" wrapText="true"/>
    </xf>
    <xf numFmtId="169" fontId="149" fillId="33" borderId="99" xfId="22905" applyNumberFormat="true" applyFont="true" applyFill="true" applyBorder="true" applyAlignment="true">
      <alignment horizontal="center" vertical="center" wrapText="true"/>
    </xf>
    <xf numFmtId="169" fontId="149" fillId="33" borderId="124" xfId="22906" applyNumberFormat="true" applyFont="true" applyFill="true" applyBorder="true" applyAlignment="true">
      <alignment horizontal="center" vertical="center" wrapText="true"/>
    </xf>
    <xf numFmtId="169" fontId="149" fillId="33" borderId="125" xfId="22907" applyNumberFormat="true" applyFont="true" applyFill="true" applyBorder="true" applyAlignment="true">
      <alignment horizontal="center" vertical="center" wrapText="true"/>
    </xf>
    <xf numFmtId="169" fontId="149" fillId="33" borderId="129" xfId="22906" applyNumberFormat="true" applyFont="true" applyFill="true" applyBorder="true" applyAlignment="true">
      <alignment horizontal="center" vertical="center" wrapText="true"/>
    </xf>
    <xf numFmtId="169" fontId="149" fillId="33" borderId="106" xfId="22907" applyNumberFormat="true" applyFont="true" applyFill="true" applyBorder="true" applyAlignment="true">
      <alignment horizontal="center" vertical="center" wrapText="true"/>
    </xf>
    <xf numFmtId="169" fontId="149" fillId="33" borderId="99" xfId="22906" applyNumberFormat="true" applyFont="true" applyFill="true" applyBorder="true" applyAlignment="true">
      <alignment horizontal="center" vertical="center" wrapText="true"/>
    </xf>
    <xf numFmtId="169" fontId="149" fillId="33" borderId="124" xfId="19428" applyNumberFormat="true" applyFont="true" applyFill="true" applyBorder="true" applyAlignment="true">
      <alignment horizontal="center" vertical="center" wrapText="true"/>
    </xf>
    <xf numFmtId="168" fontId="149" fillId="33" borderId="99" xfId="19430" applyNumberFormat="true" applyFont="true" applyFill="true" applyBorder="true" applyAlignment="true">
      <alignment horizontal="center" vertical="center" wrapText="true"/>
    </xf>
    <xf numFmtId="168" fontId="149" fillId="33" borderId="124" xfId="19431" applyNumberFormat="true" applyFont="true" applyFill="true" applyBorder="true" applyAlignment="true">
      <alignment horizontal="center" vertical="center" wrapText="true"/>
    </xf>
    <xf numFmtId="168" fontId="149" fillId="33" borderId="125" xfId="19432" applyNumberFormat="true" applyFont="true" applyFill="true" applyBorder="true" applyAlignment="true">
      <alignment horizontal="center" vertical="center" wrapText="true"/>
    </xf>
    <xf numFmtId="168" fontId="149" fillId="33" borderId="129" xfId="19431" applyNumberFormat="true" applyFont="true" applyFill="true" applyBorder="true" applyAlignment="true">
      <alignment horizontal="center" vertical="center" wrapText="true"/>
    </xf>
    <xf numFmtId="168" fontId="149" fillId="33" borderId="106" xfId="19432" applyNumberFormat="true" applyFont="true" applyFill="true" applyBorder="true" applyAlignment="true">
      <alignment horizontal="center" vertical="center" wrapText="true"/>
    </xf>
    <xf numFmtId="168" fontId="149" fillId="33" borderId="99" xfId="19431" applyNumberFormat="true" applyFont="true" applyFill="true" applyBorder="true" applyAlignment="true">
      <alignment horizontal="center" vertical="center" wrapText="true"/>
    </xf>
    <xf numFmtId="168" fontId="149" fillId="33" borderId="124" xfId="19433" applyNumberFormat="true" applyFont="true" applyFill="true" applyBorder="true" applyAlignment="true">
      <alignment horizontal="center" vertical="center" wrapText="true"/>
    </xf>
    <xf numFmtId="168" fontId="149" fillId="33" borderId="99" xfId="19434" applyNumberFormat="true" applyFont="true" applyFill="true" applyBorder="true" applyAlignment="true">
      <alignment horizontal="center" vertical="center" wrapText="true"/>
    </xf>
    <xf numFmtId="168" fontId="149" fillId="33" borderId="124" xfId="19435" applyNumberFormat="true" applyFont="true" applyFill="true" applyBorder="true" applyAlignment="true">
      <alignment horizontal="center" vertical="center" wrapText="true"/>
    </xf>
    <xf numFmtId="168" fontId="149" fillId="33" borderId="125" xfId="19436" applyNumberFormat="true" applyFont="true" applyFill="true" applyBorder="true" applyAlignment="true">
      <alignment horizontal="center" vertical="center" wrapText="true"/>
    </xf>
    <xf numFmtId="168" fontId="149" fillId="33" borderId="129" xfId="19435" applyNumberFormat="true" applyFont="true" applyFill="true" applyBorder="true" applyAlignment="true">
      <alignment horizontal="center" vertical="center" wrapText="true"/>
    </xf>
    <xf numFmtId="168" fontId="149" fillId="33" borderId="106" xfId="19436" applyNumberFormat="true" applyFont="true" applyFill="true" applyBorder="true" applyAlignment="true">
      <alignment horizontal="center" vertical="center" wrapText="true"/>
    </xf>
    <xf numFmtId="168" fontId="149" fillId="33" borderId="99" xfId="19435" applyNumberFormat="true" applyFont="true" applyFill="true" applyBorder="true" applyAlignment="true">
      <alignment horizontal="center" vertical="center" wrapText="true"/>
    </xf>
    <xf numFmtId="168" fontId="149" fillId="33" borderId="124" xfId="19437" applyNumberFormat="true" applyFont="true" applyFill="true" applyBorder="true" applyAlignment="true">
      <alignment horizontal="center" vertical="center" wrapText="true"/>
    </xf>
    <xf numFmtId="168" fontId="149" fillId="33" borderId="99" xfId="19438" applyNumberFormat="true" applyFont="true" applyFill="true" applyBorder="true" applyAlignment="true">
      <alignment horizontal="center" vertical="center" wrapText="true"/>
    </xf>
    <xf numFmtId="168" fontId="149" fillId="33" borderId="124" xfId="19439" applyNumberFormat="true" applyFont="true" applyFill="true" applyBorder="true" applyAlignment="true">
      <alignment horizontal="center" vertical="center" wrapText="true"/>
    </xf>
    <xf numFmtId="168" fontId="149" fillId="33" borderId="125" xfId="19440" applyNumberFormat="true" applyFont="true" applyFill="true" applyBorder="true" applyAlignment="true">
      <alignment horizontal="center" vertical="center" wrapText="true"/>
    </xf>
    <xf numFmtId="168" fontId="149" fillId="33" borderId="129" xfId="19439" applyNumberFormat="true" applyFont="true" applyFill="true" applyBorder="true" applyAlignment="true">
      <alignment horizontal="center" vertical="center" wrapText="true"/>
    </xf>
    <xf numFmtId="168" fontId="149" fillId="33" borderId="106" xfId="19440" applyNumberFormat="true" applyFont="true" applyFill="true" applyBorder="true" applyAlignment="true">
      <alignment horizontal="center" vertical="center" wrapText="true"/>
    </xf>
    <xf numFmtId="168" fontId="149" fillId="33" borderId="99" xfId="19439" applyNumberFormat="true" applyFont="true" applyFill="true" applyBorder="true" applyAlignment="true">
      <alignment horizontal="center" vertical="center" wrapText="true"/>
    </xf>
    <xf numFmtId="168" fontId="149" fillId="33" borderId="124" xfId="19441" applyNumberFormat="true" applyFont="true" applyFill="true" applyBorder="true" applyAlignment="true">
      <alignment horizontal="center" vertical="center" wrapText="true"/>
    </xf>
    <xf numFmtId="0" fontId="23" fillId="33" borderId="104" xfId="19344" applyFill="true" applyBorder="true" applyAlignment="true">
      <alignment horizontal="center" vertical="center" wrapText="true"/>
    </xf>
    <xf numFmtId="0" fontId="23" fillId="33" borderId="130" xfId="19344" applyFill="true" applyBorder="true" applyAlignment="true">
      <alignment horizontal="center" vertical="center" wrapText="true"/>
    </xf>
    <xf numFmtId="0" fontId="23" fillId="33" borderId="107" xfId="19344" applyFill="true" applyBorder="true" applyAlignment="true">
      <alignment horizontal="center" vertical="center" wrapText="true"/>
    </xf>
    <xf numFmtId="0" fontId="23" fillId="0" borderId="99" xfId="19344" applyFill="true" applyBorder="true" applyAlignment="true">
      <alignment horizontal="center" vertical="center" wrapText="true"/>
    </xf>
    <xf numFmtId="0" fontId="150" fillId="26" borderId="105" xfId="44940" applyFont="true" applyFill="true" applyBorder="true" applyAlignment="true">
      <alignment horizontal="left" vertical="center"/>
    </xf>
    <xf numFmtId="0" fontId="150" fillId="26" borderId="106" xfId="44946" applyFont="true" applyFill="true" applyBorder="true" applyAlignment="true">
      <alignment horizontal="left" vertical="center"/>
    </xf>
    <xf numFmtId="0" fontId="150" fillId="26" borderId="107" xfId="44952" applyFont="true" applyFill="true" applyBorder="true" applyAlignment="true">
      <alignment horizontal="left" vertical="center"/>
    </xf>
    <xf numFmtId="0" fontId="150" fillId="26" borderId="105" xfId="44976" applyFont="true" applyFill="true" applyBorder="true" applyAlignment="true">
      <alignment horizontal="left" vertical="center"/>
    </xf>
    <xf numFmtId="0" fontId="150" fillId="26" borderId="106" xfId="44976" applyFont="true" applyFill="true" applyBorder="true" applyAlignment="true">
      <alignment horizontal="left" vertical="center"/>
    </xf>
    <xf numFmtId="0" fontId="150" fillId="26" borderId="105" xfId="44996" applyFont="true" applyFill="true" applyBorder="true" applyAlignment="true">
      <alignment horizontal="left" vertical="center"/>
    </xf>
    <xf numFmtId="0" fontId="150" fillId="26" borderId="106" xfId="45002" applyFont="true" applyFill="true" applyBorder="true" applyAlignment="true">
      <alignment horizontal="left" vertical="center"/>
    </xf>
    <xf numFmtId="0" fontId="150" fillId="0" borderId="106" xfId="45002" applyFont="true" applyFill="true" applyBorder="true" applyAlignment="true">
      <alignment horizontal="left" vertical="center"/>
    </xf>
    <xf numFmtId="0" fontId="150" fillId="0" borderId="106" xfId="45008" applyFont="true" applyFill="true" applyBorder="true" applyAlignment="true">
      <alignment horizontal="left" vertical="center"/>
    </xf>
    <xf numFmtId="0" fontId="150" fillId="26" borderId="105" xfId="45022" applyFont="true" applyFill="true" applyBorder="true" applyAlignment="true">
      <alignment horizontal="left" vertical="center"/>
    </xf>
    <xf numFmtId="0" fontId="150" fillId="26" borderId="106" xfId="45025" applyFont="true" applyFill="true" applyBorder="true" applyAlignment="true">
      <alignment horizontal="left" vertical="center"/>
    </xf>
    <xf numFmtId="0" fontId="150" fillId="26" borderId="107" xfId="45031" applyFont="true" applyFill="true" applyBorder="true" applyAlignment="true">
      <alignment horizontal="left" vertical="center"/>
    </xf>
    <xf numFmtId="0" fontId="150" fillId="26" borderId="105" xfId="45049" applyFont="true" applyFill="true" applyBorder="true" applyAlignment="true">
      <alignment horizontal="left" vertical="center"/>
    </xf>
    <xf numFmtId="0" fontId="150" fillId="26" borderId="106" xfId="45055" applyFont="true" applyFill="true" applyBorder="true" applyAlignment="true">
      <alignment horizontal="left" vertical="center"/>
    </xf>
    <xf numFmtId="0" fontId="150" fillId="26" borderId="105" xfId="45055" applyFont="true" applyFill="true" applyBorder="true" applyAlignment="true">
      <alignment horizontal="left" vertical="center"/>
    </xf>
    <xf numFmtId="0" fontId="150" fillId="26" borderId="107" xfId="45055" applyFont="true" applyFill="true" applyBorder="true" applyAlignment="true">
      <alignment horizontal="left" vertical="center"/>
    </xf>
    <xf numFmtId="0" fontId="23" fillId="3" borderId="132" xfId="19344" applyBorder="true" applyAlignment="true">
      <alignment vertical="center"/>
    </xf>
    <xf numFmtId="0" fontId="23" fillId="3" borderId="106" xfId="19344" applyBorder="true" applyAlignment="true">
      <alignment vertical="center"/>
    </xf>
    <xf numFmtId="0" fontId="150" fillId="0" borderId="106" xfId="45037" applyFont="true" applyFill="true" applyBorder="true" applyAlignment="true">
      <alignment horizontal="left" vertical="center"/>
    </xf>
    <xf numFmtId="0" fontId="150" fillId="0" borderId="106" xfId="45043" applyFont="true" applyFill="true" applyBorder="true" applyAlignment="true">
      <alignment horizontal="left" vertical="center"/>
    </xf>
    <xf numFmtId="0" fontId="150" fillId="0" borderId="106" xfId="45049" applyFont="true" applyFill="true" applyBorder="true" applyAlignment="true">
      <alignment horizontal="left" vertical="center"/>
    </xf>
    <xf numFmtId="0" fontId="150" fillId="0" borderId="106" xfId="45055" applyFont="true" applyFill="true" applyBorder="true" applyAlignment="true">
      <alignment horizontal="left" vertical="center"/>
    </xf>
    <xf numFmtId="0" fontId="150" fillId="0" borderId="106" xfId="45061" applyFont="true" applyFill="true" applyBorder="true" applyAlignment="true">
      <alignment horizontal="left" vertical="center"/>
    </xf>
    <xf numFmtId="0" fontId="150" fillId="0" borderId="107" xfId="45055" applyFont="true" applyFill="true" applyBorder="true" applyAlignment="true">
      <alignment horizontal="left" vertical="center"/>
    </xf>
    <xf numFmtId="0" fontId="150" fillId="26" borderId="105" xfId="45091" applyFont="true" applyFill="true" applyBorder="true" applyAlignment="true">
      <alignment horizontal="left" vertical="center"/>
    </xf>
    <xf numFmtId="0" fontId="150" fillId="26" borderId="106" xfId="45094" applyFont="true" applyFill="true" applyBorder="true" applyAlignment="true">
      <alignment horizontal="left" vertical="center"/>
    </xf>
    <xf numFmtId="0" fontId="150" fillId="26" borderId="107" xfId="45097" applyFont="true" applyFill="true" applyBorder="true" applyAlignment="true">
      <alignment horizontal="left" vertical="center"/>
    </xf>
    <xf numFmtId="169" fontId="179" fillId="33" borderId="99" xfId="40057" applyNumberFormat="true" applyFont="true" applyFill="true" applyBorder="true" applyAlignment="true">
      <alignment horizontal="center" vertical="center"/>
    </xf>
    <xf numFmtId="169" fontId="179" fillId="33" borderId="99" xfId="44978" applyNumberFormat="true" applyFont="true" applyFill="true" applyBorder="true" applyAlignment="true">
      <alignment horizontal="center" vertical="center"/>
    </xf>
    <xf numFmtId="169" fontId="179" fillId="33" borderId="104" xfId="40069" applyNumberFormat="true" applyFont="true" applyFill="true" applyBorder="true" applyAlignment="true">
      <alignment horizontal="center" vertical="center"/>
    </xf>
    <xf numFmtId="169" fontId="179" fillId="33" borderId="99" xfId="40237" applyNumberFormat="true" applyFont="true" applyFill="true" applyBorder="true" applyAlignment="true">
      <alignment horizontal="center" vertical="center"/>
    </xf>
    <xf numFmtId="168" fontId="179" fillId="33" borderId="101" xfId="45092" applyNumberFormat="true" applyFont="true" applyFill="true" applyBorder="true" applyAlignment="true">
      <alignment horizontal="center" vertical="center"/>
    </xf>
    <xf numFmtId="168" fontId="179" fillId="33" borderId="99" xfId="45095" applyNumberFormat="true" applyFont="true" applyFill="true" applyBorder="true" applyAlignment="true">
      <alignment horizontal="center" vertical="center"/>
    </xf>
    <xf numFmtId="168" fontId="179" fillId="33" borderId="99" xfId="45098" applyNumberFormat="true" applyFont="true" applyFill="true" applyBorder="true" applyAlignment="true">
      <alignment horizontal="center" vertical="center"/>
    </xf>
    <xf numFmtId="169" fontId="179" fillId="33" borderId="124" xfId="40058" applyNumberFormat="true" applyFont="true" applyFill="true" applyBorder="true" applyAlignment="true">
      <alignment horizontal="center" vertical="center"/>
    </xf>
    <xf numFmtId="169" fontId="179" fillId="33" borderId="124" xfId="44978" applyNumberFormat="true" applyFont="true" applyFill="true" applyBorder="true" applyAlignment="true">
      <alignment horizontal="center" vertical="center"/>
    </xf>
    <xf numFmtId="169" fontId="179" fillId="33" borderId="126" xfId="40070" applyNumberFormat="true" applyFont="true" applyFill="true" applyBorder="true" applyAlignment="true">
      <alignment horizontal="center" vertical="center"/>
    </xf>
    <xf numFmtId="169" fontId="179" fillId="33" borderId="124" xfId="40238" applyNumberFormat="true" applyFont="true" applyFill="true" applyBorder="true" applyAlignment="true">
      <alignment horizontal="center" vertical="center"/>
    </xf>
    <xf numFmtId="168" fontId="179" fillId="33" borderId="122" xfId="45092" applyNumberFormat="true" applyFont="true" applyFill="true" applyBorder="true" applyAlignment="true">
      <alignment horizontal="center" vertical="center"/>
    </xf>
    <xf numFmtId="168" fontId="179" fillId="33" borderId="124" xfId="45095" applyNumberFormat="true" applyFont="true" applyFill="true" applyBorder="true" applyAlignment="true">
      <alignment horizontal="center" vertical="center"/>
    </xf>
    <xf numFmtId="168" fontId="179" fillId="33" borderId="124" xfId="45098" applyNumberFormat="true" applyFont="true" applyFill="true" applyBorder="true" applyAlignment="true">
      <alignment horizontal="center" vertical="center"/>
    </xf>
    <xf numFmtId="169" fontId="179" fillId="33" borderId="125" xfId="40059" applyNumberFormat="true" applyFont="true" applyFill="true" applyBorder="true" applyAlignment="true">
      <alignment horizontal="center" vertical="center"/>
    </xf>
    <xf numFmtId="169" fontId="179" fillId="33" borderId="125" xfId="44978" applyNumberFormat="true" applyFont="true" applyFill="true" applyBorder="true" applyAlignment="true">
      <alignment horizontal="center" vertical="center"/>
    </xf>
    <xf numFmtId="169" fontId="179" fillId="33" borderId="127" xfId="40071" applyNumberFormat="true" applyFont="true" applyFill="true" applyBorder="true" applyAlignment="true">
      <alignment horizontal="center" vertical="center"/>
    </xf>
    <xf numFmtId="169" fontId="179" fillId="33" borderId="125" xfId="40239" applyNumberFormat="true" applyFont="true" applyFill="true" applyBorder="true" applyAlignment="true">
      <alignment horizontal="center" vertical="center"/>
    </xf>
    <xf numFmtId="168" fontId="179" fillId="33" borderId="123" xfId="45092" applyNumberFormat="true" applyFont="true" applyFill="true" applyBorder="true" applyAlignment="true">
      <alignment horizontal="center" vertical="center"/>
    </xf>
    <xf numFmtId="168" fontId="179" fillId="33" borderId="125" xfId="45095" applyNumberFormat="true" applyFont="true" applyFill="true" applyBorder="true" applyAlignment="true">
      <alignment horizontal="center" vertical="center"/>
    </xf>
    <xf numFmtId="168" fontId="179" fillId="33" borderId="125" xfId="45098" applyNumberFormat="true" applyFont="true" applyFill="true" applyBorder="true" applyAlignment="true">
      <alignment horizontal="center" vertical="center"/>
    </xf>
    <xf numFmtId="169" fontId="179" fillId="33" borderId="129" xfId="40058" applyNumberFormat="true" applyFont="true" applyFill="true" applyBorder="true" applyAlignment="true">
      <alignment horizontal="center" vertical="center"/>
    </xf>
    <xf numFmtId="169" fontId="179" fillId="33" borderId="129" xfId="44978" applyNumberFormat="true" applyFont="true" applyFill="true" applyBorder="true" applyAlignment="true">
      <alignment horizontal="center" vertical="center"/>
    </xf>
    <xf numFmtId="169" fontId="179" fillId="33" borderId="130" xfId="40070" applyNumberFormat="true" applyFont="true" applyFill="true" applyBorder="true" applyAlignment="true">
      <alignment horizontal="center" vertical="center"/>
    </xf>
    <xf numFmtId="169" fontId="179" fillId="33" borderId="129" xfId="40238" applyNumberFormat="true" applyFont="true" applyFill="true" applyBorder="true" applyAlignment="true">
      <alignment horizontal="center" vertical="center"/>
    </xf>
    <xf numFmtId="168" fontId="179" fillId="33" borderId="128" xfId="45092" applyNumberFormat="true" applyFont="true" applyFill="true" applyBorder="true" applyAlignment="true">
      <alignment horizontal="center" vertical="center"/>
    </xf>
    <xf numFmtId="168" fontId="179" fillId="33" borderId="129" xfId="45095" applyNumberFormat="true" applyFont="true" applyFill="true" applyBorder="true" applyAlignment="true">
      <alignment horizontal="center" vertical="center"/>
    </xf>
    <xf numFmtId="168" fontId="179" fillId="33" borderId="129" xfId="45098" applyNumberFormat="true" applyFont="true" applyFill="true" applyBorder="true" applyAlignment="true">
      <alignment horizontal="center" vertical="center"/>
    </xf>
    <xf numFmtId="169" fontId="179" fillId="33" borderId="106" xfId="40059" applyNumberFormat="true" applyFont="true" applyFill="true" applyBorder="true" applyAlignment="true">
      <alignment horizontal="center" vertical="center"/>
    </xf>
    <xf numFmtId="169" fontId="179" fillId="33" borderId="106" xfId="44978" applyNumberFormat="true" applyFont="true" applyFill="true" applyBorder="true" applyAlignment="true">
      <alignment horizontal="center" vertical="center"/>
    </xf>
    <xf numFmtId="169" fontId="179" fillId="33" borderId="107" xfId="40071" applyNumberFormat="true" applyFont="true" applyFill="true" applyBorder="true" applyAlignment="true">
      <alignment horizontal="center" vertical="center"/>
    </xf>
    <xf numFmtId="169" fontId="179" fillId="33" borderId="106" xfId="40239" applyNumberFormat="true" applyFont="true" applyFill="true" applyBorder="true" applyAlignment="true">
      <alignment horizontal="center" vertical="center"/>
    </xf>
    <xf numFmtId="168" fontId="179" fillId="33" borderId="105" xfId="45092" applyNumberFormat="true" applyFont="true" applyFill="true" applyBorder="true" applyAlignment="true">
      <alignment horizontal="center" vertical="center"/>
    </xf>
    <xf numFmtId="168" fontId="179" fillId="33" borderId="106" xfId="45095" applyNumberFormat="true" applyFont="true" applyFill="true" applyBorder="true" applyAlignment="true">
      <alignment horizontal="center" vertical="center"/>
    </xf>
    <xf numFmtId="168" fontId="179" fillId="33" borderId="106" xfId="45098" applyNumberFormat="true" applyFont="true" applyFill="true" applyBorder="true" applyAlignment="true">
      <alignment horizontal="center" vertical="center"/>
    </xf>
    <xf numFmtId="169" fontId="179" fillId="33" borderId="99" xfId="40058" applyNumberFormat="true" applyFont="true" applyFill="true" applyBorder="true" applyAlignment="true">
      <alignment horizontal="center" vertical="center"/>
    </xf>
    <xf numFmtId="169" fontId="179" fillId="33" borderId="104" xfId="40070" applyNumberFormat="true" applyFont="true" applyFill="true" applyBorder="true" applyAlignment="true">
      <alignment horizontal="center" vertical="center"/>
    </xf>
    <xf numFmtId="169" fontId="179" fillId="33" borderId="99" xfId="40238" applyNumberFormat="true" applyFont="true" applyFill="true" applyBorder="true" applyAlignment="true">
      <alignment horizontal="center" vertical="center"/>
    </xf>
    <xf numFmtId="169" fontId="179" fillId="33" borderId="130" xfId="40072" applyNumberFormat="true" applyFont="true" applyFill="true" applyBorder="true" applyAlignment="true">
      <alignment horizontal="center" vertical="center"/>
    </xf>
    <xf numFmtId="169" fontId="179" fillId="33" borderId="126" xfId="40072" applyNumberFormat="true" applyFont="true" applyFill="true" applyBorder="true" applyAlignment="true">
      <alignment horizontal="center" vertical="center"/>
    </xf>
    <xf numFmtId="169" fontId="179" fillId="33" borderId="124" xfId="40060" applyNumberFormat="true" applyFont="true" applyFill="true" applyBorder="true" applyAlignment="true">
      <alignment horizontal="center" vertical="center"/>
    </xf>
    <xf numFmtId="169" fontId="179" fillId="33" borderId="124" xfId="40240" applyNumberFormat="true" applyFont="true" applyFill="true" applyBorder="true" applyAlignment="true">
      <alignment horizontal="center" vertical="center"/>
    </xf>
    <xf numFmtId="169" fontId="179" fillId="33" borderId="125" xfId="40060" applyNumberFormat="true" applyFont="true" applyFill="true" applyBorder="true" applyAlignment="true">
      <alignment horizontal="center" vertical="center"/>
    </xf>
    <xf numFmtId="169" fontId="179" fillId="33" borderId="127" xfId="40072" applyNumberFormat="true" applyFont="true" applyFill="true" applyBorder="true" applyAlignment="true">
      <alignment horizontal="center" vertical="center"/>
    </xf>
    <xf numFmtId="169" fontId="179" fillId="33" borderId="125" xfId="40240" applyNumberFormat="true" applyFont="true" applyFill="true" applyBorder="true" applyAlignment="true">
      <alignment horizontal="center" vertical="center"/>
    </xf>
    <xf numFmtId="168" fontId="179" fillId="28" borderId="76" xfId="39991" applyNumberFormat="true" applyFont="true" applyFill="true" applyBorder="true" applyAlignment="true">
      <alignment horizontal="center" vertical="center"/>
    </xf>
    <xf numFmtId="168" fontId="179" fillId="28" borderId="77" xfId="40003" applyNumberFormat="true" applyFont="true" applyFill="true" applyBorder="true" applyAlignment="true">
      <alignment horizontal="center" vertical="center"/>
    </xf>
    <xf numFmtId="168" fontId="179" fillId="28" borderId="83" xfId="40015" applyNumberFormat="true" applyFont="true" applyFill="true" applyBorder="true" applyAlignment="true">
      <alignment horizontal="center" vertical="center"/>
    </xf>
    <xf numFmtId="168" fontId="179" fillId="28" borderId="76" xfId="40051" applyNumberFormat="true" applyFont="true" applyFill="true" applyBorder="true" applyAlignment="true">
      <alignment horizontal="center" vertical="center"/>
    </xf>
    <xf numFmtId="168" fontId="179" fillId="28" borderId="77" xfId="40063" applyNumberFormat="true" applyFont="true" applyFill="true" applyBorder="true" applyAlignment="true">
      <alignment horizontal="center" vertical="center"/>
    </xf>
    <xf numFmtId="168" fontId="179" fillId="28" borderId="78" xfId="40075" applyNumberFormat="true" applyFont="true" applyFill="true" applyBorder="true" applyAlignment="true">
      <alignment horizontal="center" vertical="center"/>
    </xf>
    <xf numFmtId="168" fontId="179" fillId="28" borderId="77" xfId="40183" applyNumberFormat="true" applyFont="true" applyFill="true" applyBorder="true" applyAlignment="true">
      <alignment horizontal="center" vertical="center"/>
    </xf>
    <xf numFmtId="168" fontId="179" fillId="28" borderId="83" xfId="40195" applyNumberFormat="true" applyFont="true" applyFill="true" applyBorder="true" applyAlignment="true">
      <alignment horizontal="center" vertical="center"/>
    </xf>
    <xf numFmtId="168" fontId="179" fillId="28" borderId="76" xfId="40231" applyNumberFormat="true" applyFont="true" applyFill="true" applyBorder="true" applyAlignment="true">
      <alignment horizontal="center" vertical="center"/>
    </xf>
    <xf numFmtId="168" fontId="179" fillId="28" borderId="77" xfId="40243" applyNumberFormat="true" applyFont="true" applyFill="true" applyBorder="true" applyAlignment="true">
      <alignment horizontal="center" vertical="center"/>
    </xf>
    <xf numFmtId="168" fontId="179" fillId="28" borderId="77" xfId="40255" applyNumberFormat="true" applyFont="true" applyFill="true" applyBorder="true" applyAlignment="true">
      <alignment horizontal="center" vertical="center"/>
    </xf>
    <xf numFmtId="168" fontId="179" fillId="28" borderId="76" xfId="40291" applyNumberFormat="true" applyFont="true" applyFill="true" applyBorder="true" applyAlignment="true">
      <alignment horizontal="center" vertical="center"/>
    </xf>
    <xf numFmtId="168" fontId="179" fillId="28" borderId="77" xfId="40303" applyNumberFormat="true" applyFont="true" applyFill="true" applyBorder="true" applyAlignment="true">
      <alignment horizontal="center" vertical="center"/>
    </xf>
    <xf numFmtId="168" fontId="179" fillId="28" borderId="76" xfId="40533" applyNumberFormat="true" applyFont="true" applyFill="true" applyBorder="true" applyAlignment="true">
      <alignment horizontal="center" vertical="center"/>
    </xf>
    <xf numFmtId="168" fontId="179" fillId="28" borderId="77" xfId="40539" applyNumberFormat="true" applyFont="true" applyFill="true" applyBorder="true" applyAlignment="true">
      <alignment horizontal="center" vertical="center"/>
    </xf>
    <xf numFmtId="168" fontId="179" fillId="28" borderId="83" xfId="40545" applyNumberFormat="true" applyFont="true" applyFill="true" applyBorder="true" applyAlignment="true">
      <alignment horizontal="center" vertical="center"/>
    </xf>
    <xf numFmtId="168" fontId="179" fillId="28" borderId="76" xfId="40419" applyNumberFormat="true" applyFont="true" applyFill="true" applyBorder="true" applyAlignment="true">
      <alignment horizontal="center" vertical="center"/>
    </xf>
    <xf numFmtId="168" fontId="179" fillId="28" borderId="77" xfId="40431" applyNumberFormat="true" applyFont="true" applyFill="true" applyBorder="true" applyAlignment="true">
      <alignment horizontal="center" vertical="center"/>
    </xf>
    <xf numFmtId="168" fontId="179" fillId="28" borderId="83" xfId="40443" applyNumberFormat="true" applyFont="true" applyFill="true" applyBorder="true" applyAlignment="true">
      <alignment horizontal="center" vertical="center"/>
    </xf>
    <xf numFmtId="168" fontId="179" fillId="28" borderId="61" xfId="39992" applyNumberFormat="true" applyFont="true" applyFill="true" applyBorder="true" applyAlignment="true">
      <alignment horizontal="center" vertical="center"/>
    </xf>
    <xf numFmtId="168" fontId="179" fillId="28" borderId="56" xfId="40004" applyNumberFormat="true" applyFont="true" applyFill="true" applyBorder="true" applyAlignment="true">
      <alignment horizontal="center" vertical="center"/>
    </xf>
    <xf numFmtId="168" fontId="179" fillId="28" borderId="84" xfId="40016" applyNumberFormat="true" applyFont="true" applyFill="true" applyBorder="true" applyAlignment="true">
      <alignment horizontal="center" vertical="center"/>
    </xf>
    <xf numFmtId="168" fontId="179" fillId="28" borderId="61" xfId="40052" applyNumberFormat="true" applyFont="true" applyFill="true" applyBorder="true" applyAlignment="true">
      <alignment horizontal="center" vertical="center"/>
    </xf>
    <xf numFmtId="168" fontId="179" fillId="28" borderId="56" xfId="40064" applyNumberFormat="true" applyFont="true" applyFill="true" applyBorder="true" applyAlignment="true">
      <alignment horizontal="center" vertical="center"/>
    </xf>
    <xf numFmtId="168" fontId="179" fillId="28" borderId="65" xfId="40076" applyNumberFormat="true" applyFont="true" applyFill="true" applyBorder="true" applyAlignment="true">
      <alignment horizontal="center" vertical="center"/>
    </xf>
    <xf numFmtId="168" fontId="179" fillId="28" borderId="56" xfId="40184" applyNumberFormat="true" applyFont="true" applyFill="true" applyBorder="true" applyAlignment="true">
      <alignment horizontal="center" vertical="center"/>
    </xf>
    <xf numFmtId="168" fontId="179" fillId="28" borderId="84" xfId="40196" applyNumberFormat="true" applyFont="true" applyFill="true" applyBorder="true" applyAlignment="true">
      <alignment horizontal="center" vertical="center"/>
    </xf>
    <xf numFmtId="168" fontId="179" fillId="28" borderId="61" xfId="40232" applyNumberFormat="true" applyFont="true" applyFill="true" applyBorder="true" applyAlignment="true">
      <alignment horizontal="center" vertical="center"/>
    </xf>
    <xf numFmtId="168" fontId="179" fillId="28" borderId="56" xfId="40244" applyNumberFormat="true" applyFont="true" applyFill="true" applyBorder="true" applyAlignment="true">
      <alignment horizontal="center" vertical="center"/>
    </xf>
    <xf numFmtId="168" fontId="179" fillId="28" borderId="56" xfId="40256" applyNumberFormat="true" applyFont="true" applyFill="true" applyBorder="true" applyAlignment="true">
      <alignment horizontal="center" vertical="center"/>
    </xf>
    <xf numFmtId="168" fontId="179" fillId="28" borderId="61" xfId="40292" applyNumberFormat="true" applyFont="true" applyFill="true" applyBorder="true" applyAlignment="true">
      <alignment horizontal="center" vertical="center"/>
    </xf>
    <xf numFmtId="168" fontId="179" fillId="28" borderId="56" xfId="40304" applyNumberFormat="true" applyFont="true" applyFill="true" applyBorder="true" applyAlignment="true">
      <alignment horizontal="center" vertical="center"/>
    </xf>
    <xf numFmtId="168" fontId="179" fillId="28" borderId="61" xfId="40534" applyNumberFormat="true" applyFont="true" applyFill="true" applyBorder="true" applyAlignment="true">
      <alignment horizontal="center" vertical="center"/>
    </xf>
    <xf numFmtId="168" fontId="179" fillId="28" borderId="56" xfId="40540" applyNumberFormat="true" applyFont="true" applyFill="true" applyBorder="true" applyAlignment="true">
      <alignment horizontal="center" vertical="center"/>
    </xf>
    <xf numFmtId="168" fontId="179" fillId="28" borderId="63" xfId="40539" applyNumberFormat="true" applyFont="true" applyFill="true" applyBorder="true" applyAlignment="true">
      <alignment horizontal="center" vertical="center"/>
    </xf>
    <xf numFmtId="168" fontId="179" fillId="28" borderId="84" xfId="40546" applyNumberFormat="true" applyFont="true" applyFill="true" applyBorder="true" applyAlignment="true">
      <alignment horizontal="center" vertical="center"/>
    </xf>
    <xf numFmtId="168" fontId="179" fillId="28" borderId="61" xfId="40420" applyNumberFormat="true" applyFont="true" applyFill="true" applyBorder="true" applyAlignment="true">
      <alignment horizontal="center" vertical="center"/>
    </xf>
    <xf numFmtId="168" fontId="179" fillId="28" borderId="56" xfId="40432" applyNumberFormat="true" applyFont="true" applyFill="true" applyBorder="true" applyAlignment="true">
      <alignment horizontal="center" vertical="center"/>
    </xf>
    <xf numFmtId="168" fontId="179" fillId="28" borderId="84" xfId="40444" applyNumberFormat="true" applyFont="true" applyFill="true" applyBorder="true" applyAlignment="true">
      <alignment horizontal="center" vertical="center"/>
    </xf>
    <xf numFmtId="168" fontId="179" fillId="28" borderId="90" xfId="39993" applyNumberFormat="true" applyFont="true" applyFill="true" applyBorder="true" applyAlignment="true">
      <alignment horizontal="center" vertical="center"/>
    </xf>
    <xf numFmtId="168" fontId="179" fillId="28" borderId="91" xfId="40005" applyNumberFormat="true" applyFont="true" applyFill="true" applyBorder="true" applyAlignment="true">
      <alignment horizontal="center" vertical="center"/>
    </xf>
    <xf numFmtId="168" fontId="179" fillId="28" borderId="96" xfId="40017" applyNumberFormat="true" applyFont="true" applyFill="true" applyBorder="true" applyAlignment="true">
      <alignment horizontal="center" vertical="center"/>
    </xf>
    <xf numFmtId="168" fontId="179" fillId="28" borderId="90" xfId="40053" applyNumberFormat="true" applyFont="true" applyFill="true" applyBorder="true" applyAlignment="true">
      <alignment horizontal="center" vertical="center"/>
    </xf>
    <xf numFmtId="168" fontId="179" fillId="28" borderId="91" xfId="40065" applyNumberFormat="true" applyFont="true" applyFill="true" applyBorder="true" applyAlignment="true">
      <alignment horizontal="center" vertical="center"/>
    </xf>
    <xf numFmtId="168" fontId="179" fillId="28" borderId="92" xfId="40077" applyNumberFormat="true" applyFont="true" applyFill="true" applyBorder="true" applyAlignment="true">
      <alignment horizontal="center" vertical="center"/>
    </xf>
    <xf numFmtId="168" fontId="179" fillId="28" borderId="91" xfId="40185" applyNumberFormat="true" applyFont="true" applyFill="true" applyBorder="true" applyAlignment="true">
      <alignment horizontal="center" vertical="center"/>
    </xf>
    <xf numFmtId="168" fontId="179" fillId="28" borderId="96" xfId="40197" applyNumberFormat="true" applyFont="true" applyFill="true" applyBorder="true" applyAlignment="true">
      <alignment horizontal="center" vertical="center"/>
    </xf>
    <xf numFmtId="168" fontId="179" fillId="28" borderId="90" xfId="40233" applyNumberFormat="true" applyFont="true" applyFill="true" applyBorder="true" applyAlignment="true">
      <alignment horizontal="center" vertical="center"/>
    </xf>
    <xf numFmtId="168" fontId="179" fillId="28" borderId="91" xfId="40245" applyNumberFormat="true" applyFont="true" applyFill="true" applyBorder="true" applyAlignment="true">
      <alignment horizontal="center" vertical="center"/>
    </xf>
    <xf numFmtId="168" fontId="179" fillId="28" borderId="91" xfId="40257" applyNumberFormat="true" applyFont="true" applyFill="true" applyBorder="true" applyAlignment="true">
      <alignment horizontal="center" vertical="center"/>
    </xf>
    <xf numFmtId="168" fontId="179" fillId="28" borderId="90" xfId="40293" applyNumberFormat="true" applyFont="true" applyFill="true" applyBorder="true" applyAlignment="true">
      <alignment horizontal="center" vertical="center"/>
    </xf>
    <xf numFmtId="168" fontId="179" fillId="28" borderId="91" xfId="40305" applyNumberFormat="true" applyFont="true" applyFill="true" applyBorder="true" applyAlignment="true">
      <alignment horizontal="center" vertical="center"/>
    </xf>
    <xf numFmtId="168" fontId="179" fillId="28" borderId="90" xfId="40535" applyNumberFormat="true" applyFont="true" applyFill="true" applyBorder="true" applyAlignment="true">
      <alignment horizontal="center" vertical="center"/>
    </xf>
    <xf numFmtId="168" fontId="179" fillId="28" borderId="91" xfId="40541" applyNumberFormat="true" applyFont="true" applyFill="true" applyBorder="true" applyAlignment="true">
      <alignment horizontal="center" vertical="center"/>
    </xf>
    <xf numFmtId="168" fontId="179" fillId="28" borderId="98" xfId="40539" applyNumberFormat="true" applyFont="true" applyFill="true" applyBorder="true" applyAlignment="true">
      <alignment horizontal="center" vertical="center"/>
    </xf>
    <xf numFmtId="168" fontId="179" fillId="28" borderId="96" xfId="40547" applyNumberFormat="true" applyFont="true" applyFill="true" applyBorder="true" applyAlignment="true">
      <alignment horizontal="center" vertical="center"/>
    </xf>
    <xf numFmtId="168" fontId="179" fillId="28" borderId="90" xfId="40421" applyNumberFormat="true" applyFont="true" applyFill="true" applyBorder="true" applyAlignment="true">
      <alignment horizontal="center" vertical="center"/>
    </xf>
    <xf numFmtId="168" fontId="179" fillId="28" borderId="91" xfId="40433" applyNumberFormat="true" applyFont="true" applyFill="true" applyBorder="true" applyAlignment="true">
      <alignment horizontal="center" vertical="center"/>
    </xf>
    <xf numFmtId="168" fontId="179" fillId="28" borderId="96" xfId="40445" applyNumberFormat="true" applyFont="true" applyFill="true" applyBorder="true" applyAlignment="true">
      <alignment horizontal="center" vertical="center"/>
    </xf>
    <xf numFmtId="168" fontId="179" fillId="28" borderId="76" xfId="39992" applyNumberFormat="true" applyFont="true" applyFill="true" applyBorder="true" applyAlignment="true">
      <alignment horizontal="center" vertical="center"/>
    </xf>
    <xf numFmtId="168" fontId="179" fillId="28" borderId="77" xfId="40004" applyNumberFormat="true" applyFont="true" applyFill="true" applyBorder="true" applyAlignment="true">
      <alignment horizontal="center" vertical="center"/>
    </xf>
    <xf numFmtId="168" fontId="179" fillId="28" borderId="83" xfId="40016" applyNumberFormat="true" applyFont="true" applyFill="true" applyBorder="true" applyAlignment="true">
      <alignment horizontal="center" vertical="center"/>
    </xf>
    <xf numFmtId="168" fontId="179" fillId="28" borderId="76" xfId="40052" applyNumberFormat="true" applyFont="true" applyFill="true" applyBorder="true" applyAlignment="true">
      <alignment horizontal="center" vertical="center"/>
    </xf>
    <xf numFmtId="168" fontId="179" fillId="28" borderId="77" xfId="40064" applyNumberFormat="true" applyFont="true" applyFill="true" applyBorder="true" applyAlignment="true">
      <alignment horizontal="center" vertical="center"/>
    </xf>
    <xf numFmtId="168" fontId="179" fillId="28" borderId="78" xfId="40076" applyNumberFormat="true" applyFont="true" applyFill="true" applyBorder="true" applyAlignment="true">
      <alignment horizontal="center" vertical="center"/>
    </xf>
    <xf numFmtId="168" fontId="179" fillId="28" borderId="77" xfId="40184" applyNumberFormat="true" applyFont="true" applyFill="true" applyBorder="true" applyAlignment="true">
      <alignment horizontal="center" vertical="center"/>
    </xf>
    <xf numFmtId="168" fontId="179" fillId="28" borderId="83" xfId="40196" applyNumberFormat="true" applyFont="true" applyFill="true" applyBorder="true" applyAlignment="true">
      <alignment horizontal="center" vertical="center"/>
    </xf>
    <xf numFmtId="168" fontId="179" fillId="28" borderId="76" xfId="40232" applyNumberFormat="true" applyFont="true" applyFill="true" applyBorder="true" applyAlignment="true">
      <alignment horizontal="center" vertical="center"/>
    </xf>
    <xf numFmtId="168" fontId="179" fillId="28" borderId="77" xfId="40244" applyNumberFormat="true" applyFont="true" applyFill="true" applyBorder="true" applyAlignment="true">
      <alignment horizontal="center" vertical="center"/>
    </xf>
    <xf numFmtId="168" fontId="179" fillId="28" borderId="77" xfId="40256" applyNumberFormat="true" applyFont="true" applyFill="true" applyBorder="true" applyAlignment="true">
      <alignment horizontal="center" vertical="center"/>
    </xf>
    <xf numFmtId="168" fontId="179" fillId="28" borderId="76" xfId="40292" applyNumberFormat="true" applyFont="true" applyFill="true" applyBorder="true" applyAlignment="true">
      <alignment horizontal="center" vertical="center"/>
    </xf>
    <xf numFmtId="168" fontId="179" fillId="28" borderId="77" xfId="40304" applyNumberFormat="true" applyFont="true" applyFill="true" applyBorder="true" applyAlignment="true">
      <alignment horizontal="center" vertical="center"/>
    </xf>
    <xf numFmtId="168" fontId="179" fillId="28" borderId="76" xfId="40534" applyNumberFormat="true" applyFont="true" applyFill="true" applyBorder="true" applyAlignment="true">
      <alignment horizontal="center" vertical="center"/>
    </xf>
    <xf numFmtId="168" fontId="179" fillId="28" borderId="77" xfId="40540" applyNumberFormat="true" applyFont="true" applyFill="true" applyBorder="true" applyAlignment="true">
      <alignment horizontal="center" vertical="center"/>
    </xf>
    <xf numFmtId="168" fontId="179" fillId="28" borderId="83" xfId="40546" applyNumberFormat="true" applyFont="true" applyFill="true" applyBorder="true" applyAlignment="true">
      <alignment horizontal="center" vertical="center"/>
    </xf>
    <xf numFmtId="168" fontId="179" fillId="28" borderId="76" xfId="40420" applyNumberFormat="true" applyFont="true" applyFill="true" applyBorder="true" applyAlignment="true">
      <alignment horizontal="center" vertical="center"/>
    </xf>
    <xf numFmtId="168" fontId="179" fillId="28" borderId="77" xfId="40432" applyNumberFormat="true" applyFont="true" applyFill="true" applyBorder="true" applyAlignment="true">
      <alignment horizontal="center" vertical="center"/>
    </xf>
    <xf numFmtId="168" fontId="179" fillId="28" borderId="83" xfId="40444" applyNumberFormat="true" applyFont="true" applyFill="true" applyBorder="true" applyAlignment="true">
      <alignment horizontal="center" vertical="center"/>
    </xf>
    <xf numFmtId="168" fontId="179" fillId="28" borderId="116" xfId="40077" applyNumberFormat="true" applyFont="true" applyFill="true" applyBorder="true" applyAlignment="true">
      <alignment horizontal="center" vertical="center"/>
    </xf>
    <xf numFmtId="168" fontId="179" fillId="28" borderId="66" xfId="40077" applyNumberFormat="true" applyFont="true" applyFill="true" applyBorder="true" applyAlignment="true">
      <alignment horizontal="center" vertical="center"/>
    </xf>
    <xf numFmtId="168" fontId="179" fillId="28" borderId="62" xfId="39994" applyNumberFormat="true" applyFont="true" applyFill="true" applyBorder="true" applyAlignment="true">
      <alignment horizontal="center" vertical="center"/>
    </xf>
    <xf numFmtId="168" fontId="179" fillId="28" borderId="64" xfId="40006" applyNumberFormat="true" applyFont="true" applyFill="true" applyBorder="true" applyAlignment="true">
      <alignment horizontal="center" vertical="center"/>
    </xf>
    <xf numFmtId="168" fontId="179" fillId="28" borderId="85" xfId="40018" applyNumberFormat="true" applyFont="true" applyFill="true" applyBorder="true" applyAlignment="true">
      <alignment horizontal="center" vertical="center"/>
    </xf>
    <xf numFmtId="168" fontId="179" fillId="28" borderId="62" xfId="40054" applyNumberFormat="true" applyFont="true" applyFill="true" applyBorder="true" applyAlignment="true">
      <alignment horizontal="center" vertical="center"/>
    </xf>
    <xf numFmtId="168" fontId="179" fillId="28" borderId="64" xfId="40066" applyNumberFormat="true" applyFont="true" applyFill="true" applyBorder="true" applyAlignment="true">
      <alignment horizontal="center" vertical="center"/>
    </xf>
    <xf numFmtId="168" fontId="179" fillId="28" borderId="64" xfId="40186" applyNumberFormat="true" applyFont="true" applyFill="true" applyBorder="true" applyAlignment="true">
      <alignment horizontal="center" vertical="center"/>
    </xf>
    <xf numFmtId="168" fontId="179" fillId="28" borderId="85" xfId="40198" applyNumberFormat="true" applyFont="true" applyFill="true" applyBorder="true" applyAlignment="true">
      <alignment horizontal="center" vertical="center"/>
    </xf>
    <xf numFmtId="168" fontId="179" fillId="28" borderId="62" xfId="40234" applyNumberFormat="true" applyFont="true" applyFill="true" applyBorder="true" applyAlignment="true">
      <alignment horizontal="center" vertical="center"/>
    </xf>
    <xf numFmtId="168" fontId="179" fillId="28" borderId="64" xfId="40246" applyNumberFormat="true" applyFont="true" applyFill="true" applyBorder="true" applyAlignment="true">
      <alignment horizontal="center" vertical="center"/>
    </xf>
    <xf numFmtId="168" fontId="179" fillId="28" borderId="64" xfId="40258" applyNumberFormat="true" applyFont="true" applyFill="true" applyBorder="true" applyAlignment="true">
      <alignment horizontal="center" vertical="center"/>
    </xf>
    <xf numFmtId="168" fontId="179" fillId="28" borderId="62" xfId="40294" applyNumberFormat="true" applyFont="true" applyFill="true" applyBorder="true" applyAlignment="true">
      <alignment horizontal="center" vertical="center"/>
    </xf>
    <xf numFmtId="168" fontId="179" fillId="28" borderId="64" xfId="40306" applyNumberFormat="true" applyFont="true" applyFill="true" applyBorder="true" applyAlignment="true">
      <alignment horizontal="center" vertical="center"/>
    </xf>
    <xf numFmtId="168" fontId="179" fillId="28" borderId="62" xfId="40536" applyNumberFormat="true" applyFont="true" applyFill="true" applyBorder="true" applyAlignment="true">
      <alignment horizontal="center" vertical="center"/>
    </xf>
    <xf numFmtId="168" fontId="179" fillId="28" borderId="64" xfId="40542" applyNumberFormat="true" applyFont="true" applyFill="true" applyBorder="true" applyAlignment="true">
      <alignment horizontal="center" vertical="center"/>
    </xf>
    <xf numFmtId="168" fontId="179" fillId="28" borderId="59" xfId="40539" applyNumberFormat="true" applyFont="true" applyFill="true" applyBorder="true" applyAlignment="true">
      <alignment horizontal="center" vertical="center"/>
    </xf>
    <xf numFmtId="168" fontId="179" fillId="28" borderId="85" xfId="40548" applyNumberFormat="true" applyFont="true" applyFill="true" applyBorder="true" applyAlignment="true">
      <alignment horizontal="center" vertical="center"/>
    </xf>
    <xf numFmtId="168" fontId="179" fillId="28" borderId="62" xfId="40422" applyNumberFormat="true" applyFont="true" applyFill="true" applyBorder="true" applyAlignment="true">
      <alignment horizontal="center" vertical="center"/>
    </xf>
    <xf numFmtId="168" fontId="179" fillId="28" borderId="64" xfId="40434" applyNumberFormat="true" applyFont="true" applyFill="true" applyBorder="true" applyAlignment="true">
      <alignment horizontal="center" vertical="center"/>
    </xf>
    <xf numFmtId="168" fontId="179" fillId="28" borderId="85" xfId="40446" applyNumberFormat="true" applyFont="true" applyFill="true" applyBorder="true" applyAlignment="true">
      <alignment horizontal="center" vertical="center"/>
    </xf>
    <xf numFmtId="168" fontId="179" fillId="28" borderId="66" xfId="40078" applyNumberFormat="true" applyFont="true" applyFill="true" applyBorder="true" applyAlignment="true">
      <alignment horizontal="center" vertical="center"/>
    </xf>
    <xf numFmtId="168" fontId="179" fillId="28" borderId="90" xfId="39994" applyNumberFormat="true" applyFont="true" applyFill="true" applyBorder="true" applyAlignment="true">
      <alignment horizontal="center" vertical="center"/>
    </xf>
    <xf numFmtId="168" fontId="179" fillId="28" borderId="91" xfId="40006" applyNumberFormat="true" applyFont="true" applyFill="true" applyBorder="true" applyAlignment="true">
      <alignment horizontal="center" vertical="center"/>
    </xf>
    <xf numFmtId="168" fontId="179" fillId="28" borderId="96" xfId="40018" applyNumberFormat="true" applyFont="true" applyFill="true" applyBorder="true" applyAlignment="true">
      <alignment horizontal="center" vertical="center"/>
    </xf>
    <xf numFmtId="168" fontId="179" fillId="28" borderId="90" xfId="40054" applyNumberFormat="true" applyFont="true" applyFill="true" applyBorder="true" applyAlignment="true">
      <alignment horizontal="center" vertical="center"/>
    </xf>
    <xf numFmtId="168" fontId="179" fillId="28" borderId="91" xfId="40066" applyNumberFormat="true" applyFont="true" applyFill="true" applyBorder="true" applyAlignment="true">
      <alignment horizontal="center" vertical="center"/>
    </xf>
    <xf numFmtId="168" fontId="179" fillId="28" borderId="92" xfId="40078" applyNumberFormat="true" applyFont="true" applyFill="true" applyBorder="true" applyAlignment="true">
      <alignment horizontal="center" vertical="center"/>
    </xf>
    <xf numFmtId="168" fontId="179" fillId="28" borderId="91" xfId="40186" applyNumberFormat="true" applyFont="true" applyFill="true" applyBorder="true" applyAlignment="true">
      <alignment horizontal="center" vertical="center"/>
    </xf>
    <xf numFmtId="168" fontId="179" fillId="28" borderId="96" xfId="40198" applyNumberFormat="true" applyFont="true" applyFill="true" applyBorder="true" applyAlignment="true">
      <alignment horizontal="center" vertical="center"/>
    </xf>
    <xf numFmtId="168" fontId="179" fillId="28" borderId="90" xfId="40234" applyNumberFormat="true" applyFont="true" applyFill="true" applyBorder="true" applyAlignment="true">
      <alignment horizontal="center" vertical="center"/>
    </xf>
    <xf numFmtId="168" fontId="179" fillId="28" borderId="91" xfId="40246" applyNumberFormat="true" applyFont="true" applyFill="true" applyBorder="true" applyAlignment="true">
      <alignment horizontal="center" vertical="center"/>
    </xf>
    <xf numFmtId="168" fontId="179" fillId="28" borderId="91" xfId="40258" applyNumberFormat="true" applyFont="true" applyFill="true" applyBorder="true" applyAlignment="true">
      <alignment horizontal="center" vertical="center"/>
    </xf>
    <xf numFmtId="168" fontId="179" fillId="28" borderId="91" xfId="40306" applyNumberFormat="true" applyFont="true" applyFill="true" applyBorder="true" applyAlignment="true">
      <alignment horizontal="center" vertical="center"/>
    </xf>
    <xf numFmtId="168" fontId="179" fillId="28" borderId="90" xfId="40536" applyNumberFormat="true" applyFont="true" applyFill="true" applyBorder="true" applyAlignment="true">
      <alignment horizontal="center" vertical="center"/>
    </xf>
    <xf numFmtId="168" fontId="179" fillId="28" borderId="91" xfId="40542" applyNumberFormat="true" applyFont="true" applyFill="true" applyBorder="true" applyAlignment="true">
      <alignment horizontal="center" vertical="center"/>
    </xf>
    <xf numFmtId="168" fontId="179" fillId="28" borderId="96" xfId="40548" applyNumberFormat="true" applyFont="true" applyFill="true" applyBorder="true" applyAlignment="true">
      <alignment horizontal="center" vertical="center"/>
    </xf>
    <xf numFmtId="168" fontId="179" fillId="28" borderId="90" xfId="40422" applyNumberFormat="true" applyFont="true" applyFill="true" applyBorder="true" applyAlignment="true">
      <alignment horizontal="center" vertical="center"/>
    </xf>
    <xf numFmtId="168" fontId="179" fillId="28" borderId="91" xfId="40434" applyNumberFormat="true" applyFont="true" applyFill="true" applyBorder="true" applyAlignment="true">
      <alignment horizontal="center" vertical="center"/>
    </xf>
    <xf numFmtId="168" fontId="179" fillId="28" borderId="96" xfId="40446" applyNumberFormat="true" applyFont="true" applyFill="true" applyBorder="true" applyAlignment="true">
      <alignment horizontal="center" vertical="center"/>
    </xf>
    <xf numFmtId="0" fontId="150" fillId="3" borderId="52" xfId="45204" applyFont="true" applyBorder="true" applyAlignment="true">
      <alignment horizontal="center" vertical="center" wrapText="true"/>
    </xf>
    <xf numFmtId="0" fontId="150" fillId="3" borderId="53" xfId="45205" applyFont="true" applyBorder="true" applyAlignment="true">
      <alignment horizontal="center" vertical="center" wrapText="true"/>
    </xf>
    <xf numFmtId="0" fontId="150" fillId="3" borderId="52" xfId="45234" applyFont="true" applyBorder="true" applyAlignment="true">
      <alignment horizontal="center" vertical="center" wrapText="true"/>
    </xf>
    <xf numFmtId="0" fontId="150" fillId="3" borderId="53" xfId="45235" applyFont="true" applyBorder="true" applyAlignment="true">
      <alignment horizontal="center" vertical="center" wrapText="true"/>
    </xf>
    <xf numFmtId="0" fontId="150" fillId="3" borderId="52" xfId="45260" applyFont="true" applyBorder="true" applyAlignment="true">
      <alignment horizontal="center" vertical="center" wrapText="true"/>
    </xf>
    <xf numFmtId="0" fontId="150" fillId="3" borderId="53" xfId="45261" applyFont="true" applyBorder="true" applyAlignment="true">
      <alignment horizontal="center" vertical="center" wrapText="true"/>
    </xf>
    <xf numFmtId="0" fontId="150" fillId="3" borderId="52" xfId="45286" applyFont="true" applyBorder="true" applyAlignment="true">
      <alignment horizontal="center" vertical="center" wrapText="true"/>
    </xf>
    <xf numFmtId="0" fontId="150" fillId="3" borderId="53" xfId="45287" applyFont="true" applyBorder="true" applyAlignment="true">
      <alignment horizontal="center" vertical="center" wrapText="true"/>
    </xf>
    <xf numFmtId="0" fontId="150" fillId="3" borderId="52" xfId="45313" applyFont="true" applyBorder="true" applyAlignment="true">
      <alignment horizontal="center" vertical="center" wrapText="true"/>
    </xf>
    <xf numFmtId="0" fontId="150" fillId="3" borderId="53" xfId="45314" applyFont="true" applyBorder="true" applyAlignment="true">
      <alignment horizontal="center" vertical="center" wrapText="true"/>
    </xf>
    <xf numFmtId="0" fontId="150" fillId="3" borderId="52" xfId="45355" applyFont="true" applyBorder="true" applyAlignment="true">
      <alignment horizontal="center" vertical="center" wrapText="true"/>
    </xf>
    <xf numFmtId="0" fontId="150" fillId="3" borderId="53" xfId="45356" applyFont="true" applyBorder="true" applyAlignment="true">
      <alignment horizontal="center" vertical="center" wrapText="true"/>
    </xf>
    <xf numFmtId="0" fontId="23" fillId="0" borderId="104" xfId="19344" applyFill="true" applyBorder="true" applyAlignment="true">
      <alignment vertical="center" wrapText="true"/>
    </xf>
    <xf numFmtId="0" fontId="150" fillId="33" borderId="99" xfId="45306" applyFont="true" applyFill="true" applyBorder="true" applyAlignment="true">
      <alignment horizontal="center" vertical="center" wrapText="true"/>
    </xf>
    <xf numFmtId="0" fontId="150" fillId="33" borderId="124" xfId="45307" applyFont="true" applyFill="true" applyBorder="true" applyAlignment="true">
      <alignment horizontal="center" vertical="center" wrapText="true"/>
    </xf>
    <xf numFmtId="0" fontId="150" fillId="33" borderId="125" xfId="45307" applyFont="true" applyFill="true" applyBorder="true" applyAlignment="true">
      <alignment horizontal="center" vertical="center" wrapText="true"/>
    </xf>
    <xf numFmtId="0" fontId="150" fillId="33" borderId="99" xfId="45312" applyFont="true" applyFill="true" applyBorder="true" applyAlignment="true">
      <alignment horizontal="center" vertical="center" wrapText="true"/>
    </xf>
    <xf numFmtId="0" fontId="150" fillId="33" borderId="124" xfId="45313" applyFont="true" applyFill="true" applyBorder="true" applyAlignment="true">
      <alignment horizontal="center" vertical="center" wrapText="true"/>
    </xf>
    <xf numFmtId="0" fontId="150" fillId="33" borderId="125" xfId="45313" applyFont="true" applyFill="true" applyBorder="true" applyAlignment="true">
      <alignment horizontal="center" vertical="center" wrapText="true"/>
    </xf>
    <xf numFmtId="0" fontId="150" fillId="33" borderId="99" xfId="45348" applyFont="true" applyFill="true" applyBorder="true" applyAlignment="true">
      <alignment horizontal="center" vertical="center" wrapText="true"/>
    </xf>
    <xf numFmtId="0" fontId="150" fillId="33" borderId="124" xfId="45349" applyFont="true" applyFill="true" applyBorder="true" applyAlignment="true">
      <alignment horizontal="center" vertical="center" wrapText="true"/>
    </xf>
    <xf numFmtId="0" fontId="150" fillId="33" borderId="125" xfId="45349" applyFont="true" applyFill="true" applyBorder="true" applyAlignment="true">
      <alignment horizontal="center" vertical="center" wrapText="true"/>
    </xf>
    <xf numFmtId="0" fontId="150" fillId="33" borderId="99" xfId="45354" applyFont="true" applyFill="true" applyBorder="true" applyAlignment="true">
      <alignment horizontal="center" vertical="center" wrapText="true"/>
    </xf>
    <xf numFmtId="0" fontId="150" fillId="33" borderId="124" xfId="45355" applyFont="true" applyFill="true" applyBorder="true" applyAlignment="true">
      <alignment horizontal="center" vertical="center" wrapText="true"/>
    </xf>
    <xf numFmtId="0" fontId="150" fillId="33" borderId="125" xfId="45355" applyFont="true" applyFill="true" applyBorder="true" applyAlignment="true">
      <alignment horizontal="center" vertical="center" wrapText="true"/>
    </xf>
    <xf numFmtId="0" fontId="150" fillId="33" borderId="106" xfId="45308" applyFont="true" applyFill="true" applyBorder="true" applyAlignment="true">
      <alignment horizontal="center" vertical="center" wrapText="true"/>
    </xf>
    <xf numFmtId="0" fontId="150" fillId="33" borderId="106" xfId="45314" applyFont="true" applyFill="true" applyBorder="true" applyAlignment="true">
      <alignment horizontal="center" vertical="center" wrapText="true"/>
    </xf>
    <xf numFmtId="0" fontId="150" fillId="33" borderId="106" xfId="45350" applyFont="true" applyFill="true" applyBorder="true" applyAlignment="true">
      <alignment horizontal="center" vertical="center" wrapText="true"/>
    </xf>
    <xf numFmtId="0" fontId="150" fillId="33" borderId="106" xfId="45356" applyFont="true" applyFill="true" applyBorder="true" applyAlignment="true">
      <alignment horizontal="center" vertical="center" wrapText="true"/>
    </xf>
    <xf numFmtId="0" fontId="150" fillId="3" borderId="108" xfId="45204" applyFont="true" applyBorder="true" applyAlignment="true">
      <alignment horizontal="center" vertical="center" wrapText="true"/>
    </xf>
    <xf numFmtId="0" fontId="150" fillId="3" borderId="108" xfId="45234" applyFont="true" applyBorder="true" applyAlignment="true">
      <alignment horizontal="center" vertical="center" wrapText="true"/>
    </xf>
    <xf numFmtId="0" fontId="150" fillId="3" borderId="108" xfId="45260" applyFont="true" applyBorder="true" applyAlignment="true">
      <alignment horizontal="center" vertical="center" wrapText="true"/>
    </xf>
    <xf numFmtId="0" fontId="150" fillId="3" borderId="108" xfId="45286" applyFont="true" applyBorder="true" applyAlignment="true">
      <alignment horizontal="center" vertical="center" wrapText="true"/>
    </xf>
    <xf numFmtId="0" fontId="150" fillId="3" borderId="108" xfId="45313" applyFont="true" applyBorder="true" applyAlignment="true">
      <alignment horizontal="center" vertical="center" wrapText="true"/>
    </xf>
    <xf numFmtId="0" fontId="150" fillId="33" borderId="99" xfId="45308" applyFont="true" applyFill="true" applyBorder="true" applyAlignment="true">
      <alignment horizontal="center" vertical="center" wrapText="true"/>
    </xf>
    <xf numFmtId="0" fontId="150" fillId="33" borderId="99" xfId="45313" applyFont="true" applyFill="true" applyBorder="true" applyAlignment="true">
      <alignment horizontal="center" vertical="center" wrapText="true"/>
    </xf>
    <xf numFmtId="0" fontId="150" fillId="3" borderId="108" xfId="45355" applyFont="true" applyBorder="true" applyAlignment="true">
      <alignment horizontal="center" vertical="center" wrapText="true"/>
    </xf>
    <xf numFmtId="0" fontId="150" fillId="33" borderId="99" xfId="45350" applyFont="true" applyFill="true" applyBorder="true" applyAlignment="true">
      <alignment horizontal="center" vertical="center" wrapText="true"/>
    </xf>
    <xf numFmtId="0" fontId="150" fillId="33" borderId="99" xfId="45355" applyFont="true" applyFill="true" applyBorder="true" applyAlignment="true">
      <alignment horizontal="center" vertical="center" wrapText="true"/>
    </xf>
    <xf numFmtId="0" fontId="150" fillId="3" borderId="109" xfId="45204" applyFont="true" applyBorder="true" applyAlignment="true">
      <alignment horizontal="center" vertical="center" wrapText="true"/>
    </xf>
    <xf numFmtId="0" fontId="150" fillId="3" borderId="109" xfId="45234" applyFont="true" applyBorder="true" applyAlignment="true">
      <alignment horizontal="center" vertical="center" wrapText="true"/>
    </xf>
    <xf numFmtId="0" fontId="150" fillId="3" borderId="109" xfId="45260" applyFont="true" applyBorder="true" applyAlignment="true">
      <alignment horizontal="center" vertical="center" wrapText="true"/>
    </xf>
    <xf numFmtId="0" fontId="150" fillId="3" borderId="109" xfId="45286" applyFont="true" applyBorder="true" applyAlignment="true">
      <alignment horizontal="center" vertical="center" wrapText="true"/>
    </xf>
    <xf numFmtId="0" fontId="150" fillId="3" borderId="109" xfId="45313" applyFont="true" applyBorder="true" applyAlignment="true">
      <alignment horizontal="center" vertical="center" wrapText="true"/>
    </xf>
    <xf numFmtId="0" fontId="150" fillId="33" borderId="129" xfId="45308" applyFont="true" applyFill="true" applyBorder="true" applyAlignment="true">
      <alignment horizontal="center" vertical="center" wrapText="true"/>
    </xf>
    <xf numFmtId="0" fontId="150" fillId="33" borderId="129" xfId="45313" applyFont="true" applyFill="true" applyBorder="true" applyAlignment="true">
      <alignment horizontal="center" vertical="center" wrapText="true"/>
    </xf>
    <xf numFmtId="0" fontId="150" fillId="33" borderId="129" xfId="45307" applyFont="true" applyFill="true" applyBorder="true" applyAlignment="true">
      <alignment horizontal="center" vertical="center" wrapText="true"/>
    </xf>
    <xf numFmtId="0" fontId="150" fillId="3" borderId="109" xfId="45355" applyFont="true" applyBorder="true" applyAlignment="true">
      <alignment horizontal="center" vertical="center" wrapText="true"/>
    </xf>
    <xf numFmtId="0" fontId="150" fillId="33" borderId="129" xfId="45350" applyFont="true" applyFill="true" applyBorder="true" applyAlignment="true">
      <alignment horizontal="center" vertical="center" wrapText="true"/>
    </xf>
    <xf numFmtId="0" fontId="150" fillId="33" borderId="129" xfId="45355" applyFont="true" applyFill="true" applyBorder="true" applyAlignment="true">
      <alignment horizontal="center" vertical="center" wrapText="true"/>
    </xf>
    <xf numFmtId="0" fontId="150" fillId="33" borderId="129" xfId="45349" applyFont="true" applyFill="true" applyBorder="true" applyAlignment="true">
      <alignment horizontal="center" vertical="center" wrapText="true"/>
    </xf>
    <xf numFmtId="0" fontId="150" fillId="3" borderId="95" xfId="45205" applyFont="true" applyBorder="true" applyAlignment="true">
      <alignment horizontal="center" vertical="center" wrapText="true"/>
    </xf>
    <xf numFmtId="0" fontId="150" fillId="3" borderId="95" xfId="45235" applyFont="true" applyBorder="true" applyAlignment="true">
      <alignment horizontal="center" vertical="center" wrapText="true"/>
    </xf>
    <xf numFmtId="0" fontId="150" fillId="3" borderId="95" xfId="45261" applyFont="true" applyBorder="true" applyAlignment="true">
      <alignment horizontal="center" vertical="center" wrapText="true"/>
    </xf>
    <xf numFmtId="0" fontId="150" fillId="33" borderId="125" xfId="45308" applyFont="true" applyFill="true" applyBorder="true" applyAlignment="true">
      <alignment horizontal="center" vertical="center" wrapText="true"/>
    </xf>
    <xf numFmtId="0" fontId="150" fillId="33" borderId="125" xfId="45314" applyFont="true" applyFill="true" applyBorder="true" applyAlignment="true">
      <alignment horizontal="center" vertical="center" wrapText="true"/>
    </xf>
    <xf numFmtId="0" fontId="150" fillId="3" borderId="95" xfId="45287" applyFont="true" applyBorder="true" applyAlignment="true">
      <alignment horizontal="center" vertical="center" wrapText="true"/>
    </xf>
    <xf numFmtId="0" fontId="150" fillId="3" borderId="95" xfId="45314" applyFont="true" applyBorder="true" applyAlignment="true">
      <alignment horizontal="center" vertical="center" wrapText="true"/>
    </xf>
    <xf numFmtId="0" fontId="150" fillId="33" borderId="125" xfId="45350" applyFont="true" applyFill="true" applyBorder="true" applyAlignment="true">
      <alignment horizontal="center" vertical="center" wrapText="true"/>
    </xf>
    <xf numFmtId="0" fontId="150" fillId="33" borderId="125" xfId="45356" applyFont="true" applyFill="true" applyBorder="true" applyAlignment="true">
      <alignment horizontal="center" vertical="center" wrapText="true"/>
    </xf>
    <xf numFmtId="0" fontId="150" fillId="3" borderId="95" xfId="45356" applyFont="true" applyBorder="true" applyAlignment="true">
      <alignment horizontal="center" vertical="center" wrapText="true"/>
    </xf>
    <xf numFmtId="0" fontId="150" fillId="0" borderId="99" xfId="45269" applyFont="true" applyFill="true" applyBorder="true" applyAlignment="true">
      <alignment horizontal="left" vertical="center" wrapText="true"/>
    </xf>
    <xf numFmtId="0" fontId="150" fillId="0" borderId="99" xfId="45275" applyFont="true" applyFill="true" applyBorder="true" applyAlignment="true">
      <alignment horizontal="left" vertical="center" wrapText="true"/>
    </xf>
    <xf numFmtId="0" fontId="150" fillId="0" borderId="99" xfId="45304" applyFont="true" applyFill="true" applyBorder="true" applyAlignment="true">
      <alignment horizontal="left" vertical="center" wrapText="true"/>
    </xf>
    <xf numFmtId="0" fontId="150" fillId="0" borderId="99" xfId="45310" applyFont="true" applyFill="true" applyBorder="true" applyAlignment="true">
      <alignment horizontal="left" vertical="center" wrapText="true"/>
    </xf>
    <xf numFmtId="0" fontId="150" fillId="0" borderId="99" xfId="45316" applyFont="true" applyFill="true" applyBorder="true" applyAlignment="true">
      <alignment horizontal="left" vertical="center" wrapText="true"/>
    </xf>
    <xf numFmtId="0" fontId="150" fillId="0" borderId="99" xfId="45322" applyFont="true" applyFill="true" applyBorder="true" applyAlignment="true">
      <alignment horizontal="left" vertical="center" wrapText="true"/>
    </xf>
    <xf numFmtId="0" fontId="150" fillId="0" borderId="99" xfId="45328" applyFont="true" applyFill="true" applyBorder="true" applyAlignment="true">
      <alignment horizontal="left" vertical="center" wrapText="true"/>
    </xf>
    <xf numFmtId="0" fontId="150" fillId="0" borderId="99" xfId="19421" applyFont="true" applyFill="true" applyBorder="true" applyAlignment="true">
      <alignment horizontal="left" vertical="center" wrapText="true"/>
    </xf>
    <xf numFmtId="0" fontId="150" fillId="0" borderId="99" xfId="45346" applyFont="true" applyFill="true" applyBorder="true" applyAlignment="true">
      <alignment horizontal="left" vertical="center" wrapText="true"/>
    </xf>
    <xf numFmtId="0" fontId="150" fillId="0" borderId="99" xfId="45352" applyFont="true" applyFill="true" applyBorder="true" applyAlignment="true">
      <alignment horizontal="left" vertical="center" wrapText="true"/>
    </xf>
    <xf numFmtId="0" fontId="150" fillId="0" borderId="99" xfId="45358" applyFont="true" applyFill="true" applyBorder="true" applyAlignment="true">
      <alignment horizontal="left" vertical="center" wrapText="true"/>
    </xf>
    <xf numFmtId="0" fontId="150" fillId="0" borderId="99" xfId="45364" applyFont="true" applyFill="true" applyBorder="true" applyAlignment="true">
      <alignment horizontal="left" vertical="center" wrapText="true"/>
    </xf>
    <xf numFmtId="0" fontId="150" fillId="0" borderId="99" xfId="45370" applyFont="true" applyFill="true" applyBorder="true" applyAlignment="true">
      <alignment horizontal="left" vertical="center" wrapText="true"/>
    </xf>
    <xf numFmtId="0" fontId="150" fillId="0" borderId="99" xfId="19418" applyFont="true" applyFill="true" applyBorder="true" applyAlignment="true">
      <alignment horizontal="left" vertical="center" wrapText="true"/>
    </xf>
    <xf numFmtId="0" fontId="150" fillId="0" borderId="104" xfId="45322" applyFont="true" applyFill="true" applyBorder="true" applyAlignment="true">
      <alignment horizontal="left" vertical="center" wrapText="true"/>
    </xf>
    <xf numFmtId="0" fontId="150" fillId="0" borderId="106" xfId="22904" applyFont="true" applyFill="true" applyBorder="true" applyAlignment="true">
      <alignment horizontal="left" vertical="center"/>
    </xf>
    <xf numFmtId="0" fontId="150" fillId="0" borderId="106" xfId="19429" applyFont="true" applyFill="true" applyBorder="true" applyAlignment="true">
      <alignment horizontal="left" vertical="center"/>
    </xf>
    <xf numFmtId="0" fontId="150" fillId="0" borderId="106" xfId="19422" applyFont="true" applyFill="true" applyBorder="true" applyAlignment="true">
      <alignment horizontal="left" vertical="center"/>
    </xf>
    <xf numFmtId="0" fontId="23" fillId="0" borderId="107" xfId="19344" applyFill="true" applyBorder="true" applyAlignment="true">
      <alignment vertical="center"/>
    </xf>
    <xf numFmtId="169" fontId="149" fillId="33" borderId="101" xfId="45209" applyNumberFormat="true" applyFont="true" applyFill="true" applyBorder="true" applyAlignment="true">
      <alignment horizontal="center" vertical="center"/>
    </xf>
    <xf numFmtId="169" fontId="149" fillId="33" borderId="122" xfId="45210" applyNumberFormat="true" applyFont="true" applyFill="true" applyBorder="true" applyAlignment="true">
      <alignment horizontal="center" vertical="center"/>
    </xf>
    <xf numFmtId="169" fontId="149" fillId="33" borderId="123" xfId="45211" applyNumberFormat="true" applyFont="true" applyFill="true" applyBorder="true" applyAlignment="true">
      <alignment horizontal="center" vertical="center"/>
    </xf>
    <xf numFmtId="169" fontId="149" fillId="33" borderId="128" xfId="45210" applyNumberFormat="true" applyFont="true" applyFill="true" applyBorder="true" applyAlignment="true">
      <alignment horizontal="center" vertical="center"/>
    </xf>
    <xf numFmtId="169" fontId="149" fillId="33" borderId="105" xfId="45211" applyNumberFormat="true" applyFont="true" applyFill="true" applyBorder="true" applyAlignment="true">
      <alignment horizontal="center" vertical="center"/>
    </xf>
    <xf numFmtId="169" fontId="149" fillId="33" borderId="101" xfId="45210" applyNumberFormat="true" applyFont="true" applyFill="true" applyBorder="true" applyAlignment="true">
      <alignment horizontal="center" vertical="center"/>
    </xf>
    <xf numFmtId="169" fontId="149" fillId="33" borderId="123" xfId="45210" applyNumberFormat="true" applyFont="true" applyFill="true" applyBorder="true" applyAlignment="true">
      <alignment horizontal="center" vertical="center"/>
    </xf>
    <xf numFmtId="169" fontId="149" fillId="33" borderId="99" xfId="45215" applyNumberFormat="true" applyFont="true" applyFill="true" applyBorder="true" applyAlignment="true">
      <alignment horizontal="center" vertical="center"/>
    </xf>
    <xf numFmtId="169" fontId="149" fillId="33" borderId="124" xfId="45216" applyNumberFormat="true" applyFont="true" applyFill="true" applyBorder="true" applyAlignment="true">
      <alignment horizontal="center" vertical="center"/>
    </xf>
    <xf numFmtId="169" fontId="149" fillId="33" borderId="125" xfId="45217" applyNumberFormat="true" applyFont="true" applyFill="true" applyBorder="true" applyAlignment="true">
      <alignment horizontal="center" vertical="center"/>
    </xf>
    <xf numFmtId="169" fontId="149" fillId="33" borderId="129" xfId="45216" applyNumberFormat="true" applyFont="true" applyFill="true" applyBorder="true" applyAlignment="true">
      <alignment horizontal="center" vertical="center"/>
    </xf>
    <xf numFmtId="169" fontId="149" fillId="33" borderId="106" xfId="45217" applyNumberFormat="true" applyFont="true" applyFill="true" applyBorder="true" applyAlignment="true">
      <alignment horizontal="center" vertical="center"/>
    </xf>
    <xf numFmtId="169" fontId="149" fillId="33" borderId="99" xfId="45216" applyNumberFormat="true" applyFont="true" applyFill="true" applyBorder="true" applyAlignment="true">
      <alignment horizontal="center" vertical="center"/>
    </xf>
    <xf numFmtId="169" fontId="149" fillId="33" borderId="125" xfId="45216" applyNumberFormat="true" applyFont="true" applyFill="true" applyBorder="true" applyAlignment="true">
      <alignment horizontal="center" vertical="center"/>
    </xf>
    <xf numFmtId="169" fontId="149" fillId="33" borderId="104" xfId="45221" applyNumberFormat="true" applyFont="true" applyFill="true" applyBorder="true" applyAlignment="true">
      <alignment horizontal="center" vertical="center"/>
    </xf>
    <xf numFmtId="169" fontId="149" fillId="33" borderId="126" xfId="45222" applyNumberFormat="true" applyFont="true" applyFill="true" applyBorder="true" applyAlignment="true">
      <alignment horizontal="center" vertical="center"/>
    </xf>
    <xf numFmtId="169" fontId="149" fillId="33" borderId="127" xfId="45223" applyNumberFormat="true" applyFont="true" applyFill="true" applyBorder="true" applyAlignment="true">
      <alignment horizontal="center" vertical="center"/>
    </xf>
    <xf numFmtId="169" fontId="149" fillId="33" borderId="130" xfId="45222" applyNumberFormat="true" applyFont="true" applyFill="true" applyBorder="true" applyAlignment="true">
      <alignment horizontal="center" vertical="center"/>
    </xf>
    <xf numFmtId="169" fontId="149" fillId="33" borderId="107" xfId="45223" applyNumberFormat="true" applyFont="true" applyFill="true" applyBorder="true" applyAlignment="true">
      <alignment horizontal="center" vertical="center"/>
    </xf>
    <xf numFmtId="169" fontId="149" fillId="33" borderId="104" xfId="45222" applyNumberFormat="true" applyFont="true" applyFill="true" applyBorder="true" applyAlignment="true">
      <alignment horizontal="center" vertical="center"/>
    </xf>
    <xf numFmtId="169" fontId="149" fillId="33" borderId="127" xfId="45222" applyNumberFormat="true" applyFont="true" applyFill="true" applyBorder="true" applyAlignment="true">
      <alignment horizontal="center" vertical="center"/>
    </xf>
    <xf numFmtId="169" fontId="149" fillId="33" borderId="101" xfId="45245" applyNumberFormat="true" applyFont="true" applyFill="true" applyBorder="true" applyAlignment="true">
      <alignment horizontal="center" vertical="center"/>
    </xf>
    <xf numFmtId="169" fontId="149" fillId="33" borderId="122" xfId="45246" applyNumberFormat="true" applyFont="true" applyFill="true" applyBorder="true" applyAlignment="true">
      <alignment horizontal="center" vertical="center"/>
    </xf>
    <xf numFmtId="169" fontId="149" fillId="33" borderId="123" xfId="45247" applyNumberFormat="true" applyFont="true" applyFill="true" applyBorder="true" applyAlignment="true">
      <alignment horizontal="center" vertical="center"/>
    </xf>
    <xf numFmtId="169" fontId="149" fillId="33" borderId="128" xfId="45246" applyNumberFormat="true" applyFont="true" applyFill="true" applyBorder="true" applyAlignment="true">
      <alignment horizontal="center" vertical="center"/>
    </xf>
    <xf numFmtId="169" fontId="149" fillId="33" borderId="105" xfId="45247" applyNumberFormat="true" applyFont="true" applyFill="true" applyBorder="true" applyAlignment="true">
      <alignment horizontal="center" vertical="center"/>
    </xf>
    <xf numFmtId="169" fontId="149" fillId="33" borderId="101" xfId="45246" applyNumberFormat="true" applyFont="true" applyFill="true" applyBorder="true" applyAlignment="true">
      <alignment horizontal="center" vertical="center"/>
    </xf>
    <xf numFmtId="169" fontId="149" fillId="33" borderId="123" xfId="45246" applyNumberFormat="true" applyFont="true" applyFill="true" applyBorder="true" applyAlignment="true">
      <alignment horizontal="center" vertical="center"/>
    </xf>
    <xf numFmtId="169" fontId="149" fillId="33" borderId="99" xfId="45245" applyNumberFormat="true" applyFont="true" applyFill="true" applyBorder="true" applyAlignment="true">
      <alignment horizontal="center" vertical="center"/>
    </xf>
    <xf numFmtId="169" fontId="149" fillId="33" borderId="124" xfId="45246" applyNumberFormat="true" applyFont="true" applyFill="true" applyBorder="true" applyAlignment="true">
      <alignment horizontal="center" vertical="center"/>
    </xf>
    <xf numFmtId="169" fontId="149" fillId="33" borderId="125" xfId="45247" applyNumberFormat="true" applyFont="true" applyFill="true" applyBorder="true" applyAlignment="true">
      <alignment horizontal="center" vertical="center"/>
    </xf>
    <xf numFmtId="169" fontId="149" fillId="33" borderId="129" xfId="45246" applyNumberFormat="true" applyFont="true" applyFill="true" applyBorder="true" applyAlignment="true">
      <alignment horizontal="center" vertical="center"/>
    </xf>
    <xf numFmtId="169" fontId="149" fillId="33" borderId="106" xfId="45247" applyNumberFormat="true" applyFont="true" applyFill="true" applyBorder="true" applyAlignment="true">
      <alignment horizontal="center" vertical="center"/>
    </xf>
    <xf numFmtId="169" fontId="149" fillId="33" borderId="99" xfId="45246" applyNumberFormat="true" applyFont="true" applyFill="true" applyBorder="true" applyAlignment="true">
      <alignment horizontal="center" vertical="center"/>
    </xf>
    <xf numFmtId="169" fontId="149" fillId="33" borderId="125" xfId="45246" applyNumberFormat="true" applyFont="true" applyFill="true" applyBorder="true" applyAlignment="true">
      <alignment horizontal="center" vertical="center"/>
    </xf>
    <xf numFmtId="169" fontId="149" fillId="33" borderId="99" xfId="45239" applyNumberFormat="true" applyFont="true" applyFill="true" applyBorder="true" applyAlignment="true">
      <alignment horizontal="center" vertical="center"/>
    </xf>
    <xf numFmtId="169" fontId="149" fillId="33" borderId="124" xfId="45240" applyNumberFormat="true" applyFont="true" applyFill="true" applyBorder="true" applyAlignment="true">
      <alignment horizontal="center" vertical="center"/>
    </xf>
    <xf numFmtId="169" fontId="149" fillId="33" borderId="125" xfId="45241" applyNumberFormat="true" applyFont="true" applyFill="true" applyBorder="true" applyAlignment="true">
      <alignment horizontal="center" vertical="center"/>
    </xf>
    <xf numFmtId="169" fontId="149" fillId="33" borderId="129" xfId="45240" applyNumberFormat="true" applyFont="true" applyFill="true" applyBorder="true" applyAlignment="true">
      <alignment horizontal="center" vertical="center"/>
    </xf>
    <xf numFmtId="169" fontId="149" fillId="33" borderId="106" xfId="45241" applyNumberFormat="true" applyFont="true" applyFill="true" applyBorder="true" applyAlignment="true">
      <alignment horizontal="center" vertical="center"/>
    </xf>
    <xf numFmtId="169" fontId="149" fillId="33" borderId="99" xfId="45240" applyNumberFormat="true" applyFont="true" applyFill="true" applyBorder="true" applyAlignment="true">
      <alignment horizontal="center" vertical="center"/>
    </xf>
    <xf numFmtId="169" fontId="149" fillId="33" borderId="125" xfId="45240" applyNumberFormat="true" applyFont="true" applyFill="true" applyBorder="true" applyAlignment="true">
      <alignment horizontal="center" vertical="center"/>
    </xf>
    <xf numFmtId="169" fontId="149" fillId="33" borderId="101" xfId="45265" applyNumberFormat="true" applyFont="true" applyFill="true" applyBorder="true" applyAlignment="true">
      <alignment horizontal="center" vertical="center"/>
    </xf>
    <xf numFmtId="169" fontId="149" fillId="33" borderId="122" xfId="45266" applyNumberFormat="true" applyFont="true" applyFill="true" applyBorder="true" applyAlignment="true">
      <alignment horizontal="center" vertical="center"/>
    </xf>
    <xf numFmtId="169" fontId="149" fillId="33" borderId="123" xfId="45267" applyNumberFormat="true" applyFont="true" applyFill="true" applyBorder="true" applyAlignment="true">
      <alignment horizontal="center" vertical="center"/>
    </xf>
    <xf numFmtId="169" fontId="149" fillId="33" borderId="128" xfId="45266" applyNumberFormat="true" applyFont="true" applyFill="true" applyBorder="true" applyAlignment="true">
      <alignment horizontal="center" vertical="center"/>
    </xf>
    <xf numFmtId="169" fontId="149" fillId="33" borderId="105" xfId="45267" applyNumberFormat="true" applyFont="true" applyFill="true" applyBorder="true" applyAlignment="true">
      <alignment horizontal="center" vertical="center"/>
    </xf>
    <xf numFmtId="169" fontId="149" fillId="33" borderId="101" xfId="45266" applyNumberFormat="true" applyFont="true" applyFill="true" applyBorder="true" applyAlignment="true">
      <alignment horizontal="center" vertical="center"/>
    </xf>
    <xf numFmtId="169" fontId="149" fillId="33" borderId="123" xfId="45266" applyNumberFormat="true" applyFont="true" applyFill="true" applyBorder="true" applyAlignment="true">
      <alignment horizontal="center" vertical="center"/>
    </xf>
    <xf numFmtId="169" fontId="149" fillId="33" borderId="99" xfId="45271" applyNumberFormat="true" applyFont="true" applyFill="true" applyBorder="true" applyAlignment="true">
      <alignment horizontal="center" vertical="center"/>
    </xf>
    <xf numFmtId="169" fontId="149" fillId="33" borderId="124" xfId="45272" applyNumberFormat="true" applyFont="true" applyFill="true" applyBorder="true" applyAlignment="true">
      <alignment horizontal="center" vertical="center"/>
    </xf>
    <xf numFmtId="169" fontId="149" fillId="33" borderId="125" xfId="45273" applyNumberFormat="true" applyFont="true" applyFill="true" applyBorder="true" applyAlignment="true">
      <alignment horizontal="center" vertical="center"/>
    </xf>
    <xf numFmtId="169" fontId="149" fillId="33" borderId="129" xfId="45272" applyNumberFormat="true" applyFont="true" applyFill="true" applyBorder="true" applyAlignment="true">
      <alignment horizontal="center" vertical="center"/>
    </xf>
    <xf numFmtId="169" fontId="149" fillId="33" borderId="106" xfId="45273" applyNumberFormat="true" applyFont="true" applyFill="true" applyBorder="true" applyAlignment="true">
      <alignment horizontal="center" vertical="center"/>
    </xf>
    <xf numFmtId="169" fontId="149" fillId="33" borderId="99" xfId="45272" applyNumberFormat="true" applyFont="true" applyFill="true" applyBorder="true" applyAlignment="true">
      <alignment horizontal="center" vertical="center"/>
    </xf>
    <xf numFmtId="169" fontId="149" fillId="33" borderId="125" xfId="45272" applyNumberFormat="true" applyFont="true" applyFill="true" applyBorder="true" applyAlignment="true">
      <alignment horizontal="center" vertical="center"/>
    </xf>
    <xf numFmtId="169" fontId="149" fillId="33" borderId="124" xfId="45271" applyNumberFormat="true" applyFont="true" applyFill="true" applyBorder="true" applyAlignment="true">
      <alignment horizontal="center" vertical="center"/>
    </xf>
    <xf numFmtId="169" fontId="149" fillId="33" borderId="125" xfId="45271" applyNumberFormat="true" applyFont="true" applyFill="true" applyBorder="true" applyAlignment="true">
      <alignment horizontal="center" vertical="center"/>
    </xf>
    <xf numFmtId="169" fontId="149" fillId="33" borderId="129" xfId="45271" applyNumberFormat="true" applyFont="true" applyFill="true" applyBorder="true" applyAlignment="true">
      <alignment horizontal="center" vertical="center"/>
    </xf>
    <xf numFmtId="169" fontId="149" fillId="33" borderId="106" xfId="45271" applyNumberFormat="true" applyFont="true" applyFill="true" applyBorder="true" applyAlignment="true">
      <alignment horizontal="center" vertical="center"/>
    </xf>
    <xf numFmtId="169" fontId="149" fillId="33" borderId="101" xfId="45291" applyNumberFormat="true" applyFont="true" applyFill="true" applyBorder="true" applyAlignment="true">
      <alignment horizontal="center" vertical="center"/>
    </xf>
    <xf numFmtId="169" fontId="149" fillId="33" borderId="122" xfId="45291" applyNumberFormat="true" applyFont="true" applyFill="true" applyBorder="true" applyAlignment="true">
      <alignment horizontal="center" vertical="center"/>
    </xf>
    <xf numFmtId="169" fontId="149" fillId="33" borderId="123" xfId="45291" applyNumberFormat="true" applyFont="true" applyFill="true" applyBorder="true" applyAlignment="true">
      <alignment horizontal="center" vertical="center"/>
    </xf>
    <xf numFmtId="169" fontId="149" fillId="33" borderId="128" xfId="45291" applyNumberFormat="true" applyFont="true" applyFill="true" applyBorder="true" applyAlignment="true">
      <alignment horizontal="center" vertical="center"/>
    </xf>
    <xf numFmtId="169" fontId="149" fillId="33" borderId="105" xfId="45291" applyNumberFormat="true" applyFont="true" applyFill="true" applyBorder="true" applyAlignment="true">
      <alignment horizontal="center" vertical="center"/>
    </xf>
    <xf numFmtId="169" fontId="149" fillId="33" borderId="99" xfId="45294" applyNumberFormat="true" applyFont="true" applyFill="true" applyBorder="true" applyAlignment="true">
      <alignment horizontal="center" vertical="center"/>
    </xf>
    <xf numFmtId="169" fontId="149" fillId="33" borderId="124" xfId="45294" applyNumberFormat="true" applyFont="true" applyFill="true" applyBorder="true" applyAlignment="true">
      <alignment horizontal="center" vertical="center"/>
    </xf>
    <xf numFmtId="169" fontId="149" fillId="33" borderId="125" xfId="45294" applyNumberFormat="true" applyFont="true" applyFill="true" applyBorder="true" applyAlignment="true">
      <alignment horizontal="center" vertical="center"/>
    </xf>
    <xf numFmtId="169" fontId="149" fillId="33" borderId="129" xfId="45294" applyNumberFormat="true" applyFont="true" applyFill="true" applyBorder="true" applyAlignment="true">
      <alignment horizontal="center" vertical="center"/>
    </xf>
    <xf numFmtId="169" fontId="149" fillId="33" borderId="106" xfId="45294" applyNumberFormat="true" applyFont="true" applyFill="true" applyBorder="true" applyAlignment="true">
      <alignment horizontal="center" vertical="center"/>
    </xf>
    <xf numFmtId="169" fontId="149" fillId="33" borderId="124" xfId="45295" applyNumberFormat="true" applyFont="true" applyFill="true" applyBorder="true" applyAlignment="true">
      <alignment horizontal="center" vertical="center"/>
    </xf>
    <xf numFmtId="169" fontId="149" fillId="33" borderId="125" xfId="45296" applyNumberFormat="true" applyFont="true" applyFill="true" applyBorder="true" applyAlignment="true">
      <alignment horizontal="center" vertical="center"/>
    </xf>
    <xf numFmtId="169" fontId="149" fillId="33" borderId="129" xfId="45295" applyNumberFormat="true" applyFont="true" applyFill="true" applyBorder="true" applyAlignment="true">
      <alignment horizontal="center" vertical="center"/>
    </xf>
    <xf numFmtId="169" fontId="149" fillId="33" borderId="106" xfId="45296" applyNumberFormat="true" applyFont="true" applyFill="true" applyBorder="true" applyAlignment="true">
      <alignment horizontal="center" vertical="center"/>
    </xf>
    <xf numFmtId="169" fontId="149" fillId="33" borderId="99" xfId="45295" applyNumberFormat="true" applyFont="true" applyFill="true" applyBorder="true" applyAlignment="true">
      <alignment horizontal="center" vertical="center"/>
    </xf>
    <xf numFmtId="169" fontId="149" fillId="33" borderId="125" xfId="45295" applyNumberFormat="true" applyFont="true" applyFill="true" applyBorder="true" applyAlignment="true">
      <alignment horizontal="center" vertical="center"/>
    </xf>
    <xf numFmtId="169" fontId="149" fillId="33" borderId="104" xfId="45300" applyNumberFormat="true" applyFont="true" applyFill="true" applyBorder="true" applyAlignment="true">
      <alignment horizontal="center" vertical="center"/>
    </xf>
    <xf numFmtId="169" fontId="149" fillId="33" borderId="126" xfId="45301" applyNumberFormat="true" applyFont="true" applyFill="true" applyBorder="true" applyAlignment="true">
      <alignment horizontal="center" vertical="center"/>
    </xf>
    <xf numFmtId="169" fontId="149" fillId="33" borderId="127" xfId="45302" applyNumberFormat="true" applyFont="true" applyFill="true" applyBorder="true" applyAlignment="true">
      <alignment horizontal="center" vertical="center"/>
    </xf>
    <xf numFmtId="169" fontId="149" fillId="33" borderId="130" xfId="45301" applyNumberFormat="true" applyFont="true" applyFill="true" applyBorder="true" applyAlignment="true">
      <alignment horizontal="center" vertical="center"/>
    </xf>
    <xf numFmtId="169" fontId="149" fillId="33" borderId="107" xfId="45302" applyNumberFormat="true" applyFont="true" applyFill="true" applyBorder="true" applyAlignment="true">
      <alignment horizontal="center" vertical="center"/>
    </xf>
    <xf numFmtId="169" fontId="149" fillId="33" borderId="104" xfId="45301" applyNumberFormat="true" applyFont="true" applyFill="true" applyBorder="true" applyAlignment="true">
      <alignment horizontal="center" vertical="center"/>
    </xf>
    <xf numFmtId="169" fontId="149" fillId="33" borderId="127" xfId="45301" applyNumberFormat="true" applyFont="true" applyFill="true" applyBorder="true" applyAlignment="true">
      <alignment horizontal="center" vertical="center"/>
    </xf>
    <xf numFmtId="169" fontId="149" fillId="33" borderId="101" xfId="45318" applyNumberFormat="true" applyFont="true" applyFill="true" applyBorder="true" applyAlignment="true">
      <alignment horizontal="center" vertical="center"/>
    </xf>
    <xf numFmtId="169" fontId="149" fillId="33" borderId="122" xfId="45319" applyNumberFormat="true" applyFont="true" applyFill="true" applyBorder="true" applyAlignment="true">
      <alignment horizontal="center" vertical="center"/>
    </xf>
    <xf numFmtId="169" fontId="149" fillId="33" borderId="123" xfId="45320" applyNumberFormat="true" applyFont="true" applyFill="true" applyBorder="true" applyAlignment="true">
      <alignment horizontal="center" vertical="center"/>
    </xf>
    <xf numFmtId="169" fontId="149" fillId="33" borderId="128" xfId="45319" applyNumberFormat="true" applyFont="true" applyFill="true" applyBorder="true" applyAlignment="true">
      <alignment horizontal="center" vertical="center"/>
    </xf>
    <xf numFmtId="169" fontId="149" fillId="33" borderId="105" xfId="45320" applyNumberFormat="true" applyFont="true" applyFill="true" applyBorder="true" applyAlignment="true">
      <alignment horizontal="center" vertical="center"/>
    </xf>
    <xf numFmtId="169" fontId="149" fillId="33" borderId="101" xfId="45319" applyNumberFormat="true" applyFont="true" applyFill="true" applyBorder="true" applyAlignment="true">
      <alignment horizontal="center" vertical="center"/>
    </xf>
    <xf numFmtId="169" fontId="149" fillId="33" borderId="123" xfId="45319" applyNumberFormat="true" applyFont="true" applyFill="true" applyBorder="true" applyAlignment="true">
      <alignment horizontal="center" vertical="center"/>
    </xf>
    <xf numFmtId="169" fontId="149" fillId="33" borderId="99" xfId="45324" applyNumberFormat="true" applyFont="true" applyFill="true" applyBorder="true" applyAlignment="true">
      <alignment horizontal="center" vertical="center"/>
    </xf>
    <xf numFmtId="169" fontId="149" fillId="33" borderId="124" xfId="45325" applyNumberFormat="true" applyFont="true" applyFill="true" applyBorder="true" applyAlignment="true">
      <alignment horizontal="center" vertical="center"/>
    </xf>
    <xf numFmtId="169" fontId="149" fillId="33" borderId="125" xfId="45326" applyNumberFormat="true" applyFont="true" applyFill="true" applyBorder="true" applyAlignment="true">
      <alignment horizontal="center" vertical="center"/>
    </xf>
    <xf numFmtId="169" fontId="149" fillId="33" borderId="129" xfId="45325" applyNumberFormat="true" applyFont="true" applyFill="true" applyBorder="true" applyAlignment="true">
      <alignment horizontal="center" vertical="center"/>
    </xf>
    <xf numFmtId="169" fontId="149" fillId="33" borderId="106" xfId="45326" applyNumberFormat="true" applyFont="true" applyFill="true" applyBorder="true" applyAlignment="true">
      <alignment horizontal="center" vertical="center"/>
    </xf>
    <xf numFmtId="169" fontId="149" fillId="33" borderId="99" xfId="45325" applyNumberFormat="true" applyFont="true" applyFill="true" applyBorder="true" applyAlignment="true">
      <alignment horizontal="center" vertical="center"/>
    </xf>
    <xf numFmtId="169" fontId="149" fillId="33" borderId="125" xfId="45325" applyNumberFormat="true" applyFont="true" applyFill="true" applyBorder="true" applyAlignment="true">
      <alignment horizontal="center" vertical="center"/>
    </xf>
    <xf numFmtId="168" fontId="149" fillId="33" borderId="99" xfId="45334" applyNumberFormat="true" applyFont="true" applyFill="true" applyBorder="true" applyAlignment="true">
      <alignment horizontal="center" vertical="center"/>
    </xf>
    <xf numFmtId="168" fontId="149" fillId="33" borderId="124" xfId="45335" applyNumberFormat="true" applyFont="true" applyFill="true" applyBorder="true" applyAlignment="true">
      <alignment horizontal="center" vertical="center"/>
    </xf>
    <xf numFmtId="168" fontId="149" fillId="33" borderId="125" xfId="45336" applyNumberFormat="true" applyFont="true" applyFill="true" applyBorder="true" applyAlignment="true">
      <alignment horizontal="center" vertical="center"/>
    </xf>
    <xf numFmtId="168" fontId="149" fillId="33" borderId="129" xfId="45335" applyNumberFormat="true" applyFont="true" applyFill="true" applyBorder="true" applyAlignment="true">
      <alignment horizontal="center" vertical="center"/>
    </xf>
    <xf numFmtId="168" fontId="149" fillId="33" borderId="106" xfId="45336" applyNumberFormat="true" applyFont="true" applyFill="true" applyBorder="true" applyAlignment="true">
      <alignment horizontal="center" vertical="center"/>
    </xf>
    <xf numFmtId="168" fontId="149" fillId="33" borderId="99" xfId="45335" applyNumberFormat="true" applyFont="true" applyFill="true" applyBorder="true" applyAlignment="true">
      <alignment horizontal="center" vertical="center"/>
    </xf>
    <xf numFmtId="168" fontId="149" fillId="33" borderId="125" xfId="45335" applyNumberFormat="true" applyFont="true" applyFill="true" applyBorder="true" applyAlignment="true">
      <alignment horizontal="center" vertical="center"/>
    </xf>
    <xf numFmtId="168" fontId="149" fillId="33" borderId="99" xfId="45338" applyNumberFormat="true" applyFont="true" applyFill="true" applyBorder="true" applyAlignment="true">
      <alignment horizontal="center" vertical="center"/>
    </xf>
    <xf numFmtId="168" fontId="149" fillId="33" borderId="124" xfId="45339" applyNumberFormat="true" applyFont="true" applyFill="true" applyBorder="true" applyAlignment="true">
      <alignment horizontal="center" vertical="center"/>
    </xf>
    <xf numFmtId="168" fontId="149" fillId="33" borderId="125" xfId="45340" applyNumberFormat="true" applyFont="true" applyFill="true" applyBorder="true" applyAlignment="true">
      <alignment horizontal="center" vertical="center"/>
    </xf>
    <xf numFmtId="168" fontId="149" fillId="33" borderId="129" xfId="45339" applyNumberFormat="true" applyFont="true" applyFill="true" applyBorder="true" applyAlignment="true">
      <alignment horizontal="center" vertical="center"/>
    </xf>
    <xf numFmtId="168" fontId="149" fillId="33" borderId="106" xfId="45340" applyNumberFormat="true" applyFont="true" applyFill="true" applyBorder="true" applyAlignment="true">
      <alignment horizontal="center" vertical="center"/>
    </xf>
    <xf numFmtId="168" fontId="149" fillId="33" borderId="99" xfId="45339" applyNumberFormat="true" applyFont="true" applyFill="true" applyBorder="true" applyAlignment="true">
      <alignment horizontal="center" vertical="center"/>
    </xf>
    <xf numFmtId="168" fontId="149" fillId="33" borderId="125" xfId="45339" applyNumberFormat="true" applyFont="true" applyFill="true" applyBorder="true" applyAlignment="true">
      <alignment horizontal="center" vertical="center"/>
    </xf>
    <xf numFmtId="168" fontId="149" fillId="33" borderId="99" xfId="45342" applyNumberFormat="true" applyFont="true" applyFill="true" applyBorder="true" applyAlignment="true">
      <alignment horizontal="center" vertical="center"/>
    </xf>
    <xf numFmtId="168" fontId="149" fillId="33" borderId="124" xfId="45343" applyNumberFormat="true" applyFont="true" applyFill="true" applyBorder="true" applyAlignment="true">
      <alignment horizontal="center" vertical="center"/>
    </xf>
    <xf numFmtId="168" fontId="149" fillId="33" borderId="125" xfId="45344" applyNumberFormat="true" applyFont="true" applyFill="true" applyBorder="true" applyAlignment="true">
      <alignment horizontal="center" vertical="center"/>
    </xf>
    <xf numFmtId="168" fontId="149" fillId="33" borderId="129" xfId="45343" applyNumberFormat="true" applyFont="true" applyFill="true" applyBorder="true" applyAlignment="true">
      <alignment horizontal="center" vertical="center"/>
    </xf>
    <xf numFmtId="168" fontId="149" fillId="33" borderId="106" xfId="45344" applyNumberFormat="true" applyFont="true" applyFill="true" applyBorder="true" applyAlignment="true">
      <alignment horizontal="center" vertical="center"/>
    </xf>
    <xf numFmtId="168" fontId="149" fillId="33" borderId="99" xfId="45343" applyNumberFormat="true" applyFont="true" applyFill="true" applyBorder="true" applyAlignment="true">
      <alignment horizontal="center" vertical="center"/>
    </xf>
    <xf numFmtId="168" fontId="149" fillId="33" borderId="125" xfId="45343" applyNumberFormat="true" applyFont="true" applyFill="true" applyBorder="true" applyAlignment="true">
      <alignment horizontal="center" vertical="center"/>
    </xf>
    <xf numFmtId="169" fontId="149" fillId="33" borderId="104" xfId="45324" applyNumberFormat="true" applyFont="true" applyFill="true" applyBorder="true" applyAlignment="true">
      <alignment horizontal="center" vertical="center"/>
    </xf>
    <xf numFmtId="169" fontId="149" fillId="33" borderId="126" xfId="45325" applyNumberFormat="true" applyFont="true" applyFill="true" applyBorder="true" applyAlignment="true">
      <alignment horizontal="center" vertical="center"/>
    </xf>
    <xf numFmtId="169" fontId="149" fillId="33" borderId="127" xfId="45326" applyNumberFormat="true" applyFont="true" applyFill="true" applyBorder="true" applyAlignment="true">
      <alignment horizontal="center" vertical="center"/>
    </xf>
    <xf numFmtId="169" fontId="149" fillId="33" borderId="130" xfId="45325" applyNumberFormat="true" applyFont="true" applyFill="true" applyBorder="true" applyAlignment="true">
      <alignment horizontal="center" vertical="center"/>
    </xf>
    <xf numFmtId="169" fontId="149" fillId="33" borderId="107" xfId="45326" applyNumberFormat="true" applyFont="true" applyFill="true" applyBorder="true" applyAlignment="true">
      <alignment horizontal="center" vertical="center"/>
    </xf>
    <xf numFmtId="169" fontId="149" fillId="33" borderId="104" xfId="45325" applyNumberFormat="true" applyFont="true" applyFill="true" applyBorder="true" applyAlignment="true">
      <alignment horizontal="center" vertical="center"/>
    </xf>
    <xf numFmtId="169" fontId="149" fillId="33" borderId="127" xfId="45325" applyNumberFormat="true" applyFont="true" applyFill="true" applyBorder="true" applyAlignment="true">
      <alignment horizontal="center" vertical="center"/>
    </xf>
    <xf numFmtId="169" fontId="149" fillId="33" borderId="101" xfId="45360" applyNumberFormat="true" applyFont="true" applyFill="true" applyBorder="true" applyAlignment="true">
      <alignment horizontal="center" vertical="center"/>
    </xf>
    <xf numFmtId="169" fontId="149" fillId="33" borderId="122" xfId="45361" applyNumberFormat="true" applyFont="true" applyFill="true" applyBorder="true" applyAlignment="true">
      <alignment horizontal="center" vertical="center"/>
    </xf>
    <xf numFmtId="169" fontId="149" fillId="33" borderId="123" xfId="45362" applyNumberFormat="true" applyFont="true" applyFill="true" applyBorder="true" applyAlignment="true">
      <alignment horizontal="center" vertical="center"/>
    </xf>
    <xf numFmtId="169" fontId="149" fillId="33" borderId="128" xfId="45361" applyNumberFormat="true" applyFont="true" applyFill="true" applyBorder="true" applyAlignment="true">
      <alignment horizontal="center" vertical="center"/>
    </xf>
    <xf numFmtId="169" fontId="149" fillId="33" borderId="105" xfId="45362" applyNumberFormat="true" applyFont="true" applyFill="true" applyBorder="true" applyAlignment="true">
      <alignment horizontal="center" vertical="center"/>
    </xf>
    <xf numFmtId="169" fontId="149" fillId="33" borderId="101" xfId="45361" applyNumberFormat="true" applyFont="true" applyFill="true" applyBorder="true" applyAlignment="true">
      <alignment horizontal="center" vertical="center"/>
    </xf>
    <xf numFmtId="169" fontId="149" fillId="33" borderId="123" xfId="45361" applyNumberFormat="true" applyFont="true" applyFill="true" applyBorder="true" applyAlignment="true">
      <alignment horizontal="center" vertical="center"/>
    </xf>
    <xf numFmtId="169" fontId="149" fillId="33" borderId="99" xfId="45366" applyNumberFormat="true" applyFont="true" applyFill="true" applyBorder="true" applyAlignment="true">
      <alignment horizontal="center" vertical="center"/>
    </xf>
    <xf numFmtId="169" fontId="149" fillId="33" borderId="124" xfId="45367" applyNumberFormat="true" applyFont="true" applyFill="true" applyBorder="true" applyAlignment="true">
      <alignment horizontal="center" vertical="center"/>
    </xf>
    <xf numFmtId="169" fontId="149" fillId="33" borderId="125" xfId="45368" applyNumberFormat="true" applyFont="true" applyFill="true" applyBorder="true" applyAlignment="true">
      <alignment horizontal="center" vertical="center"/>
    </xf>
    <xf numFmtId="169" fontId="149" fillId="33" borderId="129" xfId="45367" applyNumberFormat="true" applyFont="true" applyFill="true" applyBorder="true" applyAlignment="true">
      <alignment horizontal="center" vertical="center"/>
    </xf>
    <xf numFmtId="169" fontId="149" fillId="33" borderId="106" xfId="45368" applyNumberFormat="true" applyFont="true" applyFill="true" applyBorder="true" applyAlignment="true">
      <alignment horizontal="center" vertical="center"/>
    </xf>
    <xf numFmtId="169" fontId="149" fillId="33" borderId="99" xfId="45367" applyNumberFormat="true" applyFont="true" applyFill="true" applyBorder="true" applyAlignment="true">
      <alignment horizontal="center" vertical="center"/>
    </xf>
    <xf numFmtId="169" fontId="149" fillId="33" borderId="125" xfId="45367" applyNumberFormat="true" applyFont="true" applyFill="true" applyBorder="true" applyAlignment="true">
      <alignment horizontal="center" vertical="center"/>
    </xf>
    <xf numFmtId="169" fontId="149" fillId="33" borderId="99" xfId="45372" applyNumberFormat="true" applyFont="true" applyFill="true" applyBorder="true" applyAlignment="true">
      <alignment horizontal="center" vertical="center"/>
    </xf>
    <xf numFmtId="169" fontId="149" fillId="33" borderId="124" xfId="45373" applyNumberFormat="true" applyFont="true" applyFill="true" applyBorder="true" applyAlignment="true">
      <alignment horizontal="center" vertical="center"/>
    </xf>
    <xf numFmtId="169" fontId="149" fillId="33" borderId="125" xfId="45374" applyNumberFormat="true" applyFont="true" applyFill="true" applyBorder="true" applyAlignment="true">
      <alignment horizontal="center" vertical="center"/>
    </xf>
    <xf numFmtId="169" fontId="149" fillId="33" borderId="129" xfId="45373" applyNumberFormat="true" applyFont="true" applyFill="true" applyBorder="true" applyAlignment="true">
      <alignment horizontal="center" vertical="center"/>
    </xf>
    <xf numFmtId="169" fontId="149" fillId="33" borderId="106" xfId="45374" applyNumberFormat="true" applyFont="true" applyFill="true" applyBorder="true" applyAlignment="true">
      <alignment horizontal="center" vertical="center"/>
    </xf>
    <xf numFmtId="169" fontId="149" fillId="33" borderId="99" xfId="45373" applyNumberFormat="true" applyFont="true" applyFill="true" applyBorder="true" applyAlignment="true">
      <alignment horizontal="center" vertical="center"/>
    </xf>
    <xf numFmtId="169" fontId="149" fillId="33" borderId="125" xfId="45373" applyNumberFormat="true" applyFont="true" applyFill="true" applyBorder="true" applyAlignment="true">
      <alignment horizontal="center" vertical="center"/>
    </xf>
    <xf numFmtId="168" fontId="149" fillId="33" borderId="99" xfId="45376" applyNumberFormat="true" applyFont="true" applyFill="true" applyBorder="true" applyAlignment="true">
      <alignment horizontal="center" vertical="center"/>
    </xf>
    <xf numFmtId="168" fontId="149" fillId="33" borderId="124" xfId="45377" applyNumberFormat="true" applyFont="true" applyFill="true" applyBorder="true" applyAlignment="true">
      <alignment horizontal="center" vertical="center"/>
    </xf>
    <xf numFmtId="168" fontId="149" fillId="33" borderId="125" xfId="45378" applyNumberFormat="true" applyFont="true" applyFill="true" applyBorder="true" applyAlignment="true">
      <alignment horizontal="center" vertical="center"/>
    </xf>
    <xf numFmtId="168" fontId="149" fillId="33" borderId="129" xfId="45377" applyNumberFormat="true" applyFont="true" applyFill="true" applyBorder="true" applyAlignment="true">
      <alignment horizontal="center" vertical="center"/>
    </xf>
    <xf numFmtId="168" fontId="149" fillId="33" borderId="106" xfId="45378" applyNumberFormat="true" applyFont="true" applyFill="true" applyBorder="true" applyAlignment="true">
      <alignment horizontal="center" vertical="center"/>
    </xf>
    <xf numFmtId="168" fontId="149" fillId="33" borderId="99" xfId="45377" applyNumberFormat="true" applyFont="true" applyFill="true" applyBorder="true" applyAlignment="true">
      <alignment horizontal="center" vertical="center"/>
    </xf>
    <xf numFmtId="168" fontId="149" fillId="33" borderId="125" xfId="45377" applyNumberFormat="true" applyFont="true" applyFill="true" applyBorder="true" applyAlignment="true">
      <alignment horizontal="center" vertical="center"/>
    </xf>
    <xf numFmtId="168" fontId="149" fillId="33" borderId="99" xfId="45380" applyNumberFormat="true" applyFont="true" applyFill="true" applyBorder="true" applyAlignment="true">
      <alignment horizontal="center" vertical="center"/>
    </xf>
    <xf numFmtId="168" fontId="149" fillId="33" borderId="124" xfId="45381" applyNumberFormat="true" applyFont="true" applyFill="true" applyBorder="true" applyAlignment="true">
      <alignment horizontal="center" vertical="center"/>
    </xf>
    <xf numFmtId="168" fontId="149" fillId="33" borderId="125" xfId="45382" applyNumberFormat="true" applyFont="true" applyFill="true" applyBorder="true" applyAlignment="true">
      <alignment horizontal="center" vertical="center"/>
    </xf>
    <xf numFmtId="168" fontId="149" fillId="33" borderId="129" xfId="45381" applyNumberFormat="true" applyFont="true" applyFill="true" applyBorder="true" applyAlignment="true">
      <alignment horizontal="center" vertical="center"/>
    </xf>
    <xf numFmtId="168" fontId="149" fillId="33" borderId="106" xfId="45382" applyNumberFormat="true" applyFont="true" applyFill="true" applyBorder="true" applyAlignment="true">
      <alignment horizontal="center" vertical="center"/>
    </xf>
    <xf numFmtId="168" fontId="149" fillId="33" borderId="99" xfId="45381" applyNumberFormat="true" applyFont="true" applyFill="true" applyBorder="true" applyAlignment="true">
      <alignment horizontal="center" vertical="center"/>
    </xf>
    <xf numFmtId="168" fontId="149" fillId="33" borderId="125" xfId="45381" applyNumberFormat="true" applyFont="true" applyFill="true" applyBorder="true" applyAlignment="true">
      <alignment horizontal="center" vertical="center"/>
    </xf>
    <xf numFmtId="168" fontId="149" fillId="33" borderId="99" xfId="45384" applyNumberFormat="true" applyFont="true" applyFill="true" applyBorder="true" applyAlignment="true">
      <alignment horizontal="center" vertical="center"/>
    </xf>
    <xf numFmtId="168" fontId="149" fillId="33" borderId="124" xfId="45385" applyNumberFormat="true" applyFont="true" applyFill="true" applyBorder="true" applyAlignment="true">
      <alignment horizontal="center" vertical="center"/>
    </xf>
    <xf numFmtId="168" fontId="149" fillId="33" borderId="125" xfId="45386" applyNumberFormat="true" applyFont="true" applyFill="true" applyBorder="true" applyAlignment="true">
      <alignment horizontal="center" vertical="center"/>
    </xf>
    <xf numFmtId="168" fontId="149" fillId="33" borderId="129" xfId="45385" applyNumberFormat="true" applyFont="true" applyFill="true" applyBorder="true" applyAlignment="true">
      <alignment horizontal="center" vertical="center"/>
    </xf>
    <xf numFmtId="168" fontId="149" fillId="33" borderId="106" xfId="45386" applyNumberFormat="true" applyFont="true" applyFill="true" applyBorder="true" applyAlignment="true">
      <alignment horizontal="center" vertical="center"/>
    </xf>
    <xf numFmtId="168" fontId="149" fillId="33" borderId="99" xfId="45385" applyNumberFormat="true" applyFont="true" applyFill="true" applyBorder="true" applyAlignment="true">
      <alignment horizontal="center" vertical="center"/>
    </xf>
    <xf numFmtId="168" fontId="149" fillId="33" borderId="125" xfId="45385" applyNumberFormat="true" applyFont="true" applyFill="true" applyBorder="true" applyAlignment="true">
      <alignment horizontal="center" vertical="center"/>
    </xf>
    <xf numFmtId="0" fontId="150" fillId="26" borderId="105" xfId="45208" applyFont="true" applyFill="true" applyBorder="true" applyAlignment="true">
      <alignment horizontal="left" vertical="center"/>
    </xf>
    <xf numFmtId="0" fontId="150" fillId="26" borderId="106" xfId="45214" applyFont="true" applyFill="true" applyBorder="true" applyAlignment="true">
      <alignment horizontal="left" vertical="center"/>
    </xf>
    <xf numFmtId="0" fontId="150" fillId="26" borderId="107" xfId="45220" applyFont="true" applyFill="true" applyBorder="true" applyAlignment="true">
      <alignment horizontal="left" vertical="center"/>
    </xf>
    <xf numFmtId="0" fontId="150" fillId="26" borderId="105" xfId="45244" applyFont="true" applyFill="true" applyBorder="true" applyAlignment="true">
      <alignment horizontal="left" vertical="center"/>
    </xf>
    <xf numFmtId="0" fontId="150" fillId="26" borderId="106" xfId="45244" applyFont="true" applyFill="true" applyBorder="true" applyAlignment="true">
      <alignment horizontal="left" vertical="center"/>
    </xf>
    <xf numFmtId="0" fontId="150" fillId="26" borderId="105" xfId="45264" applyFont="true" applyFill="true" applyBorder="true" applyAlignment="true">
      <alignment horizontal="left" vertical="center"/>
    </xf>
    <xf numFmtId="0" fontId="150" fillId="26" borderId="106" xfId="45270" applyFont="true" applyFill="true" applyBorder="true" applyAlignment="true">
      <alignment horizontal="left" vertical="center"/>
    </xf>
    <xf numFmtId="0" fontId="150" fillId="0" borderId="106" xfId="45270" applyFont="true" applyFill="true" applyBorder="true" applyAlignment="true">
      <alignment horizontal="left" vertical="center"/>
    </xf>
    <xf numFmtId="0" fontId="150" fillId="0" borderId="106" xfId="45276" applyFont="true" applyFill="true" applyBorder="true" applyAlignment="true">
      <alignment horizontal="left" vertical="center"/>
    </xf>
    <xf numFmtId="0" fontId="150" fillId="26" borderId="105" xfId="45290" applyFont="true" applyFill="true" applyBorder="true" applyAlignment="true">
      <alignment horizontal="left" vertical="center"/>
    </xf>
    <xf numFmtId="0" fontId="150" fillId="26" borderId="106" xfId="45293" applyFont="true" applyFill="true" applyBorder="true" applyAlignment="true">
      <alignment horizontal="left" vertical="center"/>
    </xf>
    <xf numFmtId="0" fontId="150" fillId="26" borderId="107" xfId="45299" applyFont="true" applyFill="true" applyBorder="true" applyAlignment="true">
      <alignment horizontal="left" vertical="center"/>
    </xf>
    <xf numFmtId="0" fontId="150" fillId="26" borderId="105" xfId="45317" applyFont="true" applyFill="true" applyBorder="true" applyAlignment="true">
      <alignment horizontal="left" vertical="center"/>
    </xf>
    <xf numFmtId="0" fontId="150" fillId="26" borderId="106" xfId="45323" applyFont="true" applyFill="true" applyBorder="true" applyAlignment="true">
      <alignment horizontal="left" vertical="center"/>
    </xf>
    <xf numFmtId="0" fontId="150" fillId="26" borderId="105" xfId="45323" applyFont="true" applyFill="true" applyBorder="true" applyAlignment="true">
      <alignment horizontal="left" vertical="center"/>
    </xf>
    <xf numFmtId="0" fontId="150" fillId="26" borderId="107" xfId="45323" applyFont="true" applyFill="true" applyBorder="true" applyAlignment="true">
      <alignment horizontal="left" vertical="center"/>
    </xf>
    <xf numFmtId="0" fontId="150" fillId="0" borderId="106" xfId="45305" applyFont="true" applyFill="true" applyBorder="true" applyAlignment="true">
      <alignment horizontal="left" vertical="center"/>
    </xf>
    <xf numFmtId="0" fontId="150" fillId="0" borderId="106" xfId="45311" applyFont="true" applyFill="true" applyBorder="true" applyAlignment="true">
      <alignment horizontal="left" vertical="center"/>
    </xf>
    <xf numFmtId="0" fontId="150" fillId="0" borderId="106" xfId="45317" applyFont="true" applyFill="true" applyBorder="true" applyAlignment="true">
      <alignment horizontal="left" vertical="center"/>
    </xf>
    <xf numFmtId="0" fontId="150" fillId="0" borderId="106" xfId="45323" applyFont="true" applyFill="true" applyBorder="true" applyAlignment="true">
      <alignment horizontal="left" vertical="center"/>
    </xf>
    <xf numFmtId="0" fontId="150" fillId="0" borderId="106" xfId="45329" applyFont="true" applyFill="true" applyBorder="true" applyAlignment="true">
      <alignment horizontal="left" vertical="center"/>
    </xf>
    <xf numFmtId="0" fontId="150" fillId="0" borderId="107" xfId="45323" applyFont="true" applyFill="true" applyBorder="true" applyAlignment="true">
      <alignment horizontal="left" vertical="center"/>
    </xf>
    <xf numFmtId="0" fontId="150" fillId="26" borderId="105" xfId="45359" applyFont="true" applyFill="true" applyBorder="true" applyAlignment="true">
      <alignment horizontal="left" vertical="center"/>
    </xf>
    <xf numFmtId="0" fontId="150" fillId="26" borderId="106" xfId="45365" applyFont="true" applyFill="true" applyBorder="true" applyAlignment="true">
      <alignment horizontal="left" vertical="center"/>
    </xf>
    <xf numFmtId="0" fontId="150" fillId="26" borderId="107" xfId="45365" applyFont="true" applyFill="true" applyBorder="true" applyAlignment="true">
      <alignment horizontal="left" vertical="center"/>
    </xf>
    <xf numFmtId="0" fontId="150" fillId="26" borderId="105" xfId="45365" applyFont="true" applyFill="true" applyBorder="true" applyAlignment="true">
      <alignment horizontal="left" vertical="center"/>
    </xf>
    <xf numFmtId="0" fontId="150" fillId="26" borderId="106" xfId="45371" applyFont="true" applyFill="true" applyBorder="true" applyAlignment="true">
      <alignment horizontal="left" vertical="center"/>
    </xf>
    <xf numFmtId="0" fontId="150" fillId="0" borderId="106" xfId="45347" applyFont="true" applyFill="true" applyBorder="true" applyAlignment="true">
      <alignment horizontal="left" vertical="center"/>
    </xf>
    <xf numFmtId="0" fontId="150" fillId="0" borderId="106" xfId="45353" applyFont="true" applyFill="true" applyBorder="true" applyAlignment="true">
      <alignment horizontal="left" vertical="center"/>
    </xf>
    <xf numFmtId="0" fontId="150" fillId="0" borderId="106" xfId="45359" applyFont="true" applyFill="true" applyBorder="true" applyAlignment="true">
      <alignment horizontal="left" vertical="center"/>
    </xf>
    <xf numFmtId="0" fontId="150" fillId="0" borderId="106" xfId="45365" applyFont="true" applyFill="true" applyBorder="true" applyAlignment="true">
      <alignment horizontal="left" vertical="center"/>
    </xf>
    <xf numFmtId="0" fontId="150" fillId="0" borderId="106" xfId="45371" applyFont="true" applyFill="true" applyBorder="true" applyAlignment="true">
      <alignment horizontal="left" vertical="center"/>
    </xf>
    <xf numFmtId="169" fontId="179" fillId="33" borderId="99" xfId="45245" applyNumberFormat="true" applyFont="true" applyFill="true" applyBorder="true" applyAlignment="true">
      <alignment horizontal="center" vertical="center"/>
    </xf>
    <xf numFmtId="169" fontId="179" fillId="33" borderId="124" xfId="45245" applyNumberFormat="true" applyFont="true" applyFill="true" applyBorder="true" applyAlignment="true">
      <alignment horizontal="center" vertical="center"/>
    </xf>
    <xf numFmtId="169" fontId="179" fillId="33" borderId="125" xfId="45245" applyNumberFormat="true" applyFont="true" applyFill="true" applyBorder="true" applyAlignment="true">
      <alignment horizontal="center" vertical="center"/>
    </xf>
    <xf numFmtId="169" fontId="179" fillId="33" borderId="129" xfId="45245" applyNumberFormat="true" applyFont="true" applyFill="true" applyBorder="true" applyAlignment="true">
      <alignment horizontal="center" vertical="center"/>
    </xf>
    <xf numFmtId="169" fontId="179" fillId="33" borderId="106" xfId="45245" applyNumberFormat="true" applyFont="true" applyFill="true" applyBorder="true" applyAlignment="true">
      <alignment horizontal="center" vertical="center"/>
    </xf>
    <xf numFmtId="169" fontId="149" fillId="33" borderId="105" xfId="44944" applyNumberFormat="true" applyFont="true" applyFill="true" applyBorder="true" applyAlignment="true">
      <alignment horizontal="center" vertical="center"/>
    </xf>
    <xf numFmtId="169" fontId="149" fillId="33" borderId="106" xfId="44950" applyNumberFormat="true" applyFont="true" applyFill="true" applyBorder="true" applyAlignment="true">
      <alignment horizontal="center" vertical="center"/>
    </xf>
    <xf numFmtId="169" fontId="149" fillId="33" borderId="107" xfId="44956" applyNumberFormat="true" applyFont="true" applyFill="true" applyBorder="true" applyAlignment="true">
      <alignment horizontal="center" vertical="center"/>
    </xf>
    <xf numFmtId="169" fontId="149" fillId="33" borderId="105" xfId="44980" applyNumberFormat="true" applyFont="true" applyFill="true" applyBorder="true" applyAlignment="true">
      <alignment horizontal="center" vertical="center"/>
    </xf>
    <xf numFmtId="169" fontId="149" fillId="33" borderId="106" xfId="44980" applyNumberFormat="true" applyFont="true" applyFill="true" applyBorder="true" applyAlignment="true">
      <alignment horizontal="center" vertical="center"/>
    </xf>
    <xf numFmtId="169" fontId="149" fillId="33" borderId="106" xfId="44974" applyNumberFormat="true" applyFont="true" applyFill="true" applyBorder="true" applyAlignment="true">
      <alignment horizontal="center" vertical="center"/>
    </xf>
    <xf numFmtId="169" fontId="179" fillId="33" borderId="106" xfId="40060" applyNumberFormat="true" applyFont="true" applyFill="true" applyBorder="true" applyAlignment="true">
      <alignment horizontal="center" vertical="center"/>
    </xf>
    <xf numFmtId="169" fontId="179" fillId="33" borderId="107" xfId="40072" applyNumberFormat="true" applyFont="true" applyFill="true" applyBorder="true" applyAlignment="true">
      <alignment horizontal="center" vertical="center"/>
    </xf>
    <xf numFmtId="169" fontId="149" fillId="33" borderId="105" xfId="45000" applyNumberFormat="true" applyFont="true" applyFill="true" applyBorder="true" applyAlignment="true">
      <alignment horizontal="center" vertical="center"/>
    </xf>
    <xf numFmtId="169" fontId="149" fillId="33" borderId="106" xfId="45006" applyNumberFormat="true" applyFont="true" applyFill="true" applyBorder="true" applyAlignment="true">
      <alignment horizontal="center" vertical="center"/>
    </xf>
    <xf numFmtId="169" fontId="149" fillId="33" borderId="106" xfId="45029" applyNumberFormat="true" applyFont="true" applyFill="true" applyBorder="true" applyAlignment="true">
      <alignment horizontal="center" vertical="center"/>
    </xf>
    <xf numFmtId="169" fontId="149" fillId="33" borderId="107" xfId="45035" applyNumberFormat="true" applyFont="true" applyFill="true" applyBorder="true" applyAlignment="true">
      <alignment horizontal="center" vertical="center"/>
    </xf>
    <xf numFmtId="169" fontId="149" fillId="33" borderId="105" xfId="45053" applyNumberFormat="true" applyFont="true" applyFill="true" applyBorder="true" applyAlignment="true">
      <alignment horizontal="center" vertical="center"/>
    </xf>
    <xf numFmtId="169" fontId="149" fillId="33" borderId="106" xfId="45059" applyNumberFormat="true" applyFont="true" applyFill="true" applyBorder="true" applyAlignment="true">
      <alignment horizontal="center" vertical="center"/>
    </xf>
    <xf numFmtId="169" fontId="179" fillId="33" borderId="106" xfId="40240" applyNumberFormat="true" applyFont="true" applyFill="true" applyBorder="true" applyAlignment="true">
      <alignment horizontal="center" vertical="center"/>
    </xf>
    <xf numFmtId="169" fontId="114" fillId="33" borderId="106" xfId="40240" applyNumberFormat="true" applyFont="true" applyFill="true" applyBorder="true" applyAlignment="true">
      <alignment horizontal="center" vertical="center"/>
    </xf>
    <xf numFmtId="169" fontId="114" fillId="33" borderId="106" xfId="40252" applyNumberFormat="true" applyFont="true" applyFill="true" applyBorder="true" applyAlignment="true">
      <alignment horizontal="center" vertical="center"/>
    </xf>
    <xf numFmtId="0" fontId="150" fillId="33" borderId="106" xfId="45041" applyFont="true" applyFill="true" applyBorder="true" applyAlignment="true">
      <alignment horizontal="center" vertical="center" wrapText="true"/>
    </xf>
    <xf numFmtId="0" fontId="150" fillId="33" borderId="106" xfId="45047" applyFont="true" applyFill="true" applyBorder="true" applyAlignment="true">
      <alignment horizontal="center" vertical="center" wrapText="true"/>
    </xf>
    <xf numFmtId="168" fontId="149" fillId="33" borderId="106" xfId="45069" applyNumberFormat="true" applyFont="true" applyFill="true" applyBorder="true" applyAlignment="true">
      <alignment horizontal="center" vertical="center"/>
    </xf>
    <xf numFmtId="168" fontId="149" fillId="33" borderId="106" xfId="45073" applyNumberFormat="true" applyFont="true" applyFill="true" applyBorder="true" applyAlignment="true">
      <alignment horizontal="center" vertical="center"/>
    </xf>
    <xf numFmtId="168" fontId="149" fillId="33" borderId="106" xfId="45077" applyNumberFormat="true" applyFont="true" applyFill="true" applyBorder="true" applyAlignment="true">
      <alignment horizontal="center" vertical="center"/>
    </xf>
    <xf numFmtId="169" fontId="149" fillId="33" borderId="107" xfId="45059" applyNumberFormat="true" applyFont="true" applyFill="true" applyBorder="true" applyAlignment="true">
      <alignment horizontal="center" vertical="center"/>
    </xf>
    <xf numFmtId="169" fontId="179" fillId="0" borderId="10" xfId="40060" applyNumberFormat="true" applyFont="true" applyFill="true" applyBorder="true" applyAlignment="true">
      <alignment horizontal="center" vertical="center"/>
    </xf>
    <xf numFmtId="169" fontId="179" fillId="0" borderId="10" xfId="40072" applyNumberFormat="true" applyFont="true" applyFill="true" applyBorder="true" applyAlignment="true">
      <alignment horizontal="center" vertical="center"/>
    </xf>
    <xf numFmtId="169" fontId="179" fillId="0" borderId="10" xfId="40240"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0" borderId="10" xfId="39982" applyFont="true" applyFill="true" applyBorder="true" applyAlignment="true">
      <alignment horizontal="center" vertical="center" wrapText="true"/>
    </xf>
    <xf numFmtId="168" fontId="179" fillId="0" borderId="10" xfId="39994" applyNumberFormat="true" applyFont="true" applyFill="true" applyBorder="true" applyAlignment="true">
      <alignment horizontal="center" vertical="center"/>
    </xf>
    <xf numFmtId="168" fontId="179" fillId="0" borderId="10" xfId="40006" applyNumberFormat="true" applyFont="true" applyFill="true" applyBorder="true" applyAlignment="true">
      <alignment horizontal="center" vertical="center"/>
    </xf>
    <xf numFmtId="168" fontId="179" fillId="0" borderId="10" xfId="40018" applyNumberFormat="true" applyFont="true" applyFill="true" applyBorder="true" applyAlignment="true">
      <alignment horizontal="center" vertical="center"/>
    </xf>
    <xf numFmtId="0" fontId="150" fillId="0" borderId="10" xfId="40042" applyFont="true" applyFill="true" applyBorder="true" applyAlignment="true">
      <alignment horizontal="center" vertical="center" wrapText="true"/>
    </xf>
    <xf numFmtId="168" fontId="179" fillId="0" borderId="10" xfId="40054" applyNumberFormat="true" applyFont="true" applyFill="true" applyBorder="true" applyAlignment="true">
      <alignment horizontal="center" vertical="center"/>
    </xf>
    <xf numFmtId="168" fontId="179" fillId="0" borderId="10" xfId="40066" applyNumberFormat="true" applyFont="true" applyFill="true" applyBorder="true" applyAlignment="true">
      <alignment horizontal="center" vertical="center"/>
    </xf>
    <xf numFmtId="168" fontId="179" fillId="0" borderId="10" xfId="40078" applyNumberFormat="true" applyFont="true" applyFill="true" applyBorder="true" applyAlignment="true">
      <alignment horizontal="center" vertical="center"/>
    </xf>
    <xf numFmtId="0" fontId="150" fillId="0" borderId="10" xfId="40102" applyFont="true" applyFill="true" applyBorder="true" applyAlignment="true">
      <alignment horizontal="center" vertical="center" wrapText="true"/>
    </xf>
    <xf numFmtId="168" fontId="149" fillId="0" borderId="10" xfId="4011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62"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79"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9" fillId="0" borderId="10" xfId="40186" applyNumberFormat="true" applyFont="true" applyFill="true" applyBorder="true" applyAlignment="true">
      <alignment horizontal="center" vertical="center"/>
    </xf>
    <xf numFmtId="168" fontId="179" fillId="0" borderId="10" xfId="40198" applyNumberFormat="true" applyFont="true" applyFill="true" applyBorder="true" applyAlignment="true">
      <alignment horizontal="center" vertical="center"/>
    </xf>
    <xf numFmtId="0" fontId="150" fillId="0" borderId="10" xfId="40222" applyFont="true" applyFill="true" applyBorder="true" applyAlignment="true">
      <alignment horizontal="center" vertical="center" wrapText="true"/>
    </xf>
    <xf numFmtId="168" fontId="179" fillId="0" borderId="10" xfId="40234" applyNumberFormat="true" applyFont="true" applyFill="true" applyBorder="true" applyAlignment="true">
      <alignment horizontal="center" vertical="center"/>
    </xf>
    <xf numFmtId="168" fontId="179" fillId="0" borderId="10" xfId="40246" applyNumberFormat="true" applyFont="true" applyFill="true" applyBorder="true" applyAlignment="true">
      <alignment horizontal="center" vertical="center"/>
    </xf>
    <xf numFmtId="168" fontId="179" fillId="0" borderId="10" xfId="40258"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82" applyFont="true" applyFill="true" applyBorder="true" applyAlignment="true">
      <alignment horizontal="center" vertical="center" wrapText="true"/>
    </xf>
    <xf numFmtId="168" fontId="179" fillId="0" borderId="10" xfId="40294" applyNumberFormat="true" applyFont="true" applyFill="true" applyBorder="true" applyAlignment="true">
      <alignment horizontal="center" vertical="center"/>
    </xf>
    <xf numFmtId="168" fontId="179" fillId="0" borderId="10" xfId="40306"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42" applyFont="true" applyFill="true" applyBorder="true" applyAlignment="true">
      <alignment horizontal="center" vertical="center" wrapText="true"/>
    </xf>
    <xf numFmtId="168" fontId="179" fillId="0" borderId="10" xfId="40536" applyNumberFormat="true" applyFont="true" applyFill="true" applyBorder="true" applyAlignment="true">
      <alignment horizontal="center" vertical="center"/>
    </xf>
    <xf numFmtId="168" fontId="179" fillId="0" borderId="10" xfId="40542" applyNumberFormat="true" applyFont="true" applyFill="true" applyBorder="true" applyAlignment="true">
      <alignment horizontal="center" vertical="center"/>
    </xf>
    <xf numFmtId="168" fontId="179" fillId="0" borderId="10" xfId="40539" applyNumberFormat="true" applyFont="true" applyFill="true" applyBorder="true" applyAlignment="true">
      <alignment horizontal="center" vertical="center"/>
    </xf>
    <xf numFmtId="168" fontId="179" fillId="0" borderId="10" xfId="40548" applyNumberFormat="true" applyFont="true" applyFill="true" applyBorder="true" applyAlignment="true">
      <alignment horizontal="center" vertical="center"/>
    </xf>
    <xf numFmtId="0" fontId="150" fillId="0" borderId="10" xfId="40410" applyFont="true" applyFill="true" applyBorder="true" applyAlignment="true">
      <alignment horizontal="center" vertical="center" wrapText="true"/>
    </xf>
    <xf numFmtId="168" fontId="179" fillId="0" borderId="10" xfId="40422" applyNumberFormat="true" applyFont="true" applyFill="true" applyBorder="true" applyAlignment="true">
      <alignment horizontal="center" vertical="center"/>
    </xf>
    <xf numFmtId="168" fontId="179" fillId="0" borderId="10" xfId="40434" applyNumberFormat="true" applyFont="true" applyFill="true" applyBorder="true" applyAlignment="true">
      <alignment horizontal="center" vertical="center"/>
    </xf>
    <xf numFmtId="168" fontId="179" fillId="0" borderId="10" xfId="40446"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16" fillId="3" borderId="10" xfId="19344" applyFont="true" applyBorder="true" applyAlignment="true">
      <alignment wrapText="tru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9" fillId="3" borderId="10" xfId="19344" applyFont="true" applyBorder="true" applyAlignment="true">
      <alignment wrapText="true"/>
    </xf>
    <xf numFmtId="164" fontId="119" fillId="3" borderId="10" xfId="19344" applyNumberFormat="true" applyFont="true" applyAlignment="true" applyProtection="true">
      <alignment horizont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5" fillId="4" borderId="12" xfId="19344" applyFont="true" applyFill="true" applyBorder="true" applyAlignment="true" applyProtection="true">
      <alignment horizontal="center" vertical="center"/>
      <protection locked="fals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1" fontId="23"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vertical="center"/>
      <protection locked="fals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54" applyFont="true" applyFill="true" applyBorder="true" applyAlignment="true">
      <alignment horizontal="left" vertical="center" wrapText="true"/>
    </xf>
    <xf numFmtId="0" fontId="150" fillId="26" borderId="60" xfId="45060" applyFont="true" applyFill="true" applyBorder="true" applyAlignment="true">
      <alignment horizontal="left"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xf numFmtId="0" fontId="150" fillId="3" borderId="82" xfId="40396" applyFont="true" applyBorder="true" applyAlignment="true">
      <alignment horizontal="center" vertical="center" wrapText="true"/>
    </xf>
    <xf numFmtId="0" fontId="150" fillId="3" borderId="88" xfId="40397"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1" xfId="40267" applyFont="true" applyBorder="true" applyAlignment="true">
      <alignment horizontal="center" vertical="center" wrapText="true"/>
    </xf>
    <xf numFmtId="0" fontId="150" fillId="3" borderId="82" xfId="40268" applyFont="true" applyBorder="true" applyAlignment="true">
      <alignment horizontal="center" vertical="center" wrapText="true"/>
    </xf>
    <xf numFmtId="0" fontId="150" fillId="3" borderId="88"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2" xfId="40328" applyFont="true" applyBorder="true" applyAlignment="true">
      <alignment horizontal="center" vertical="center" wrapText="true"/>
    </xf>
    <xf numFmtId="0" fontId="150" fillId="3" borderId="88"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1" xfId="45013" applyFont="true" applyBorder="true" applyAlignment="true">
      <alignment horizontal="center" vertical="center" wrapText="true"/>
    </xf>
    <xf numFmtId="0" fontId="150" fillId="3" borderId="82" xfId="45012" applyFont="true" applyBorder="true" applyAlignment="true">
      <alignment horizontal="center" vertical="center" wrapText="true"/>
    </xf>
    <xf numFmtId="0" fontId="150" fillId="3" borderId="88" xfId="45013" applyFont="true" applyBorder="true" applyAlignment="true">
      <alignment horizontal="center" vertical="center" wrapText="true"/>
    </xf>
    <xf numFmtId="0" fontId="150" fillId="26" borderId="59" xfId="40241"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2" xfId="39968" applyFont="true" applyBorder="true" applyAlignment="true">
      <alignment horizontal="center" vertical="center" wrapText="true"/>
    </xf>
    <xf numFmtId="0" fontId="150" fillId="3" borderId="88"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2" xfId="40028" applyFont="true" applyBorder="true" applyAlignment="true">
      <alignment horizontal="center" vertical="center" wrapText="true"/>
    </xf>
    <xf numFmtId="0" fontId="150" fillId="3" borderId="88"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5"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2" xfId="40148" applyFont="true" applyBorder="true" applyAlignment="true">
      <alignment horizontal="center" vertical="center" wrapText="true"/>
    </xf>
    <xf numFmtId="0" fontId="150" fillId="3" borderId="88"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2" xfId="40208" applyFont="true" applyBorder="true" applyAlignment="true">
      <alignment horizontal="center" vertical="center" wrapText="true"/>
    </xf>
    <xf numFmtId="0" fontId="150" fillId="3" borderId="88"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26" borderId="99" xfId="44975"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5"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26" borderId="99" xfId="40055" applyFont="true" applyFill="true" applyBorder="true" applyAlignment="true">
      <alignment horizontal="left" vertical="center" wrapText="true"/>
    </xf>
    <xf numFmtId="0" fontId="150" fillId="26" borderId="104"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26" borderId="99" xfId="40235" applyFont="true" applyFill="true" applyBorder="true" applyAlignment="true">
      <alignment horizontal="left" vertical="center" wrapText="true"/>
    </xf>
    <xf numFmtId="0" fontId="150" fillId="26" borderId="58" xfId="40049" applyFont="true" applyFill="true" applyBorder="true" applyAlignment="true">
      <alignment horizontal="left" vertical="center" wrapText="true"/>
    </xf>
    <xf numFmtId="0" fontId="150" fillId="3" borderId="10" xfId="44987" applyFont="true" applyBorder="true" applyAlignment="true">
      <alignment horizontal="center" vertical="center" wrapText="true"/>
    </xf>
    <xf numFmtId="0" fontId="150" fillId="3" borderId="52" xfId="44986" applyFont="true" applyBorder="true" applyAlignment="true">
      <alignment horizontal="center" vertical="center" wrapText="true"/>
    </xf>
    <xf numFmtId="0" fontId="150" fillId="3" borderId="53" xfId="44988" applyFont="true" applyBorder="true" applyAlignment="true">
      <alignment horizontal="center" vertical="center" wrapText="true"/>
    </xf>
    <xf numFmtId="0" fontId="150" fillId="26" borderId="101" xfId="44995" applyFont="true" applyFill="true" applyBorder="true" applyAlignment="true">
      <alignment horizontal="left" vertical="center" wrapText="true"/>
    </xf>
    <xf numFmtId="0" fontId="150" fillId="26" borderId="99" xfId="45001"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5" xfId="40083" applyFont="true" applyBorder="true" applyAlignment="true">
      <alignment horizontal="center" vertical="center"/>
    </xf>
    <xf numFmtId="0" fontId="150" fillId="3" borderId="53" xfId="44987" applyFont="true" applyBorder="true" applyAlignment="true">
      <alignment horizontal="center" vertical="center" wrapText="true"/>
    </xf>
    <xf numFmtId="0" fontId="150" fillId="3" borderId="3" xfId="44987" applyFont="true" applyBorder="true" applyAlignment="true">
      <alignment horizontal="center" vertical="center" wrapText="true"/>
    </xf>
    <xf numFmtId="0" fontId="150" fillId="3" borderId="95" xfId="44987" applyFont="true" applyBorder="true" applyAlignment="true">
      <alignment horizontal="center" vertical="center" wrapText="true"/>
    </xf>
    <xf numFmtId="0" fontId="150" fillId="3" borderId="1" xfId="40141" applyFont="true" applyBorder="true" applyAlignment="true">
      <alignment horizontal="center" vertical="center"/>
    </xf>
    <xf numFmtId="0" fontId="150" fillId="3" borderId="82" xfId="40142" applyFont="true" applyBorder="true" applyAlignment="true">
      <alignment horizontal="center" vertical="center"/>
    </xf>
    <xf numFmtId="0" fontId="150" fillId="3" borderId="88" xfId="40143" applyFont="true" applyBorder="true" applyAlignment="true">
      <alignment horizontal="center" vertical="center"/>
    </xf>
    <xf numFmtId="0" fontId="150" fillId="3" borderId="10" xfId="45013" applyFont="true" applyBorder="true" applyAlignment="true">
      <alignment horizontal="center" vertical="center" wrapText="true"/>
    </xf>
    <xf numFmtId="0" fontId="150" fillId="3" borderId="52" xfId="45012" applyFont="true" applyBorder="true" applyAlignment="true">
      <alignment horizontal="center" vertical="center" wrapText="true"/>
    </xf>
    <xf numFmtId="0" fontId="150" fillId="3" borderId="53" xfId="45013" applyFont="true" applyBorder="true" applyAlignment="true">
      <alignment horizontal="center" vertical="center" wrapText="true"/>
    </xf>
    <xf numFmtId="0" fontId="150" fillId="3" borderId="53" xfId="45014" applyFont="true" applyBorder="true" applyAlignment="true">
      <alignment horizontal="center" vertical="center" wrapText="true"/>
    </xf>
    <xf numFmtId="0" fontId="162" fillId="27" borderId="1" xfId="19344" applyFont="true" applyFill="true" applyBorder="true" applyAlignment="true"/>
    <xf numFmtId="0" fontId="135" fillId="3" borderId="2" xfId="19344" applyFont="true" applyBorder="true" applyAlignment="true"/>
    <xf numFmtId="0" fontId="150" fillId="3" borderId="10" xfId="45040" applyFont="true" applyBorder="true" applyAlignment="true">
      <alignment horizontal="center" vertical="center" wrapText="true"/>
    </xf>
    <xf numFmtId="0" fontId="150" fillId="3" borderId="52" xfId="45039" applyFont="true" applyBorder="true" applyAlignment="true">
      <alignment horizontal="center" vertical="center" wrapText="true"/>
    </xf>
    <xf numFmtId="0" fontId="150" fillId="3" borderId="53" xfId="45040" applyFont="true" applyBorder="true" applyAlignment="true">
      <alignment horizontal="center" vertical="center" wrapText="true"/>
    </xf>
    <xf numFmtId="0" fontId="150" fillId="3" borderId="3" xfId="45040" applyFont="true" applyBorder="true" applyAlignment="true">
      <alignment horizontal="center" vertical="center" wrapText="true"/>
    </xf>
    <xf numFmtId="0" fontId="150" fillId="3" borderId="95" xfId="45040" applyFont="true" applyBorder="true" applyAlignment="true">
      <alignment horizontal="center" vertical="center" wrapText="true"/>
    </xf>
    <xf numFmtId="0" fontId="150" fillId="3" borderId="53" xfId="45041" applyFont="true" applyBorder="true" applyAlignment="true">
      <alignment horizontal="center" vertical="center" wrapText="true"/>
    </xf>
    <xf numFmtId="0" fontId="150" fillId="26" borderId="101" xfId="45048" applyFont="true" applyFill="true" applyBorder="true" applyAlignment="true">
      <alignment horizontal="left" vertical="center" wrapText="true"/>
    </xf>
    <xf numFmtId="0" fontId="150" fillId="26" borderId="99" xfId="45054" applyFont="true" applyFill="true" applyBorder="true" applyAlignment="true">
      <alignment horizontal="left" vertical="center" wrapText="true"/>
    </xf>
    <xf numFmtId="0" fontId="150" fillId="26" borderId="101" xfId="45054" applyFont="true" applyFill="true" applyBorder="true" applyAlignment="true">
      <alignment horizontal="left" vertical="center" wrapText="true"/>
    </xf>
    <xf numFmtId="0" fontId="150" fillId="26" borderId="104" xfId="45054" applyFont="true" applyFill="true" applyBorder="true" applyAlignment="true">
      <alignment horizontal="left" vertical="center" wrapText="true"/>
    </xf>
    <xf numFmtId="0" fontId="150" fillId="26" borderId="101" xfId="45021" applyFont="true" applyFill="true" applyBorder="true" applyAlignment="true">
      <alignment horizontal="left" vertical="center" wrapText="true"/>
    </xf>
    <xf numFmtId="0" fontId="150" fillId="26" borderId="99" xfId="45024" applyFont="true" applyFill="true" applyBorder="true" applyAlignment="true">
      <alignment horizontal="left" vertical="center" wrapText="true"/>
    </xf>
    <xf numFmtId="0" fontId="150" fillId="26" borderId="104" xfId="45030" applyFont="true" applyFill="true" applyBorder="true" applyAlignment="true">
      <alignment horizontal="left" vertical="center" wrapText="true"/>
    </xf>
    <xf numFmtId="170" fontId="155" fillId="2" borderId="102" xfId="19344" applyNumberFormat="true" applyFont="true" applyFill="true" applyBorder="true" applyAlignment="true">
      <alignment vertical="center" wrapText="true"/>
    </xf>
    <xf numFmtId="0" fontId="156" fillId="2" borderId="10" xfId="19344" applyFont="true" applyFill="true" applyAlignment="true">
      <alignment vertical="center" wrapText="true"/>
    </xf>
    <xf numFmtId="0" fontId="156" fillId="2" borderId="8" xfId="19344" applyFont="true" applyFill="true" applyBorder="true" applyAlignment="true">
      <alignmen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5" xfId="40203" applyFont="true" applyBorder="true" applyAlignment="true">
      <alignment horizontal="center" vertical="center"/>
    </xf>
    <xf numFmtId="0" fontId="150" fillId="26" borderId="100" xfId="40247" applyFont="true" applyFill="true" applyBorder="true" applyAlignment="true">
      <alignment horizontal="left" vertical="center" wrapText="true"/>
    </xf>
    <xf numFmtId="0" fontId="150" fillId="3" borderId="10" xfId="45082" applyFont="true" applyBorder="true" applyAlignment="true">
      <alignment horizontal="center" vertical="center" wrapText="true"/>
    </xf>
    <xf numFmtId="0" fontId="150" fillId="3" borderId="52" xfId="45081" applyFont="true" applyBorder="true" applyAlignment="true">
      <alignment horizontal="center" vertical="center" wrapText="true"/>
    </xf>
    <xf numFmtId="0" fontId="150" fillId="3" borderId="53" xfId="45083" applyFont="true" applyBorder="true" applyAlignment="true">
      <alignment horizontal="center" vertical="center" wrapText="true"/>
    </xf>
    <xf numFmtId="0" fontId="150" fillId="26" borderId="101" xfId="45090" applyFont="true" applyFill="true" applyBorder="true" applyAlignment="true">
      <alignment horizontal="left" vertical="center" wrapText="true"/>
    </xf>
    <xf numFmtId="0" fontId="150" fillId="26" borderId="99" xfId="45093" applyFont="true" applyFill="true" applyBorder="true" applyAlignment="true">
      <alignment horizontal="left" vertical="center" wrapText="true"/>
    </xf>
    <xf numFmtId="0" fontId="150" fillId="26" borderId="104" xfId="45096"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2" xfId="39962" applyFont="true" applyBorder="true" applyAlignment="true">
      <alignment horizontal="center" vertical="center"/>
    </xf>
    <xf numFmtId="0" fontId="150" fillId="3" borderId="88" xfId="39963" applyFont="true" applyBorder="true" applyAlignment="true">
      <alignment horizontal="center" vertical="center"/>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3" borderId="95" xfId="44961" applyFont="true" applyBorder="true" applyAlignment="true">
      <alignment horizontal="center" vertical="center" wrapText="true"/>
    </xf>
    <xf numFmtId="0" fontId="150" fillId="3" borderId="53" xfId="44962"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2" xfId="44930" applyFont="true" applyBorder="true" applyAlignment="true">
      <alignment horizontal="center" vertical="center" wrapText="true"/>
    </xf>
    <xf numFmtId="0" fontId="150" fillId="3" borderId="88" xfId="44931" applyFont="true" applyBorder="true" applyAlignment="true">
      <alignment horizontal="center" vertical="center" wrapText="true"/>
    </xf>
    <xf numFmtId="0" fontId="150" fillId="3" borderId="53" xfId="44932" applyFont="true" applyBorder="true" applyAlignment="true">
      <alignment horizontal="center" vertical="center" wrapText="true"/>
    </xf>
    <xf numFmtId="0" fontId="150" fillId="26" borderId="101" xfId="44939" applyFont="true" applyFill="true" applyBorder="true" applyAlignment="true">
      <alignment horizontal="left" vertical="center" wrapText="true"/>
    </xf>
    <xf numFmtId="0" fontId="150" fillId="26" borderId="99" xfId="44945" applyFont="true" applyFill="true" applyBorder="true" applyAlignment="true">
      <alignment horizontal="left" vertical="center" wrapText="true"/>
    </xf>
    <xf numFmtId="0" fontId="150" fillId="26" borderId="104" xfId="44951" applyFont="true" applyFill="true" applyBorder="true" applyAlignment="true">
      <alignment horizontal="left" vertical="center" wrapText="true"/>
    </xf>
    <xf numFmtId="0" fontId="150" fillId="26" borderId="101" xfId="44975" applyFont="true" applyFill="true" applyBorder="true" applyAlignment="true">
      <alignment horizontal="left" vertical="center" wrapText="true"/>
    </xf>
    <xf numFmtId="0" fontId="177" fillId="3" borderId="57" xfId="45102" applyFont="true" applyBorder="true" applyAlignment="true">
      <alignment horizontal="left" wrapText="true"/>
    </xf>
    <xf numFmtId="0" fontId="177" fillId="3" borderId="57" xfId="45103" applyFont="true" applyBorder="true" applyAlignment="true">
      <alignment horizontal="left" wrapText="true"/>
    </xf>
    <xf numFmtId="0" fontId="150" fillId="26" borderId="60" xfId="45111" applyFont="true" applyFill="true" applyBorder="true" applyAlignment="true">
      <alignment horizontal="left" vertical="top" wrapText="true"/>
    </xf>
    <xf numFmtId="0" fontId="150" fillId="26" borderId="60" xfId="45112" applyFont="true" applyFill="true" applyBorder="true" applyAlignment="true">
      <alignment horizontal="left" vertical="top" wrapText="true"/>
    </xf>
    <xf numFmtId="0" fontId="149" fillId="3" borderId="10" xfId="45114" applyFont="true" applyAlignment="true">
      <alignment horizontal="left" vertical="top" wrapText="true"/>
    </xf>
    <xf numFmtId="0" fontId="149" fillId="3" borderId="10" xfId="45115" applyFont="true" applyAlignment="true">
      <alignment horizontal="left" vertical="top" wrapText="true"/>
    </xf>
    <xf numFmtId="0" fontId="149" fillId="3" borderId="10" xfId="45116" applyFont="true" applyAlignment="true">
      <alignment horizontal="left" vertical="top" wrapText="true"/>
    </xf>
    <xf numFmtId="0" fontId="69" fillId="15" borderId="10" xfId="19344" applyFont="true" applyFill="true" applyAlignment="true"/>
    <xf numFmtId="0" fontId="69" fillId="3" borderId="10" xfId="19344" applyFont="true" applyAlignment="true"/>
    <xf numFmtId="0" fontId="150" fillId="3" borderId="1" xfId="40261" applyFont="true" applyBorder="true" applyAlignment="true">
      <alignment horizontal="center" vertical="center"/>
    </xf>
    <xf numFmtId="0" fontId="150" fillId="3" borderId="82" xfId="40262" applyFont="true" applyBorder="true" applyAlignment="true">
      <alignment horizontal="center" vertical="center"/>
    </xf>
    <xf numFmtId="0" fontId="150" fillId="3" borderId="88" xfId="40263" applyFont="true" applyBorder="true" applyAlignment="true">
      <alignment horizontal="center" vertical="center"/>
    </xf>
    <xf numFmtId="0" fontId="150" fillId="3" borderId="53" xfId="45082" applyFont="true" applyBorder="true" applyAlignment="true">
      <alignment horizontal="center" vertical="center" wrapText="true"/>
    </xf>
    <xf numFmtId="0" fontId="150" fillId="3" borderId="1" xfId="45082" applyFont="true" applyBorder="true" applyAlignment="true">
      <alignment horizontal="center" vertical="center" wrapText="true"/>
    </xf>
    <xf numFmtId="0" fontId="150" fillId="3" borderId="82" xfId="45081" applyFont="true" applyBorder="true" applyAlignment="true">
      <alignment horizontal="center" vertical="center" wrapText="true"/>
    </xf>
    <xf numFmtId="0" fontId="150" fillId="3" borderId="88" xfId="45082" applyFont="true" applyBorder="true" applyAlignment="true">
      <alignment horizontal="center" vertical="center" wrapText="true"/>
    </xf>
    <xf numFmtId="0" fontId="69" fillId="15" borderId="10" xfId="19344" applyFont="true" applyFill="true"/>
    <xf numFmtId="0" fontId="69" fillId="3" borderId="10" xfId="19344" applyFont="true"/>
    <xf numFmtId="0" fontId="176" fillId="3" borderId="10" xfId="45117" applyFont="true" applyAlignment="true">
      <alignment horizontal="center" vertical="center" wrapText="true"/>
    </xf>
    <xf numFmtId="0" fontId="23" fillId="3" borderId="10" xfId="19344" applyAlignment="true">
      <alignment wrapText="true"/>
    </xf>
    <xf numFmtId="0" fontId="176" fillId="3" borderId="10" xfId="45118" applyFont="true" applyAlignment="true">
      <alignment horizontal="center" vertical="center" wrapText="true"/>
    </xf>
    <xf numFmtId="0" fontId="176" fillId="3" borderId="10" xfId="45119" applyFont="true" applyAlignment="true">
      <alignment horizontal="center" vertical="center" wrapText="true"/>
    </xf>
    <xf numFmtId="0" fontId="23" fillId="15" borderId="10" xfId="19344" applyFill="true" applyAlignment="true">
      <alignment wrapText="true"/>
    </xf>
    <xf numFmtId="0" fontId="176" fillId="3" borderId="10" xfId="45099" applyFont="true" applyAlignment="true">
      <alignment horizontal="center" vertical="center" wrapText="true"/>
    </xf>
    <xf numFmtId="0" fontId="176" fillId="3" borderId="10" xfId="45100" applyFont="true" applyAlignment="true">
      <alignment horizontal="center" vertical="center" wrapText="true"/>
    </xf>
    <xf numFmtId="0" fontId="176" fillId="3" borderId="10" xfId="45101" applyFont="true" applyAlignment="true">
      <alignment horizontal="center" vertical="center" wrapText="true"/>
    </xf>
    <xf numFmtId="0" fontId="23" fillId="15" borderId="10" xfId="19344" applyFill="true" applyAlignment="true">
      <alignment vertical="top" wrapText="true"/>
    </xf>
    <xf numFmtId="0" fontId="150" fillId="26" borderId="10" xfId="45126" applyFont="true" applyFill="true" applyAlignment="true">
      <alignment horizontal="right" vertical="top" wrapText="true"/>
    </xf>
    <xf numFmtId="0" fontId="23" fillId="3" borderId="10" xfId="19344" applyAlignment="true">
      <alignment horizontal="right" vertical="top" wrapText="true"/>
    </xf>
    <xf numFmtId="0" fontId="150" fillId="26" borderId="10" xfId="45128" applyFont="true" applyFill="true" applyAlignment="true">
      <alignment horizontal="right" vertical="top" wrapText="true"/>
    </xf>
    <xf numFmtId="0" fontId="150" fillId="26" borderId="10" xfId="45130" applyFont="true" applyFill="true" applyAlignment="true">
      <alignment horizontal="right" vertical="top" wrapText="true"/>
    </xf>
    <xf numFmtId="0" fontId="150" fillId="26" borderId="10" xfId="45132" applyFont="true" applyFill="true" applyAlignment="true">
      <alignment horizontal="right" vertical="top" wrapText="true"/>
    </xf>
    <xf numFmtId="0" fontId="150" fillId="26" borderId="10" xfId="45134" applyFont="true" applyFill="true" applyAlignment="true">
      <alignment horizontal="right" vertical="top" wrapText="true"/>
    </xf>
    <xf numFmtId="0" fontId="150" fillId="26" borderId="10" xfId="45136" applyFont="true" applyFill="true" applyAlignment="true">
      <alignment horizontal="right" vertical="top" wrapText="true"/>
    </xf>
    <xf numFmtId="0" fontId="23" fillId="15" borderId="10" xfId="19344" applyFill="true" applyAlignment="true">
      <alignment horizontal="right" vertical="top" wrapText="true"/>
    </xf>
    <xf numFmtId="0" fontId="150" fillId="26" borderId="10" xfId="45140" applyFont="true" applyFill="true" applyAlignment="true">
      <alignment horizontal="right" vertical="top" wrapText="true"/>
    </xf>
    <xf numFmtId="0" fontId="150" fillId="26" borderId="10" xfId="45138" applyFont="true" applyFill="true" applyAlignment="true">
      <alignment horizontal="right" vertical="top" wrapText="true"/>
    </xf>
    <xf numFmtId="0" fontId="176" fillId="3" borderId="10" xfId="45119" applyFont="true" applyAlignment="true">
      <alignment horizontal="right" vertical="top" wrapText="true"/>
    </xf>
    <xf numFmtId="0" fontId="176" fillId="3" borderId="10" xfId="45117" applyFont="true" applyAlignment="true">
      <alignment horizontal="right" vertical="top" wrapText="true"/>
    </xf>
    <xf numFmtId="0" fontId="150" fillId="26" borderId="10" xfId="45143" applyFont="true" applyFill="true" applyAlignment="true">
      <alignment horizontal="right" vertical="top" wrapText="true"/>
    </xf>
    <xf numFmtId="0" fontId="176" fillId="3" borderId="10" xfId="45118" applyFont="true" applyAlignment="true">
      <alignment horizontal="right" vertical="top" wrapText="true"/>
    </xf>
    <xf numFmtId="0" fontId="150" fillId="26" borderId="10" xfId="45158" applyFont="true" applyFill="true" applyAlignment="true">
      <alignment horizontal="right" vertical="top" wrapText="true"/>
    </xf>
    <xf numFmtId="0" fontId="150" fillId="3" borderId="10" xfId="45151" applyFont="true" applyAlignment="true">
      <alignment horizontal="right" vertical="top" wrapText="true"/>
    </xf>
    <xf numFmtId="0" fontId="150" fillId="3" borderId="10" xfId="45152" applyFont="true" applyAlignment="true">
      <alignment horizontal="right" vertical="top" wrapText="true"/>
    </xf>
    <xf numFmtId="0" fontId="150" fillId="3" borderId="52" xfId="45153" applyFont="true" applyBorder="true" applyAlignment="true">
      <alignment horizontal="right" vertical="top" wrapText="true"/>
    </xf>
    <xf numFmtId="0" fontId="150" fillId="3" borderId="53" xfId="45154" applyFont="true" applyBorder="true" applyAlignment="true">
      <alignment horizontal="right" vertical="top" wrapText="true"/>
    </xf>
    <xf numFmtId="0" fontId="150" fillId="3" borderId="10" xfId="45163" applyFont="true" applyAlignment="true">
      <alignment horizontal="right" vertical="top" wrapText="true"/>
    </xf>
    <xf numFmtId="0" fontId="150" fillId="3" borderId="52" xfId="45164" applyFont="true" applyBorder="true" applyAlignment="true">
      <alignment horizontal="right" vertical="top" wrapText="true"/>
    </xf>
    <xf numFmtId="0" fontId="150" fillId="3" borderId="53" xfId="45165" applyFont="true" applyBorder="true" applyAlignment="true">
      <alignment horizontal="right" vertical="top" wrapText="true"/>
    </xf>
    <xf numFmtId="0" fontId="150" fillId="26" borderId="10" xfId="45169" applyFont="true" applyFill="true" applyAlignment="true">
      <alignment horizontal="right" vertical="top" wrapText="true"/>
    </xf>
    <xf numFmtId="0" fontId="150" fillId="3" borderId="10" xfId="45162" applyFont="true" applyAlignment="true">
      <alignment horizontal="right" vertical="top" wrapText="true"/>
    </xf>
    <xf numFmtId="0" fontId="150" fillId="26" borderId="10" xfId="45180" applyFont="true" applyFill="true" applyAlignment="true">
      <alignment horizontal="right" vertical="top" wrapText="true"/>
    </xf>
    <xf numFmtId="0" fontId="150" fillId="3" borderId="10" xfId="45173" applyFont="true" applyAlignment="true">
      <alignment horizontal="right" vertical="top" wrapText="true"/>
    </xf>
    <xf numFmtId="0" fontId="150" fillId="3" borderId="10" xfId="45174" applyFont="true" applyAlignment="true">
      <alignment horizontal="right" vertical="top" wrapText="true"/>
    </xf>
    <xf numFmtId="0" fontId="150" fillId="3" borderId="52" xfId="45175" applyFont="true" applyBorder="true" applyAlignment="true">
      <alignment horizontal="right" vertical="top" wrapText="true"/>
    </xf>
    <xf numFmtId="0" fontId="150" fillId="3" borderId="53" xfId="45176" applyFont="true" applyBorder="true" applyAlignment="true">
      <alignment horizontal="right" vertical="top" wrapText="true"/>
    </xf>
    <xf numFmtId="0" fontId="176" fillId="3" borderId="10" xfId="45187" applyFont="true" applyAlignment="true">
      <alignment horizontal="right" vertical="top" wrapText="true"/>
    </xf>
    <xf numFmtId="0" fontId="176" fillId="3" borderId="10" xfId="45191" applyFont="true" applyAlignment="true">
      <alignment horizontal="right" vertical="top" wrapText="true"/>
    </xf>
    <xf numFmtId="0" fontId="150" fillId="3" borderId="10" xfId="45184" applyFont="true" applyAlignment="true">
      <alignment horizontal="right" vertical="top" wrapText="true"/>
    </xf>
    <xf numFmtId="0" fontId="150" fillId="26" borderId="59" xfId="45322" applyFont="true" applyFill="true" applyBorder="true" applyAlignment="true">
      <alignment horizontal="left" vertical="center" wrapText="true"/>
    </xf>
    <xf numFmtId="0" fontId="150" fillId="26" borderId="60" xfId="45328" applyFont="true" applyFill="true" applyBorder="true" applyAlignment="true">
      <alignment horizontal="left" vertical="center" wrapText="true"/>
    </xf>
    <xf numFmtId="0" fontId="150" fillId="26" borderId="59" xfId="45364" applyFont="true" applyFill="true" applyBorder="true" applyAlignment="true">
      <alignment horizontal="left" vertical="center" wrapText="true"/>
    </xf>
    <xf numFmtId="0" fontId="150" fillId="26" borderId="60" xfId="45370" applyFont="true" applyFill="true" applyBorder="true" applyAlignment="true">
      <alignment horizontal="left" vertical="center" wrapText="true"/>
    </xf>
    <xf numFmtId="0" fontId="150" fillId="26" borderId="99" xfId="45243" applyFont="true" applyFill="true" applyBorder="true" applyAlignment="true">
      <alignment horizontal="left" vertical="center" wrapText="true"/>
    </xf>
    <xf numFmtId="0" fontId="150" fillId="3" borderId="10" xfId="45229" applyFont="true" applyBorder="true" applyAlignment="true">
      <alignment horizontal="center" vertical="center" wrapText="true"/>
    </xf>
    <xf numFmtId="0" fontId="150" fillId="3" borderId="52" xfId="45228" applyFont="true" applyBorder="true" applyAlignment="true">
      <alignment horizontal="center" vertical="center" wrapText="true"/>
    </xf>
    <xf numFmtId="0" fontId="150" fillId="3" borderId="53" xfId="45229" applyFont="true" applyBorder="true" applyAlignment="true">
      <alignment horizontal="center" vertical="center" wrapText="true"/>
    </xf>
    <xf numFmtId="0" fontId="150" fillId="3" borderId="3" xfId="45229" applyFont="true" applyBorder="true" applyAlignment="true">
      <alignment horizontal="center" vertical="center" wrapText="true"/>
    </xf>
    <xf numFmtId="0" fontId="150" fillId="3" borderId="95" xfId="45229" applyFont="true" applyBorder="true" applyAlignment="true">
      <alignment horizontal="center" vertical="center" wrapText="true"/>
    </xf>
    <xf numFmtId="0" fontId="150" fillId="3" borderId="109" xfId="45228" applyFont="true" applyBorder="true" applyAlignment="true">
      <alignment horizontal="center" vertical="center" wrapText="true"/>
    </xf>
    <xf numFmtId="0" fontId="150" fillId="3" borderId="53" xfId="45230" applyFont="true" applyBorder="true" applyAlignment="true">
      <alignment horizontal="center" vertical="center" wrapText="true"/>
    </xf>
    <xf numFmtId="0" fontId="150" fillId="26" borderId="101" xfId="45289" applyFont="true" applyFill="true" applyBorder="true" applyAlignment="true">
      <alignment horizontal="left" vertical="center" wrapText="true"/>
    </xf>
    <xf numFmtId="0" fontId="150" fillId="26" borderId="99" xfId="45292" applyFont="true" applyFill="true" applyBorder="true" applyAlignment="true">
      <alignment horizontal="left" vertical="center" wrapText="true"/>
    </xf>
    <xf numFmtId="0" fontId="150" fillId="26" borderId="104" xfId="45298" applyFont="true" applyFill="true" applyBorder="true" applyAlignment="true">
      <alignment horizontal="left" vertical="center" wrapText="true"/>
    </xf>
    <xf numFmtId="0" fontId="150" fillId="3" borderId="10" xfId="45281" applyFont="true" applyBorder="true" applyAlignment="true">
      <alignment horizontal="center" vertical="center" wrapText="true"/>
    </xf>
    <xf numFmtId="0" fontId="150" fillId="3" borderId="52" xfId="45280" applyFont="true" applyBorder="true" applyAlignment="true">
      <alignment horizontal="center" vertical="center" wrapText="true"/>
    </xf>
    <xf numFmtId="0" fontId="150" fillId="3" borderId="53" xfId="45281" applyFont="true" applyBorder="true" applyAlignment="true">
      <alignment horizontal="center" vertical="center" wrapText="true"/>
    </xf>
    <xf numFmtId="0" fontId="150" fillId="3" borderId="1" xfId="45281" applyFont="true" applyBorder="true" applyAlignment="true">
      <alignment horizontal="center" vertical="center" wrapText="true"/>
    </xf>
    <xf numFmtId="0" fontId="150" fillId="3" borderId="82" xfId="45280" applyFont="true" applyBorder="true" applyAlignment="true">
      <alignment horizontal="center" vertical="center" wrapText="true"/>
    </xf>
    <xf numFmtId="0" fontId="150" fillId="3" borderId="88" xfId="45281" applyFont="true" applyBorder="true" applyAlignment="true">
      <alignment horizontal="center" vertical="center" wrapText="true"/>
    </xf>
    <xf numFmtId="0" fontId="150" fillId="3" borderId="109" xfId="45280" applyFont="true" applyBorder="true" applyAlignment="true">
      <alignment horizontal="center" vertical="center" wrapText="true"/>
    </xf>
    <xf numFmtId="0" fontId="150" fillId="3" borderId="53" xfId="45282" applyFont="true" applyBorder="true" applyAlignment="true">
      <alignment horizontal="center" vertical="center" wrapText="true"/>
    </xf>
    <xf numFmtId="0" fontId="150" fillId="3" borderId="10" xfId="45308" applyFont="true" applyBorder="true" applyAlignment="true">
      <alignment horizontal="center" vertical="center" wrapText="true"/>
    </xf>
    <xf numFmtId="0" fontId="150" fillId="3" borderId="52" xfId="45307" applyFont="true" applyBorder="true" applyAlignment="true">
      <alignment horizontal="center" vertical="center" wrapText="true"/>
    </xf>
    <xf numFmtId="0" fontId="150" fillId="3" borderId="53" xfId="45308" applyFont="true" applyBorder="true" applyAlignment="true">
      <alignment horizontal="center" vertical="center" wrapText="true"/>
    </xf>
    <xf numFmtId="0" fontId="150" fillId="3" borderId="3" xfId="45308" applyFont="true" applyBorder="true" applyAlignment="true">
      <alignment horizontal="center" vertical="center" wrapText="true"/>
    </xf>
    <xf numFmtId="0" fontId="150" fillId="3" borderId="95" xfId="45308" applyFont="true" applyBorder="true" applyAlignment="true">
      <alignment horizontal="center" vertical="center" wrapText="true"/>
    </xf>
    <xf numFmtId="0" fontId="150" fillId="3" borderId="109" xfId="45307" applyFont="true" applyBorder="true" applyAlignment="true">
      <alignment horizontal="center" vertical="center" wrapText="true"/>
    </xf>
    <xf numFmtId="0" fontId="150" fillId="3" borderId="53" xfId="45309" applyFont="true" applyBorder="true" applyAlignment="true">
      <alignment horizontal="center" vertical="center" wrapText="true"/>
    </xf>
    <xf numFmtId="0" fontId="150" fillId="26" borderId="101" xfId="45316" applyFont="true" applyFill="true" applyBorder="true" applyAlignment="true">
      <alignment horizontal="left" vertical="center" wrapText="true"/>
    </xf>
    <xf numFmtId="0" fontId="150" fillId="26" borderId="99" xfId="45322" applyFont="true" applyFill="true" applyBorder="true" applyAlignment="true">
      <alignment horizontal="left" vertical="center" wrapText="true"/>
    </xf>
    <xf numFmtId="0" fontId="150" fillId="26" borderId="101" xfId="45322" applyFont="true" applyFill="true" applyBorder="true" applyAlignment="true">
      <alignment horizontal="left" vertical="center" wrapText="true"/>
    </xf>
    <xf numFmtId="0" fontId="150" fillId="26" borderId="104" xfId="45322" applyFont="true" applyFill="true" applyBorder="true" applyAlignment="true">
      <alignment horizontal="left" vertical="center" wrapText="true"/>
    </xf>
    <xf numFmtId="0" fontId="150" fillId="3" borderId="1" xfId="45199" applyFont="true" applyBorder="true" applyAlignment="true">
      <alignment horizontal="center" vertical="center" wrapText="true"/>
    </xf>
    <xf numFmtId="0" fontId="150" fillId="3" borderId="82" xfId="45198" applyFont="true" applyBorder="true" applyAlignment="true">
      <alignment horizontal="center" vertical="center" wrapText="true"/>
    </xf>
    <xf numFmtId="0" fontId="150" fillId="3" borderId="88" xfId="45199" applyFont="true" applyBorder="true" applyAlignment="true">
      <alignment horizontal="center" vertical="center" wrapText="true"/>
    </xf>
    <xf numFmtId="0" fontId="150" fillId="3" borderId="109" xfId="45198" applyFont="true" applyBorder="true" applyAlignment="true">
      <alignment horizontal="center" vertical="center" wrapText="true"/>
    </xf>
    <xf numFmtId="0" fontId="150" fillId="3" borderId="52" xfId="45198" applyFont="true" applyBorder="true" applyAlignment="true">
      <alignment horizontal="center" vertical="center" wrapText="true"/>
    </xf>
    <xf numFmtId="0" fontId="150" fillId="3" borderId="53" xfId="45200" applyFont="true" applyBorder="true" applyAlignment="true">
      <alignment horizontal="center" vertical="center" wrapText="true"/>
    </xf>
    <xf numFmtId="0" fontId="150" fillId="26" borderId="101" xfId="45207" applyFont="true" applyFill="true" applyBorder="true" applyAlignment="true">
      <alignment horizontal="left" vertical="center" wrapText="true"/>
    </xf>
    <xf numFmtId="0" fontId="150" fillId="26" borderId="99" xfId="45213" applyFont="true" applyFill="true" applyBorder="true" applyAlignment="true">
      <alignment horizontal="left" vertical="center" wrapText="true"/>
    </xf>
    <xf numFmtId="0" fontId="150" fillId="26" borderId="104" xfId="45219" applyFont="true" applyFill="true" applyBorder="true" applyAlignment="true">
      <alignment horizontal="left" vertical="center" wrapText="true"/>
    </xf>
    <xf numFmtId="0" fontId="150" fillId="3" borderId="10" xfId="45199" applyFont="true" applyBorder="true" applyAlignment="true">
      <alignment horizontal="center" vertical="center" wrapText="true"/>
    </xf>
    <xf numFmtId="0" fontId="150" fillId="3" borderId="53" xfId="45199" applyFont="true" applyBorder="true" applyAlignment="true">
      <alignment horizontal="center" vertical="center" wrapText="true"/>
    </xf>
    <xf numFmtId="0" fontId="150" fillId="3" borderId="109" xfId="45254" applyFont="true" applyBorder="true" applyAlignment="true">
      <alignment horizontal="center" vertical="center" wrapText="true"/>
    </xf>
    <xf numFmtId="0" fontId="150" fillId="3" borderId="52" xfId="45254" applyFont="true" applyBorder="true" applyAlignment="true">
      <alignment horizontal="center" vertical="center" wrapText="true"/>
    </xf>
    <xf numFmtId="0" fontId="150" fillId="3" borderId="53" xfId="45256" applyFont="true" applyBorder="true" applyAlignment="true">
      <alignment horizontal="center" vertical="center" wrapText="true"/>
    </xf>
    <xf numFmtId="0" fontId="150" fillId="26" borderId="101" xfId="45263" applyFont="true" applyFill="true" applyBorder="true" applyAlignment="true">
      <alignment horizontal="left" vertical="center" wrapText="true"/>
    </xf>
    <xf numFmtId="0" fontId="150" fillId="26" borderId="99" xfId="45269" applyFont="true" applyFill="true" applyBorder="true" applyAlignment="true">
      <alignment horizontal="left" vertical="center" wrapText="true"/>
    </xf>
    <xf numFmtId="0" fontId="150" fillId="3" borderId="10" xfId="45255" applyFont="true" applyBorder="true" applyAlignment="true">
      <alignment horizontal="center" vertical="center" wrapText="true"/>
    </xf>
    <xf numFmtId="0" fontId="150" fillId="3" borderId="53" xfId="45255" applyFont="true" applyBorder="true" applyAlignment="true">
      <alignment horizontal="center" vertical="center" wrapText="true"/>
    </xf>
    <xf numFmtId="0" fontId="150" fillId="3" borderId="3" xfId="45255" applyFont="true" applyBorder="true" applyAlignment="true">
      <alignment horizontal="center" vertical="center" wrapText="true"/>
    </xf>
    <xf numFmtId="0" fontId="150" fillId="3" borderId="95" xfId="45255" applyFont="true" applyBorder="true" applyAlignment="true">
      <alignment horizontal="center" vertical="center" wrapText="true"/>
    </xf>
    <xf numFmtId="0" fontId="150" fillId="26" borderId="101" xfId="45243" applyFont="true" applyFill="true" applyBorder="true" applyAlignment="true">
      <alignment horizontal="left" vertical="center" wrapText="true"/>
    </xf>
    <xf numFmtId="0" fontId="176" fillId="3" borderId="10" xfId="45388" applyFont="true" applyAlignment="true">
      <alignment horizontal="center" vertical="center" wrapText="true"/>
    </xf>
    <xf numFmtId="0" fontId="176" fillId="3" borderId="10" xfId="45389" applyFont="true" applyAlignment="true">
      <alignment horizontal="center" vertical="center" wrapText="true"/>
    </xf>
    <xf numFmtId="0" fontId="176" fillId="3" borderId="10" xfId="45390" applyFont="true" applyAlignment="true">
      <alignment horizontal="center" vertical="center" wrapText="true"/>
    </xf>
    <xf numFmtId="0" fontId="177" fillId="3" borderId="57" xfId="45391" applyFont="true" applyBorder="true" applyAlignment="true">
      <alignment horizontal="left" wrapText="true"/>
    </xf>
    <xf numFmtId="0" fontId="177" fillId="3" borderId="57" xfId="45392" applyFont="true" applyBorder="true" applyAlignment="true">
      <alignment horizontal="left" wrapText="true"/>
    </xf>
    <xf numFmtId="0" fontId="150" fillId="26" borderId="59" xfId="45397" applyFont="true" applyFill="true" applyBorder="true" applyAlignment="true">
      <alignment horizontal="left" vertical="top" wrapText="true"/>
    </xf>
    <xf numFmtId="0" fontId="150" fillId="26" borderId="60" xfId="45400" applyFont="true" applyFill="true" applyBorder="true" applyAlignment="true">
      <alignment horizontal="left" vertical="top" wrapText="true"/>
    </xf>
    <xf numFmtId="0" fontId="149" fillId="3" borderId="10" xfId="45403" applyFont="true" applyAlignment="true">
      <alignment horizontal="left" vertical="top" wrapText="true"/>
    </xf>
    <xf numFmtId="0" fontId="149" fillId="3" borderId="10" xfId="45404" applyFont="true" applyAlignment="true">
      <alignment horizontal="left" vertical="top" wrapText="true"/>
    </xf>
    <xf numFmtId="0" fontId="149" fillId="3" borderId="10" xfId="45405" applyFont="true" applyAlignment="true">
      <alignment horizontal="left" vertical="top" wrapText="true"/>
    </xf>
    <xf numFmtId="0" fontId="150" fillId="26" borderId="101" xfId="45364" applyFont="true" applyFill="true" applyBorder="true" applyAlignment="true">
      <alignment horizontal="left" vertical="center" wrapText="true"/>
    </xf>
    <xf numFmtId="0" fontId="150" fillId="26" borderId="99" xfId="45364" applyFont="true" applyFill="true" applyBorder="true" applyAlignment="true">
      <alignment horizontal="left" vertical="center" wrapText="true"/>
    </xf>
    <xf numFmtId="0" fontId="150" fillId="26" borderId="99" xfId="45370" applyFont="true" applyFill="true" applyBorder="true" applyAlignment="true">
      <alignment horizontal="left" vertical="center" wrapText="true"/>
    </xf>
    <xf numFmtId="0" fontId="150" fillId="3" borderId="10" xfId="45350" applyFont="true" applyBorder="true" applyAlignment="true">
      <alignment horizontal="center" vertical="center" wrapText="true"/>
    </xf>
    <xf numFmtId="0" fontId="150" fillId="3" borderId="52" xfId="45349" applyFont="true" applyBorder="true" applyAlignment="true">
      <alignment horizontal="center" vertical="center" wrapText="true"/>
    </xf>
    <xf numFmtId="0" fontId="150" fillId="3" borderId="53" xfId="45350" applyFont="true" applyBorder="true" applyAlignment="true">
      <alignment horizontal="center" vertical="center" wrapText="true"/>
    </xf>
    <xf numFmtId="0" fontId="150" fillId="3" borderId="1" xfId="45350" applyFont="true" applyBorder="true" applyAlignment="true">
      <alignment horizontal="center" vertical="center" wrapText="true"/>
    </xf>
    <xf numFmtId="0" fontId="150" fillId="3" borderId="82" xfId="45349" applyFont="true" applyBorder="true" applyAlignment="true">
      <alignment horizontal="center" vertical="center" wrapText="true"/>
    </xf>
    <xf numFmtId="0" fontId="150" fillId="3" borderId="88" xfId="45350" applyFont="true" applyBorder="true" applyAlignment="true">
      <alignment horizontal="center" vertical="center" wrapText="true"/>
    </xf>
    <xf numFmtId="0" fontId="150" fillId="3" borderId="109" xfId="45349" applyFont="true" applyBorder="true" applyAlignment="true">
      <alignment horizontal="center" vertical="center" wrapText="true"/>
    </xf>
    <xf numFmtId="0" fontId="150" fillId="3" borderId="53" xfId="45351" applyFont="true" applyBorder="true" applyAlignment="true">
      <alignment horizontal="center" vertical="center" wrapText="true"/>
    </xf>
    <xf numFmtId="0" fontId="150" fillId="26" borderId="101" xfId="45358" applyFont="true" applyFill="true" applyBorder="true" applyAlignment="true">
      <alignment horizontal="left" vertical="center" wrapText="true"/>
    </xf>
    <xf numFmtId="0" fontId="150" fillId="26" borderId="104" xfId="45364" applyFont="true" applyFill="true" applyBorder="true" applyAlignment="true">
      <alignment horizontal="left" vertical="center" wrapText="true"/>
    </xf>
    <xf numFmtId="0" fontId="150" fillId="26" borderId="10" xfId="45421" applyFont="true" applyFill="true" applyAlignment="true">
      <alignment horizontal="right" vertical="top" wrapText="true"/>
    </xf>
    <xf numFmtId="0" fontId="150" fillId="26" borderId="10" xfId="45423" applyFont="true" applyFill="true" applyAlignment="true">
      <alignment horizontal="right" vertical="top" wrapText="true"/>
    </xf>
    <xf numFmtId="0" fontId="150" fillId="26" borderId="10" xfId="45425" applyFont="true" applyFill="true" applyAlignment="true">
      <alignment horizontal="right" vertical="top" wrapText="true"/>
    </xf>
    <xf numFmtId="0" fontId="150" fillId="26" borderId="10" xfId="45415" applyFont="true" applyFill="true" applyAlignment="true">
      <alignment horizontal="right" vertical="top" wrapText="true"/>
    </xf>
    <xf numFmtId="0" fontId="150" fillId="26" borderId="10" xfId="45417" applyFont="true" applyFill="true" applyAlignment="true">
      <alignment horizontal="right" vertical="top" wrapText="true"/>
    </xf>
    <xf numFmtId="0" fontId="150" fillId="26" borderId="10" xfId="45419" applyFont="true" applyFill="true" applyAlignment="true">
      <alignment horizontal="right" vertical="top" wrapText="true"/>
    </xf>
    <xf numFmtId="0" fontId="176" fillId="3" borderId="10" xfId="45406" applyFont="true" applyAlignment="true">
      <alignment horizontal="center" vertical="center" wrapText="true"/>
    </xf>
    <xf numFmtId="0" fontId="176" fillId="3" borderId="10" xfId="45407" applyFont="true" applyAlignment="true">
      <alignment horizontal="center" vertical="center" wrapText="true"/>
    </xf>
    <xf numFmtId="0" fontId="176" fillId="3" borderId="10" xfId="45408" applyFont="true" applyAlignment="true">
      <alignment horizontal="center" vertical="center" wrapText="true"/>
    </xf>
    <xf numFmtId="0" fontId="176" fillId="3" borderId="10" xfId="45406" applyFont="true" applyAlignment="true">
      <alignment horizontal="right" vertical="top" wrapText="true"/>
    </xf>
    <xf numFmtId="0" fontId="150" fillId="26" borderId="10" xfId="45427" applyFont="true" applyFill="true" applyAlignment="true">
      <alignment horizontal="right" vertical="top" wrapText="true"/>
    </xf>
    <xf numFmtId="0" fontId="150" fillId="26" borderId="10" xfId="45430" applyFont="true" applyFill="true" applyAlignment="true">
      <alignment horizontal="right" vertical="top" wrapText="true"/>
    </xf>
    <xf numFmtId="0" fontId="150" fillId="26" borderId="10" xfId="45432" applyFont="true" applyFill="true" applyAlignment="true">
      <alignment horizontal="right" vertical="top" wrapText="true"/>
    </xf>
    <xf numFmtId="0" fontId="176" fillId="3" borderId="10" xfId="45407" applyFont="true" applyAlignment="true">
      <alignment horizontal="right" vertical="top" wrapText="true"/>
    </xf>
    <xf numFmtId="0" fontId="176" fillId="3" borderId="10" xfId="45408" applyFont="true" applyAlignment="true">
      <alignment horizontal="right" vertical="top" wrapText="true"/>
    </xf>
    <xf numFmtId="0" fontId="150" fillId="26" borderId="10" xfId="45446" applyFont="true" applyFill="true" applyAlignment="true">
      <alignment horizontal="right" vertical="top" wrapText="true"/>
    </xf>
    <xf numFmtId="0" fontId="150" fillId="3" borderId="10" xfId="45439" applyFont="true" applyAlignment="true">
      <alignment horizontal="right" vertical="top" wrapText="true"/>
    </xf>
    <xf numFmtId="0" fontId="150" fillId="3" borderId="10" xfId="45440" applyFont="true" applyAlignment="true">
      <alignment horizontal="right" vertical="top" wrapText="true"/>
    </xf>
    <xf numFmtId="0" fontId="150" fillId="3" borderId="52" xfId="45441" applyFont="true" applyBorder="true" applyAlignment="true">
      <alignment horizontal="right" vertical="top" wrapText="true"/>
    </xf>
    <xf numFmtId="0" fontId="150" fillId="3" borderId="53" xfId="45442" applyFont="true" applyBorder="true" applyAlignment="true">
      <alignment horizontal="right" vertical="top" wrapText="true"/>
    </xf>
    <xf numFmtId="0" fontId="150" fillId="3" borderId="10" xfId="45450" applyFont="true" applyAlignment="true">
      <alignment horizontal="right" vertical="top" wrapText="true"/>
    </xf>
    <xf numFmtId="0" fontId="150" fillId="3" borderId="10" xfId="45451" applyFont="true" applyAlignment="true">
      <alignment horizontal="right" vertical="top" wrapText="true"/>
    </xf>
    <xf numFmtId="0" fontId="150" fillId="3" borderId="52" xfId="45452" applyFont="true" applyBorder="true" applyAlignment="true">
      <alignment horizontal="right" vertical="top" wrapText="true"/>
    </xf>
    <xf numFmtId="0" fontId="150" fillId="3" borderId="53" xfId="45453" applyFont="true" applyBorder="true" applyAlignment="true">
      <alignment horizontal="right" vertical="top" wrapText="true"/>
    </xf>
    <xf numFmtId="0" fontId="150" fillId="3" borderId="10" xfId="45454" applyFont="true" applyAlignment="true">
      <alignment horizontal="right" vertical="top" wrapText="true"/>
    </xf>
    <xf numFmtId="0" fontId="150" fillId="3" borderId="10" xfId="45455" applyFont="true" applyAlignment="true">
      <alignment horizontal="right" vertical="top" wrapText="true"/>
    </xf>
    <xf numFmtId="0" fontId="150" fillId="3" borderId="52" xfId="45456" applyFont="true" applyBorder="true" applyAlignment="true">
      <alignment horizontal="right" vertical="top" wrapText="true"/>
    </xf>
    <xf numFmtId="0" fontId="150" fillId="3" borderId="53" xfId="45457" applyFont="true" applyBorder="true" applyAlignment="true">
      <alignment horizontal="right" vertical="top" wrapText="true"/>
    </xf>
    <xf numFmtId="0" fontId="150" fillId="26" borderId="10" xfId="45464" applyFont="true" applyFill="true" applyAlignment="true">
      <alignment horizontal="right" vertical="top" wrapText="true"/>
    </xf>
    <xf numFmtId="0" fontId="150" fillId="26" borderId="10" xfId="45468" applyFont="true" applyFill="true" applyAlignment="true">
      <alignment horizontal="right" vertical="top" wrapText="true"/>
    </xf>
    <xf numFmtId="0" fontId="150" fillId="3" borderId="10" xfId="45472" applyFont="true" applyAlignment="true">
      <alignment horizontal="right" vertical="top" wrapText="true"/>
    </xf>
    <xf numFmtId="0" fontId="150" fillId="3" borderId="10" xfId="45475" applyFont="true" applyAlignment="true">
      <alignment horizontal="right" vertical="top" wrapText="true"/>
    </xf>
    <xf numFmtId="0" fontId="150" fillId="3" borderId="10" xfId="45477" applyFont="true" applyAlignment="true">
      <alignment horizontal="right" vertical="top" wrapText="true"/>
    </xf>
  </cellXfs>
  <cellStyles count="45481">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2071144384" xfId="45117" xr:uid="{E81D5CF3-F41E-4C21-BC48-1E22CA32D17B}"/>
    <cellStyle name="style1522071144482" xfId="45151" xr:uid="{70E5B235-D160-479B-B405-3695C79EA1AE}"/>
    <cellStyle name="style1522071144716" xfId="45120" xr:uid="{35CDE829-D2A9-4827-A254-C7C7FC892B4A}"/>
    <cellStyle name="style1522071144945" xfId="45123" xr:uid="{453B363B-D0B2-42D5-AC50-9A45DC95BD35}"/>
    <cellStyle name="style1522071145015" xfId="45126" xr:uid="{09E29DD7-E96C-46F4-B0D3-1F36FE57DA86}"/>
    <cellStyle name="style1522071145187" xfId="45132" xr:uid="{791E1270-C5AD-496E-ABF4-4F245B282A93}"/>
    <cellStyle name="style1522071145328" xfId="45138" xr:uid="{1C47AC12-7A08-4E1F-9D2E-0EBB6A2DDA99}"/>
    <cellStyle name="style1522071145437" xfId="45127" xr:uid="{B6C2028B-32D8-4DEA-9BC0-F53EFAD88331}"/>
    <cellStyle name="style1522071145517" xfId="45133" xr:uid="{E221FE0C-42F0-4544-9FFA-38474E59E4BE}"/>
    <cellStyle name="style1522071145610" xfId="45139" xr:uid="{F1B11D39-BA7F-435D-B394-9205795D4487}"/>
    <cellStyle name="style1522071145720" xfId="45184" xr:uid="{25267BBA-9D1E-498A-9A8D-7C5F68B18E67}"/>
    <cellStyle name="style1522071145829" xfId="45142" xr:uid="{C8F84BA5-5876-451F-B65B-BB0703816918}"/>
    <cellStyle name="style1522071145939" xfId="45148" xr:uid="{80C96838-CBDC-46D7-A33B-5BF263E6AE54}"/>
    <cellStyle name="style1522071146034" xfId="45150" xr:uid="{5A219934-C135-485A-8705-E80450B0D0C5}"/>
    <cellStyle name="style1522071146331" xfId="45153" xr:uid="{62EBB452-7F60-49C5-A72E-1CBF39F71759}"/>
    <cellStyle name="style1522071146441" xfId="45154" xr:uid="{B7905553-B943-49B3-8F6A-A121BB6A68DA}"/>
    <cellStyle name="style1522071146551" xfId="45152" xr:uid="{DDC8497F-E67D-4E74-B7FC-C0B16878B451}"/>
    <cellStyle name="style1522071146660" xfId="45155" xr:uid="{E39FBB3C-0401-416F-B482-F53A74D25A92}"/>
    <cellStyle name="style1522071146770" xfId="45156" xr:uid="{F416D27D-D969-42D3-ADD4-22D9E097E30D}"/>
    <cellStyle name="style1522071146863" xfId="45157" xr:uid="{0EFD2B72-2D89-47F2-8B8D-83082EEFDEE8}"/>
    <cellStyle name="style1522071147085" xfId="45158" xr:uid="{C331EF54-23C5-422C-87DC-6E3765F09BF1}"/>
    <cellStyle name="style1522071147179" xfId="45159" xr:uid="{7F3A5D06-DDE0-4F42-BBD9-97FFC3882A2F}"/>
    <cellStyle name="style1522071147288" xfId="45160" xr:uid="{59A1FD48-A234-4252-A16A-7FB01A0FA582}"/>
    <cellStyle name="style1522071147398" xfId="45161" xr:uid="{83412306-403B-46DC-8ACD-649C3E6D0434}"/>
    <cellStyle name="style1522071147588" xfId="45185" xr:uid="{BE216274-F10B-4BC4-869E-313B925A4341}"/>
    <cellStyle name="style1522071147666" xfId="45186" xr:uid="{3B0C0869-2183-4C8F-AA9B-9BEBDFDCFE69}"/>
    <cellStyle name="style1522071200866" xfId="45191" xr:uid="{99F10062-DF5A-4A27-8128-7BD35071970B}"/>
    <cellStyle name="style1522071200960" xfId="45118" xr:uid="{F4D69F82-0E2A-41EA-AB78-8452017C7708}"/>
    <cellStyle name="style1522071201140" xfId="45173" xr:uid="{F6D79B08-14AA-4F81-B745-086BF8E9C2D2}"/>
    <cellStyle name="style1522071201322" xfId="45121" xr:uid="{F85987AF-282C-4994-A93E-CE4EAA7B3691}"/>
    <cellStyle name="style1522071201494" xfId="45124" xr:uid="{0D208CF9-04C3-4D36-B6DD-2A8C826EFFAA}"/>
    <cellStyle name="style1522071201572" xfId="45128" xr:uid="{D187E9AE-66E3-4CA9-8939-95B93F1F7953}"/>
    <cellStyle name="style1522071201682" xfId="45134" xr:uid="{976D7699-B9FA-4FFF-A6E3-1B27DC79F882}"/>
    <cellStyle name="style1522071201823" xfId="45143" xr:uid="{A8F13937-8DD1-4210-BE2B-A775BECB5E66}"/>
    <cellStyle name="style1522071201917" xfId="45129" xr:uid="{A8CE44E4-EFEA-49E7-A776-8B12B2413B3E}"/>
    <cellStyle name="style1522071201995" xfId="45135" xr:uid="{1232C24F-4DE0-44A8-9683-3F318093F8E0}"/>
    <cellStyle name="style1522071202089" xfId="45144" xr:uid="{928A7672-C75C-44D6-AD77-5279F591E394}"/>
    <cellStyle name="style1522071202191" xfId="45192" xr:uid="{C8C5F2CA-0868-41E4-8960-5D1E9FB27F13}"/>
    <cellStyle name="style1522071202279" xfId="45146" xr:uid="{5BE52A3A-DA74-4AED-8693-316024714B97}"/>
    <cellStyle name="style1522071202404" xfId="45149" xr:uid="{8E18ED87-09C1-42C3-B06A-1043A42005F4}"/>
    <cellStyle name="style1522071202693" xfId="45175" xr:uid="{CA188D33-E6D0-4520-B050-5E8B911C24DC}"/>
    <cellStyle name="style1522071202779" xfId="45176" xr:uid="{7549E5F4-6EE7-4A7C-8959-E76E3C2101B8}"/>
    <cellStyle name="style1522071202873" xfId="45174" xr:uid="{AD688E89-7DE5-4B90-BEA7-C781A7B7CFE5}"/>
    <cellStyle name="style1522071202966" xfId="45177" xr:uid="{C991BD37-762A-4151-A878-AB20D0DC7E73}"/>
    <cellStyle name="style1522071203076" xfId="45178" xr:uid="{A94BA029-1EC7-40BD-AF39-549D22FEC90C}"/>
    <cellStyle name="style1522071203170" xfId="45179" xr:uid="{0D95EC89-40F2-4930-AAC3-6A45E1C876FC}"/>
    <cellStyle name="style1522071203375" xfId="45180" xr:uid="{0E5FA9C5-B58B-486F-8780-3677486F481C}"/>
    <cellStyle name="style1522071203469" xfId="45181" xr:uid="{4104800F-F785-45B2-8FD9-A725295F29C3}"/>
    <cellStyle name="style1522071203563" xfId="45182" xr:uid="{74AF8478-D8DE-4C73-931E-24FCF19BF6A1}"/>
    <cellStyle name="style1522071203656" xfId="45183" xr:uid="{C1FF5E65-135C-4563-A4FB-ACB1270C8DBA}"/>
    <cellStyle name="style1522071203846" xfId="45193" xr:uid="{FFB37C37-F3E9-4A9B-933D-5AA82D003EFD}"/>
    <cellStyle name="style1522071203940" xfId="45194" xr:uid="{A6F3F1FF-B33E-4D24-8E05-F08E4558781A}"/>
    <cellStyle name="style1522071262409" xfId="45187" xr:uid="{816BBEFD-EDD6-415E-9F01-FEA699C03213}"/>
    <cellStyle name="style1522071262503" xfId="45119" xr:uid="{39ED944F-3B20-43D8-A429-9B81BCA643F0}"/>
    <cellStyle name="style1522071262605" xfId="45162" xr:uid="{5ADEE616-EC40-4467-A133-0AA376523C81}"/>
    <cellStyle name="style1522071262802" xfId="45122" xr:uid="{39F6EB21-0AC1-474C-8ADA-26B31A3F4D9D}"/>
    <cellStyle name="style1522071263005" xfId="45125" xr:uid="{096F6324-CF18-4B2C-9CEA-CD62715BFA98}"/>
    <cellStyle name="style1522071263083" xfId="45130" xr:uid="{83E0F298-F2B9-4641-AA4E-83D062D2CACD}"/>
    <cellStyle name="style1522071263226" xfId="45136" xr:uid="{94E693AE-240D-42DB-978B-83C45F921190}"/>
    <cellStyle name="style1522071263366" xfId="45140" xr:uid="{A90731DF-B9FB-437D-8002-4E1ACFD67BAB}"/>
    <cellStyle name="style1522071263476" xfId="45131" xr:uid="{31EAD3F9-27E0-45F9-9ECC-2B7A72378D7A}"/>
    <cellStyle name="style1522071263569" xfId="45137" xr:uid="{06CD44E0-6B47-44AD-BF78-D32042C98DAD}"/>
    <cellStyle name="style1522071263695" xfId="45141" xr:uid="{77550B72-528A-4AED-A6C3-CDB8C8EBC976}"/>
    <cellStyle name="style1522071263789" xfId="45188" xr:uid="{99AFA0C6-FFB9-4892-8C24-403BEB3840AC}"/>
    <cellStyle name="style1522071263914" xfId="45145" xr:uid="{00128AAF-496C-4EC6-B6E5-77128BDD6AEC}"/>
    <cellStyle name="style1522071264039" xfId="45147" xr:uid="{83C834A5-A84E-4A31-9BE0-56B664FB9242}"/>
    <cellStyle name="style1522071264447" xfId="45164" xr:uid="{9FB9E671-2A5A-4CEE-A3AA-DCBE863E937C}"/>
    <cellStyle name="style1522071264603" xfId="45165" xr:uid="{80C32E8D-E18C-4C56-8681-21258628FF66}"/>
    <cellStyle name="style1522071264719" xfId="45163" xr:uid="{FABD23AA-33CD-4A7B-B7B0-763FD08C3CB6}"/>
    <cellStyle name="style1522071264825" xfId="45166" xr:uid="{A964665D-C01A-417A-8BB4-FAA7114B84FB}"/>
    <cellStyle name="style1522071264919" xfId="45167" xr:uid="{79D1E0E6-1B9D-4806-B85D-0F2CFCD639C4}"/>
    <cellStyle name="style1522071265028" xfId="45168" xr:uid="{5FCA1F4C-5BA8-4EBC-AB91-7ABCCC73F149}"/>
    <cellStyle name="style1522071265244" xfId="45169" xr:uid="{671A00C4-3AF1-4697-BE20-EE9203D79391}"/>
    <cellStyle name="style1522071265327" xfId="45170" xr:uid="{57B5BAD3-C132-4570-9B5C-DC612CE6FBB9}"/>
    <cellStyle name="style1522071265421" xfId="45171" xr:uid="{21494A6B-A3DF-4DEE-B0D5-5ACF092015EB}"/>
    <cellStyle name="style1522071265515" xfId="45172" xr:uid="{232A8567-EB89-4127-8CE7-3BB2CCCD8932}"/>
    <cellStyle name="style1522071265671" xfId="45189" xr:uid="{C14ABD0A-5DC2-4D54-A265-7E5CBC428A39}"/>
    <cellStyle name="style1522071265765" xfId="45190" xr:uid="{1E266010-0F78-4CAC-86C1-BF8313B1D33C}"/>
    <cellStyle name="style1522250028115" xfId="44927" xr:uid="{5D4B20F8-5C9B-4966-9BAE-2183E6AC4ADB}"/>
    <cellStyle name="style1522250028316" xfId="44928" xr:uid="{E6FB9835-CE16-4A19-A5E1-AB2B26CC8A39}"/>
    <cellStyle name="style1522250028463" xfId="44933" xr:uid="{59E6CB3F-0450-4901-AD69-0E5AD055CE2A}"/>
    <cellStyle name="style1522250028631" xfId="44934" xr:uid="{62A2D27E-2892-4952-9A2E-6AD58719F575}"/>
    <cellStyle name="style1522250029032" xfId="44930" xr:uid="{F23E0935-D4AC-4399-A362-9E30D919372A}"/>
    <cellStyle name="style1522250029208" xfId="44931" xr:uid="{58F20A70-27CC-4AA5-BBD0-978347CA00E4}"/>
    <cellStyle name="style1522250029392" xfId="44929" xr:uid="{4E78148B-65B8-436B-885A-28CB0EAA1869}"/>
    <cellStyle name="style1522250029537" xfId="44932" xr:uid="{A07C6D8D-5B52-43B1-A557-DA7D192FA921}"/>
    <cellStyle name="style1522250029704" xfId="44935" xr:uid="{7FA194A7-8681-4959-BA37-43795F1C012E}"/>
    <cellStyle name="style1522250029869" xfId="44936" xr:uid="{2C3694AA-0892-4C9C-A543-175A456A3501}"/>
    <cellStyle name="style1522250030038" xfId="44937" xr:uid="{67E393A9-60F8-43A3-9D6E-2EBB74218A95}"/>
    <cellStyle name="style1522250030254" xfId="44938" xr:uid="{7E949940-AB26-430E-B382-9725F717E25D}"/>
    <cellStyle name="style1522250030408" xfId="44939" xr:uid="{EF987899-2DE8-4C7E-AB19-8342D873B11C}"/>
    <cellStyle name="style1522250030586" xfId="44945" xr:uid="{A978BD99-3AB2-47C1-A7A9-033AA8892F14}"/>
    <cellStyle name="style1522250030740" xfId="44940" xr:uid="{A460B027-D1BE-4060-A56D-0945F3CEF012}"/>
    <cellStyle name="style1522250030909" xfId="44946" xr:uid="{F34E0D89-FDA6-42F0-B2C3-53F8FADD8966}"/>
    <cellStyle name="style1522250031087" xfId="44951" xr:uid="{430D89E2-C71B-4EF8-A87B-1716D7027A5C}"/>
    <cellStyle name="style1522250031257" xfId="44952" xr:uid="{E947B5C8-E01B-41D8-A6EA-A9E56CED47E8}"/>
    <cellStyle name="style1522250031473" xfId="44941" xr:uid="{441BCDFB-3DDF-4F62-B5B7-9DEE5586DB32}"/>
    <cellStyle name="style1522250031673" xfId="44942" xr:uid="{B1E67458-67E1-440D-9974-EE02073635A5}"/>
    <cellStyle name="style1522250031842" xfId="44943" xr:uid="{32B6EDAE-8B02-46CC-905B-D4252BC1B285}"/>
    <cellStyle name="style1522250032027" xfId="44944" xr:uid="{0838D06A-65F7-4631-9FE1-621A24C60EE3}"/>
    <cellStyle name="style1522250032290" xfId="44947" xr:uid="{76561905-4F71-4FBD-9FE6-609C7AA33778}"/>
    <cellStyle name="style1522250032479" xfId="44948" xr:uid="{EB5AA910-349E-46FB-BA3F-90EAA59B7498}"/>
    <cellStyle name="style1522250032643" xfId="44949" xr:uid="{36FBF906-F663-4ECE-B72E-F375570A5865}"/>
    <cellStyle name="style1522250032875" xfId="44950" xr:uid="{841E1BFD-42DD-48B5-B1C1-6104957E6B13}"/>
    <cellStyle name="style1522250033076" xfId="44953" xr:uid="{7D6AECBE-531B-44ED-B722-DE76BE2C3779}"/>
    <cellStyle name="style1522250033245" xfId="44954" xr:uid="{2F7C6019-AAF7-485B-A547-AF67CD73CF62}"/>
    <cellStyle name="style1522250033376" xfId="44955" xr:uid="{CA4FDC2F-FC57-456B-98C9-93F93BA10E10}"/>
    <cellStyle name="style1522250033577" xfId="44956" xr:uid="{905FE676-FE8C-415D-A304-2F7F6E35429E}"/>
    <cellStyle name="style1522250103196" xfId="44957" xr:uid="{42901231-7267-4EF1-8D21-78225C52BF54}"/>
    <cellStyle name="style1522250103343" xfId="44958" xr:uid="{CAA5739F-3189-4DC4-BE4B-E7B0BDD0FC70}"/>
    <cellStyle name="style1522250103481" xfId="44963" xr:uid="{412F3ED6-FB43-41E3-A97D-CBAC953A33E6}"/>
    <cellStyle name="style1522250103597" xfId="44964" xr:uid="{2E600224-3269-4889-BABE-2046BB3EA1AC}"/>
    <cellStyle name="style1522250103844" xfId="44960" xr:uid="{CF2FFBB3-0689-497C-BF9C-A94BEDEE082F}"/>
    <cellStyle name="style1522250103994" xfId="44961" xr:uid="{7CA3E4E5-5768-4B19-BCC1-1AEA7F36B8F6}"/>
    <cellStyle name="style1522250104129" xfId="44959" xr:uid="{9B9DEAC9-1E5A-47D8-97F0-C1837AC19AEC}"/>
    <cellStyle name="style1522250104266" xfId="44962" xr:uid="{159DCB53-6AD5-48AD-BC8F-9D6B5E483489}"/>
    <cellStyle name="style1522250104367" xfId="44965" xr:uid="{B4DDC2D8-6005-4112-A4FE-F55FE61467F2}"/>
    <cellStyle name="style1522250104511" xfId="44966" xr:uid="{05EC4290-CC44-4B2F-8789-B07A22D1AF64}"/>
    <cellStyle name="style1522250104665" xfId="44967" xr:uid="{8F52166E-0EF8-4E00-B448-45A8DB4C5292}"/>
    <cellStyle name="style1522250104799" xfId="44968" xr:uid="{58B846F6-592E-4346-94B8-9BFBDB2E754F}"/>
    <cellStyle name="style1522250104915" xfId="44969" xr:uid="{D704B4B3-CC12-4D85-814A-A874A4AC3ECE}"/>
    <cellStyle name="style1522250105100" xfId="44975" xr:uid="{D17C58B8-10BB-4C4A-A2EF-9F3A35961C47}"/>
    <cellStyle name="style1522250105231" xfId="44970" xr:uid="{B8F845E4-155F-43E5-A045-86B4520BA03C}"/>
    <cellStyle name="style1522250105347" xfId="44976" xr:uid="{08107E3B-D24B-4998-9068-9749F17DC9C4}"/>
    <cellStyle name="style1522250105470" xfId="44981" xr:uid="{48261935-DD57-4A1E-894D-4998D66B48AE}"/>
    <cellStyle name="style1522250105617" xfId="44982" xr:uid="{7A853F38-0FAF-493E-809B-3A7D5CEFAAC3}"/>
    <cellStyle name="style1522250105748" xfId="44971" xr:uid="{113A46A1-2337-48F8-82B7-A0394EA8D871}"/>
    <cellStyle name="style1522250105871" xfId="44972" xr:uid="{1DFA1769-D12C-4AB1-B2AA-C94502BCECFB}"/>
    <cellStyle name="style1522250106002" xfId="44973" xr:uid="{8A4D0CB4-248B-45B0-8576-21B7EC680A77}"/>
    <cellStyle name="style1522250106126" xfId="44974" xr:uid="{E669ABB5-E21D-41E1-87EC-C6A22AD0A1F9}"/>
    <cellStyle name="style1522250106249" xfId="44977" xr:uid="{DCB457F7-F3A4-4CC9-888D-2415355576C6}"/>
    <cellStyle name="style1522250106387" xfId="44978" xr:uid="{58DF5DA0-87A4-499B-81CA-636DB274EFAB}"/>
    <cellStyle name="style1522250106534" xfId="44979" xr:uid="{1A16B47E-CD1D-4E4E-8C66-19A8858B8C22}"/>
    <cellStyle name="style1522250106672" xfId="44980" xr:uid="{B27CDE6C-435F-402E-8382-3AAA8F082A20}"/>
    <cellStyle name="style1522250166230" xfId="44983" xr:uid="{F92812BC-C0DC-4224-A81C-5FD7A20FB4A2}"/>
    <cellStyle name="style1522250166362" xfId="44984" xr:uid="{F0DF13F8-6B1E-49CC-BC6D-B11B13B31ADE}"/>
    <cellStyle name="style1522250166503" xfId="44989" xr:uid="{14010B89-8EDF-4C12-B322-6AAD7EA58E00}"/>
    <cellStyle name="style1522250166662" xfId="44990" xr:uid="{240ED73C-A6AA-4D1E-934B-F86637A47D73}"/>
    <cellStyle name="style1522250166916" xfId="44986" xr:uid="{B243B073-611F-45E3-9367-1DAF2AD81A20}"/>
    <cellStyle name="style1522250167059" xfId="44987" xr:uid="{96A368E0-2BB2-4D50-8D24-55357B5CEF6D}"/>
    <cellStyle name="style1522250167163" xfId="44985" xr:uid="{BF817F07-B019-4168-9732-6587D9C2498E}"/>
    <cellStyle name="style1522250167301" xfId="44988" xr:uid="{2877DB4B-E1BC-4A76-A3D5-2CAD6D8440F9}"/>
    <cellStyle name="style1522250167448" xfId="44991" xr:uid="{5E39327C-9EA4-4BA6-AD79-D2D3ACCC4C08}"/>
    <cellStyle name="style1522250167602" xfId="44992" xr:uid="{E55E1B55-5C5D-43E2-82FE-1032B318A8EE}"/>
    <cellStyle name="style1522250167733" xfId="44993" xr:uid="{DABD8768-B637-4FF0-A448-2F79E88C3ADC}"/>
    <cellStyle name="style1522250167849" xfId="44994" xr:uid="{742E57EC-A283-4AC9-9DC4-92ED95087646}"/>
    <cellStyle name="style1522250168034" xfId="44995" xr:uid="{1F37628E-B05E-4D2D-8C6C-2543345ED966}"/>
    <cellStyle name="style1522250168187" xfId="45001" xr:uid="{E75B8A74-97A1-4031-B860-619C5B7D6527}"/>
    <cellStyle name="style1522250168350" xfId="44996" xr:uid="{68BE9CC0-EEA1-4FF5-8B31-4337EF6ECCD6}"/>
    <cellStyle name="style1522250168466" xfId="45002" xr:uid="{1897520E-8091-47B1-A8A7-D7C998F501B2}"/>
    <cellStyle name="style1522250168588" xfId="45007" xr:uid="{D7E91A9E-6683-4FBB-A022-2A9D70BB88B0}"/>
    <cellStyle name="style1522250168689" xfId="45008" xr:uid="{11919B28-7FBD-4599-98DB-766266DD0D46}"/>
    <cellStyle name="style1522250168820" xfId="44997" xr:uid="{96646DA8-E5CE-43FB-ABE4-DD18ECB8F34F}"/>
    <cellStyle name="style1522250168936" xfId="44998" xr:uid="{F1813638-A501-4F9B-91B9-BA54D4CC47A0}"/>
    <cellStyle name="style1522250169105" xfId="44999" xr:uid="{3DD2F5B7-69C7-4EFA-818E-3BD2F9667FCD}"/>
    <cellStyle name="style1522250169237" xfId="45000" xr:uid="{BEE78894-AB09-4EBA-A210-1366BBEB40A9}"/>
    <cellStyle name="style1522250169353" xfId="45003" xr:uid="{D17EC1F4-7CF8-4136-9C89-DA2525A3CFF0}"/>
    <cellStyle name="style1522250169453" xfId="45004" xr:uid="{5D198568-0DD9-4D07-B97B-28DEC35E00E0}"/>
    <cellStyle name="style1522250169553" xfId="45005" xr:uid="{2F8A0842-6E5F-4724-87C0-27171CFC6E25}"/>
    <cellStyle name="style1522250169688" xfId="45006" xr:uid="{22D1111C-3B46-4F2C-9437-130F8FAFF0A6}"/>
    <cellStyle name="style1522250231363" xfId="45009" xr:uid="{B12FDC4D-1DF1-48B4-862E-B1F54FAF7F5D}"/>
    <cellStyle name="style1522250231562" xfId="45010" xr:uid="{CE4AE271-D86F-4EE8-AAEE-FB5308636630}"/>
    <cellStyle name="style1522250231708" xfId="45015" xr:uid="{44981E7D-8CD6-483F-9E72-316CA0C5BC71}"/>
    <cellStyle name="style1522250231860" xfId="45016" xr:uid="{79147D7B-1C8D-4065-A742-2E6B5530F37B}"/>
    <cellStyle name="style1522250232177" xfId="45012" xr:uid="{AEA34501-93DD-4FF1-82EB-DAC7B81CDF9F}"/>
    <cellStyle name="style1522250232324" xfId="45013" xr:uid="{288AC4D3-751F-4F5D-A6ED-C3F94FB7F9A2}"/>
    <cellStyle name="style1522250232478" xfId="45011" xr:uid="{543160A6-3F6F-4323-9559-B24EA2156F96}"/>
    <cellStyle name="style1522250232609" xfId="45014" xr:uid="{38551A1C-69C1-42C0-BD5A-3DEC6E1F7C51}"/>
    <cellStyle name="style1522250232809" xfId="45017" xr:uid="{53E1D22A-A3B8-4DB7-8880-F73D2AD51FAA}"/>
    <cellStyle name="style1522250232963" xfId="45018" xr:uid="{AEC6916B-15A6-435D-88AD-E2769909D042}"/>
    <cellStyle name="style1522250233095" xfId="45019" xr:uid="{B60809DB-3CD3-4FCD-995A-D4792F28FA6F}"/>
    <cellStyle name="style1522250233226" xfId="45020" xr:uid="{BE8D81B1-8D06-45C7-A9B2-CB39B70E4A79}"/>
    <cellStyle name="style1522250233358" xfId="45021" xr:uid="{D56E9AD5-0AEF-4475-8C99-19ED16A4A7A9}"/>
    <cellStyle name="style1522250233511" xfId="45024" xr:uid="{96D243E4-C309-40EE-8383-BAB32B8C7F79}"/>
    <cellStyle name="style1522250233642" xfId="45022" xr:uid="{EE914454-DF70-4136-943C-8D0244D03D29}"/>
    <cellStyle name="style1522250233764" xfId="45025" xr:uid="{8CFC1B09-5D9B-483D-84C9-2B9304D84601}"/>
    <cellStyle name="style1522250233865" xfId="45030" xr:uid="{A705B387-EB72-48B2-BF40-35EF9AC5C18F}"/>
    <cellStyle name="style1522250233980" xfId="45031" xr:uid="{FB1607F2-2100-4666-856B-2F8C4EDC0363}"/>
    <cellStyle name="style1522250234112" xfId="45023" xr:uid="{54B50693-609C-49C6-B4D3-11A3D0FA7263}"/>
    <cellStyle name="style1522250234613" xfId="45026" xr:uid="{ED2D79A8-3A93-4419-BBF8-BE1940546B80}"/>
    <cellStyle name="style1522250234744" xfId="45027" xr:uid="{A277FF30-CD42-4E38-A20A-DE823D6C7759}"/>
    <cellStyle name="style1522250234863" xfId="45028" xr:uid="{5CD36351-9278-471A-9F33-1A3E9B44E6DE}"/>
    <cellStyle name="style1522250234966" xfId="45029" xr:uid="{546C3DDE-AB99-42D6-8532-57E98CE0E96A}"/>
    <cellStyle name="style1522250235114" xfId="45032" xr:uid="{1C963B62-3228-4720-AD40-48E337EC4DFF}"/>
    <cellStyle name="style1522250235229" xfId="45033" xr:uid="{18F630F2-2503-4895-87E4-A8F06BB9F53B}"/>
    <cellStyle name="style1522250235330" xfId="45034" xr:uid="{71D1724A-2689-4FFB-8D24-3654E079DD92}"/>
    <cellStyle name="style1522250235440" xfId="45035" xr:uid="{7BCDD591-AC34-4D1F-ACF0-46CD947DE5CD}"/>
    <cellStyle name="style1522250293214" xfId="45036" xr:uid="{DEC6E418-5A92-4D0C-B483-342928D9A219}"/>
    <cellStyle name="style1522250293346" xfId="45037" xr:uid="{50F07047-9CAB-4514-ACC3-F32BED3F6213}"/>
    <cellStyle name="style1522250293477" xfId="45042" xr:uid="{C2F78D38-3DC4-4747-8556-7EB17EAA09D4}"/>
    <cellStyle name="style1522250293593" xfId="45043" xr:uid="{70FFED14-8147-45B2-A73A-4DEB97D1766D}"/>
    <cellStyle name="style1522250293831" xfId="45039" xr:uid="{7B973E4C-FF7B-46E7-8715-E886ABBA0F00}"/>
    <cellStyle name="style1522250293963" xfId="45040" xr:uid="{6470CB76-55C3-43A7-AF6D-A29E30DD2CFA}"/>
    <cellStyle name="style1522250294117" xfId="45038" xr:uid="{8AC2CB2A-5CA4-4BC4-8084-F35D03784261}"/>
    <cellStyle name="style1522250294254" xfId="45041" xr:uid="{27B26579-D508-48BB-9994-D191F2A0AE1D}"/>
    <cellStyle name="style1522250294507" xfId="45044" xr:uid="{01BB2B0D-5EA7-4478-98B9-837431A8E863}"/>
    <cellStyle name="style1522250294623" xfId="45045" xr:uid="{A7A0B411-5F00-42C8-9C18-78DF81AF49C4}"/>
    <cellStyle name="style1522250294746" xfId="45046" xr:uid="{0F723DD4-2446-48EC-B432-318CFCF14922}"/>
    <cellStyle name="style1522250294855" xfId="45047" xr:uid="{E5E94437-2F6C-4D56-84A1-C6F49F802541}"/>
    <cellStyle name="style1522250294955" xfId="45048" xr:uid="{8A11B3A7-DA14-4E23-BD18-714DD6438522}"/>
    <cellStyle name="style1522250295103" xfId="45054" xr:uid="{18CD27DB-0EB2-46EA-8638-0F2D534E8D08}"/>
    <cellStyle name="style1522250295209" xfId="45049" xr:uid="{07161B7A-97DE-4E70-A185-CF236F10A2D1}"/>
    <cellStyle name="style1522250295356" xfId="45055" xr:uid="{8BF4CCE7-4F2F-4A5C-AD35-64032441D1AB}"/>
    <cellStyle name="style1522250295487" xfId="45060" xr:uid="{71C92B04-578D-48C2-B2E5-847DCD350B6B}"/>
    <cellStyle name="style1522250295587" xfId="45061" xr:uid="{D599145B-A7A4-470A-B070-35D30AEBB930}"/>
    <cellStyle name="style1522250295704" xfId="45050" xr:uid="{821A2F61-9F1E-4195-A712-1B1F6719C2F1}"/>
    <cellStyle name="style1522250295819" xfId="45051" xr:uid="{70352458-439C-4999-A006-B2F3490D58BB}"/>
    <cellStyle name="style1522250295925" xfId="45052" xr:uid="{2FFB5ABF-29F5-4363-9D9D-6B17EC1947BF}"/>
    <cellStyle name="style1522250296025" xfId="45053" xr:uid="{73DE2F55-A798-4071-ACC8-34592D15612E}"/>
    <cellStyle name="style1522250296157" xfId="45056" xr:uid="{B813DE17-5DEE-47CA-B494-CB3658F71D6B}"/>
    <cellStyle name="style1522250296305" xfId="45057" xr:uid="{73694AF9-64D5-4E31-9799-3515C0CB00DF}"/>
    <cellStyle name="style1522250296457" xfId="45058" xr:uid="{BF859E72-3135-4B74-8C54-EDB290BF3748}"/>
    <cellStyle name="style1522250296611" xfId="45059" xr:uid="{C262D3E3-142A-4442-97E5-4CA12DB5CDD1}"/>
    <cellStyle name="style1522250296911" xfId="45062" xr:uid="{EDEC298D-F94F-465A-8250-BFB0002BFA34}"/>
    <cellStyle name="style1522250297027" xfId="45063" xr:uid="{F3500DF5-C5B0-45CE-9F20-656BE2282DAA}"/>
    <cellStyle name="style1522250297174" xfId="45064" xr:uid="{8069E8EB-21D1-4DDB-8BDE-AF3D6753D445}"/>
    <cellStyle name="style1522250297344" xfId="45065" xr:uid="{00E03E73-6850-4AC7-A9E6-E29B67D3BB9D}"/>
    <cellStyle name="style1522250297528" xfId="45066" xr:uid="{B734DDA1-D4A7-4DA2-956D-B8B0F525068B}"/>
    <cellStyle name="style1522250297644" xfId="45067" xr:uid="{B3AEFF9A-7684-4569-9F59-251222E6850C}"/>
    <cellStyle name="style1522250297759" xfId="45068" xr:uid="{7283EF7E-8B6E-4429-91E0-1C005DE7F8A7}"/>
    <cellStyle name="style1522250297860" xfId="45069" xr:uid="{597C4E25-7F34-4015-80FB-F062B48F27AE}"/>
    <cellStyle name="style1522250297969" xfId="45070" xr:uid="{DD92DCD9-755E-4036-AEF1-AA69A36853B2}"/>
    <cellStyle name="style1522250298076" xfId="45071" xr:uid="{BD4D37C6-AA11-4782-B966-25A3DCCF4061}"/>
    <cellStyle name="style1522250298191" xfId="45072" xr:uid="{6B3842A7-6900-4262-B129-D840A1E4BAF4}"/>
    <cellStyle name="style1522250298292" xfId="45073" xr:uid="{44D92EEA-3489-4C7A-9258-92E95DD3B736}"/>
    <cellStyle name="style1522250298561" xfId="45074" xr:uid="{3CB7221A-DFFA-4DCA-B64D-505B691DCF68}"/>
    <cellStyle name="style1522250298677" xfId="45075" xr:uid="{9188A162-3FCE-4D1B-982E-CC9551091D34}"/>
    <cellStyle name="style1522250298793" xfId="45076" xr:uid="{2C82D069-A73E-419B-949A-0752F3DFD4A3}"/>
    <cellStyle name="style1522250298931" xfId="45077" xr:uid="{7B85F845-D291-4CCE-BCEE-2C3724AF7113}"/>
    <cellStyle name="style1522250356871" xfId="45078" xr:uid="{A6D6911A-46C3-431F-BD68-6608A9429872}"/>
    <cellStyle name="style1522250357025" xfId="45079" xr:uid="{F156DFEA-0EBC-4062-8668-97DC6E47DCA7}"/>
    <cellStyle name="style1522250357187" xfId="45084" xr:uid="{4E0E3AA7-7F12-440E-9AE0-1A340E447B9B}"/>
    <cellStyle name="style1522250357324" xfId="45085" xr:uid="{D82033B8-6A7A-4DF1-99E1-33FD2BFFC63F}"/>
    <cellStyle name="style1522250357641" xfId="45081" xr:uid="{1378C9C3-2630-4287-B413-A04C45199FA3}"/>
    <cellStyle name="style1522250357821" xfId="45082" xr:uid="{972B61F8-8893-468A-BB1F-9048945EF234}"/>
    <cellStyle name="style1522250357994" xfId="45080" xr:uid="{0EB64015-BD9A-44DC-9920-128FDAB171A7}"/>
    <cellStyle name="style1522250358181" xfId="45083" xr:uid="{A76A34C7-6F7F-46BE-A721-3A6B133A68A0}"/>
    <cellStyle name="style1522250358368" xfId="45086" xr:uid="{33D4F188-5764-4DD7-93E0-ED6A44E0D83E}"/>
    <cellStyle name="style1522250358518" xfId="45087" xr:uid="{B73CD225-1BCE-418C-BF5B-52C97A9F002B}"/>
    <cellStyle name="style1522250358656" xfId="45088" xr:uid="{59F8E581-4B15-4B95-80FB-2A96AD75FBD8}"/>
    <cellStyle name="style1522250358787" xfId="45089" xr:uid="{F51793AC-E7FB-4E70-A910-58A5E5E2CD91}"/>
    <cellStyle name="style1522250358913" xfId="45090" xr:uid="{4A17416C-1302-402D-8081-E19572A12D28}"/>
    <cellStyle name="style1522250359019" xfId="45093" xr:uid="{688F55C2-560B-4343-9618-1B1AF64FDF98}"/>
    <cellStyle name="style1522250359135" xfId="45096" xr:uid="{CADDBAC0-617A-41D1-84F7-E7F35E676DC3}"/>
    <cellStyle name="style1522250359257" xfId="45091" xr:uid="{CDF72556-C5C7-4B88-A63C-98E8AAA5345C}"/>
    <cellStyle name="style1522250359373" xfId="45094" xr:uid="{914BABB2-082E-4E48-9735-C4CBCD710170}"/>
    <cellStyle name="style1522250359504" xfId="45097" xr:uid="{093D483E-71A3-4664-B46D-622C8844625C}"/>
    <cellStyle name="style1522250359736" xfId="45092" xr:uid="{1921BABE-1700-4117-9F77-832627902A92}"/>
    <cellStyle name="style1522250360222" xfId="45095" xr:uid="{0A9E40E6-FF5D-4C07-8281-F101F8CFDCE1}"/>
    <cellStyle name="style1522250360776" xfId="45098" xr:uid="{F67F6E9E-3FA9-436E-9A25-168F3D55CFAD}"/>
    <cellStyle name="style1522250417096" xfId="45100" xr:uid="{9979F8BF-88E3-4C5A-B0E2-1CC2A277594A}"/>
    <cellStyle name="style1522250417247" xfId="45101" xr:uid="{EEC06DB6-5A8D-4DCB-979C-FEB86A3D9838}"/>
    <cellStyle name="style1522250417412" xfId="45099" xr:uid="{3B2F8CB0-ABC6-4C47-A085-A568BC23353F}"/>
    <cellStyle name="style1522250417544" xfId="45102" xr:uid="{3168BA47-6E39-4AF5-BDA2-30C1BA88D102}"/>
    <cellStyle name="style1522250417675" xfId="45103" xr:uid="{1CA534C1-3BAE-4164-AE16-FA087BBC4B75}"/>
    <cellStyle name="style1522250417813" xfId="45104" xr:uid="{9809C854-C8AA-43FF-9FF7-E60F4B9A7DE2}"/>
    <cellStyle name="style1522250417929" xfId="45105" xr:uid="{CFBAD362-FBB1-459D-BAF9-0823B2E2BC19}"/>
    <cellStyle name="style1522250418044" xfId="45106" xr:uid="{DB0E2D35-1631-4E5B-914F-D6A1143C7CC5}"/>
    <cellStyle name="style1522250418160" xfId="45108" xr:uid="{93E566F6-E111-4E92-B9DD-5176FAF2CB45}"/>
    <cellStyle name="style1522250418288" xfId="45109" xr:uid="{6C5D3DFE-FB40-4BBC-AEAA-10919B50D075}"/>
    <cellStyle name="style1522250418397" xfId="45111" xr:uid="{0C8611CC-8591-4755-9CAF-AE4997EE07CF}"/>
    <cellStyle name="style1522250418515" xfId="45112" xr:uid="{FB1942F4-6E60-47AA-8D2B-6080631057EA}"/>
    <cellStyle name="style1522250418614" xfId="45107" xr:uid="{61526882-D9C3-4AF7-B4A7-E67A91BCE24F}"/>
    <cellStyle name="style1522250418746" xfId="45110" xr:uid="{01FD196B-9D2E-449D-BAD2-1526E2D9F3BE}"/>
    <cellStyle name="style1522250418899" xfId="45113" xr:uid="{08394C3E-F132-4562-81A0-868956CFAD42}"/>
    <cellStyle name="style1522250419147" xfId="45115" xr:uid="{8739B234-83BE-41B8-81F3-B28FE51A60B1}"/>
    <cellStyle name="style1522250419282" xfId="45116" xr:uid="{CC42C2C2-CC89-44BE-BDC6-C7DF5076E49B}"/>
    <cellStyle name="style1522250419416" xfId="45114" xr:uid="{E66D2F03-51FF-409E-B550-B6610D64DBE1}"/>
    <cellStyle name="style1522343426291" xfId="45406" xr:uid="{F580527B-4DA2-4E32-A43F-341B521FE6FB}"/>
    <cellStyle name="style1522343426479" xfId="45439" xr:uid="{8466AFF8-B741-4CF2-B17A-AC74D2447BCA}"/>
    <cellStyle name="style1522343426839" xfId="45409" xr:uid="{3D029E34-1147-4917-A42C-8A47197B9B20}"/>
    <cellStyle name="style1522343427216" xfId="45412" xr:uid="{E1BE12B7-FEFC-4523-98BD-819864C95A0D}"/>
    <cellStyle name="style1522343427373" xfId="45415" xr:uid="{0CB7B5D4-F185-4D50-959D-A5ED991369BC}"/>
    <cellStyle name="style1522343427560" xfId="45421" xr:uid="{2190F9B4-7B62-4619-BFBE-B61AD52DE7AF}"/>
    <cellStyle name="style1522343427891" xfId="45427" xr:uid="{3542EC32-E3FF-4E73-8EA7-AD31305E3BD5}"/>
    <cellStyle name="style1522343428156" xfId="45416" xr:uid="{065205CE-A8BD-4170-AA30-D912FE0AF618}"/>
    <cellStyle name="style1522343428300" xfId="45422" xr:uid="{136DAED1-ACF8-451F-8B89-8B8C590F6184}"/>
    <cellStyle name="style1522343428597" xfId="45428" xr:uid="{134CE705-40A3-4992-8970-5C578DF9B5FE}"/>
    <cellStyle name="style1522343428817" xfId="45472" xr:uid="{231D6A8D-D10D-4A10-8112-1FF09E56014F}"/>
    <cellStyle name="style1522343429098" xfId="45429" xr:uid="{E501CDEC-C66D-4CF2-8308-3738D5CC62D0}"/>
    <cellStyle name="style1522343429459" xfId="45438" xr:uid="{3D256EC5-B42D-4CDC-A135-73CD1C9246EE}"/>
    <cellStyle name="style1522343430133" xfId="45441" xr:uid="{7A8C8022-D7B3-4365-975A-EAA9B207792D}"/>
    <cellStyle name="style1522343430305" xfId="45442" xr:uid="{44134CEE-2E96-42F6-ADBC-32B2643E931E}"/>
    <cellStyle name="style1522343430478" xfId="45440" xr:uid="{6BA100EC-92A4-4C69-99FD-EA17FFBCFA51}"/>
    <cellStyle name="style1522343430665" xfId="45443" xr:uid="{D38D28CC-D2B5-4D1B-946A-324E056936BD}"/>
    <cellStyle name="style1522343430837" xfId="45444" xr:uid="{F1AB3177-40D8-4079-8335-D3E35CF41C7F}"/>
    <cellStyle name="style1522343431043" xfId="45445" xr:uid="{8B93145A-83E0-42BE-8A74-1D8FFCD4CB41}"/>
    <cellStyle name="style1522343431402" xfId="45446" xr:uid="{55A3E4E1-D5C4-4F84-9342-7ADC1391744E}"/>
    <cellStyle name="style1522343431512" xfId="45447" xr:uid="{4A6A99A4-2D8F-45F8-85DF-84E488DD92A7}"/>
    <cellStyle name="style1522343431700" xfId="45448" xr:uid="{6F33AFEE-0C5F-4154-BE93-C1D9894610DA}"/>
    <cellStyle name="style1522343432015" xfId="45449" xr:uid="{AC1DB75C-AC61-4436-8695-1AFA025D83E0}"/>
    <cellStyle name="style1522343432535" xfId="45473" xr:uid="{D2D4A128-443A-42E4-B7D1-6CFF6C18BE00}"/>
    <cellStyle name="style1522343432738" xfId="45474" xr:uid="{599E38EE-D63A-471F-A5CB-9A3F83CD7C9A}"/>
    <cellStyle name="style1522343715600" xfId="45407" xr:uid="{E0CB8F9F-EC6C-4752-9665-030A355F32CA}"/>
    <cellStyle name="style1522343715860" xfId="45450" xr:uid="{CB884BFF-D84D-4332-9388-1541DAF3F363}"/>
    <cellStyle name="style1522343716401" xfId="45410" xr:uid="{0EDAC78D-A5DC-4277-BBF5-CE3C89004AC7}"/>
    <cellStyle name="style1522343716918" xfId="45413" xr:uid="{7D5EE80E-75EF-4C27-B900-75CC8549E6E7}"/>
    <cellStyle name="style1522343717325" xfId="45417" xr:uid="{9DACFC5E-8CCA-43FC-AEA4-BBE495DC7D96}"/>
    <cellStyle name="style1522343717628" xfId="45423" xr:uid="{43546B63-CE24-4234-A9F5-93E32FDF1D3F}"/>
    <cellStyle name="style1522343717865" xfId="45430" xr:uid="{751345CF-BB07-41C3-BF56-5467464A5DA7}"/>
    <cellStyle name="style1522343718217" xfId="45418" xr:uid="{97CD7F5B-24DB-4CB9-9FA2-3B4F7DFE4EBA}"/>
    <cellStyle name="style1522343718394" xfId="45424" xr:uid="{B78EBBAA-7DB9-455B-8809-772A75DDF3C7}"/>
    <cellStyle name="style1522343718708" xfId="45431" xr:uid="{E28254C0-2E3C-4429-B232-D9D6340A6327}"/>
    <cellStyle name="style1522343718969" xfId="45475" xr:uid="{0D9A36AE-A6D9-4AAA-BC9B-9876039644E5}"/>
    <cellStyle name="style1522343719196" xfId="45434" xr:uid="{F51CF4E0-8061-45A5-A1A3-D051ECA223EE}"/>
    <cellStyle name="style1522343719561" xfId="45437" xr:uid="{96543237-AC28-4A7E-8200-D98207089EC4}"/>
    <cellStyle name="style1522343720527" xfId="45452" xr:uid="{9A8421B7-FE94-4C80-B75E-0B7EBA9979E5}"/>
    <cellStyle name="style1522343720764" xfId="45453" xr:uid="{D15C91F9-7B59-4A6A-83E3-3C38DE6FFA28}"/>
    <cellStyle name="style1522343721116" xfId="45451" xr:uid="{F4E3B952-6A93-4429-A042-4FB0FFC51278}"/>
    <cellStyle name="style1522343721565" xfId="45458" xr:uid="{359FFB0F-A8C6-4D12-80F2-C88D81FB3EE5}"/>
    <cellStyle name="style1522343721871" xfId="45459" xr:uid="{EB90D07F-1F4E-438E-A07A-BC94AEB2C2DF}"/>
    <cellStyle name="style1522343722120" xfId="45460" xr:uid="{CC0E1992-B016-418D-8969-B417691B04D4}"/>
    <cellStyle name="style1522343722694" xfId="45464" xr:uid="{0EE97F41-2B89-4312-87AA-8C5260CC2361}"/>
    <cellStyle name="style1522343722888" xfId="45465" xr:uid="{FC3333ED-363D-4582-9953-0E3E90D7D430}"/>
    <cellStyle name="style1522343723158" xfId="45466" xr:uid="{28E1659A-29C3-40F1-A81E-92D25F43C69D}"/>
    <cellStyle name="style1522343723409" xfId="45467" xr:uid="{218A92C9-D726-4C39-A754-7B0C98C6BBE3}"/>
    <cellStyle name="style1522343724077" xfId="45476" xr:uid="{07A9BDF5-9626-4760-A623-BB9D3EA43BE3}"/>
    <cellStyle name="style1522343724672" xfId="45479" xr:uid="{6AAF4065-2210-419F-B94A-FDE16B303595}"/>
    <cellStyle name="style1522344117573" xfId="45408" xr:uid="{5BEBE968-C776-48C9-8974-2E0A513A3E5E}"/>
    <cellStyle name="style1522344117724" xfId="45454" xr:uid="{7C11BFD9-1D18-483B-AF38-D35EDBD1DD87}"/>
    <cellStyle name="style1522344118057" xfId="45411" xr:uid="{4F4A2099-FD8F-40A3-AD3D-7B08EAB4F0BA}"/>
    <cellStyle name="style1522344118375" xfId="45414" xr:uid="{EF8E4CB1-AB4E-4705-84C8-C92A304F286B}"/>
    <cellStyle name="style1522344118505" xfId="45419" xr:uid="{272C102C-E28D-43FE-A403-B72D700FCCA6}"/>
    <cellStyle name="style1522344118656" xfId="45425" xr:uid="{55E5B314-9989-4BD9-AD6D-B88EFBCECBC1}"/>
    <cellStyle name="style1522344118936" xfId="45432" xr:uid="{BD6CD499-44C5-49D5-9BA6-015201AB8994}"/>
    <cellStyle name="style1522344119091" xfId="45420" xr:uid="{9DFFDAC1-78ED-419C-9609-FBBB1046F04A}"/>
    <cellStyle name="style1522344119253" xfId="45426" xr:uid="{44197639-49C2-472D-8A4C-64DBA29090B2}"/>
    <cellStyle name="style1522344119439" xfId="45433" xr:uid="{832945DB-0A04-40AB-9302-6689ED796084}"/>
    <cellStyle name="style1522344119606" xfId="45477" xr:uid="{3A700AB4-DFF4-4E1E-A880-5DDFA97F4648}"/>
    <cellStyle name="style1522344119808" xfId="45435" xr:uid="{39DD4C77-CDEC-4B74-91E4-4B7F02E7446F}"/>
    <cellStyle name="style1522344119991" xfId="45436" xr:uid="{BBC4378C-75B6-4AEB-AC30-A217EAD1E4A3}"/>
    <cellStyle name="style1522344120581" xfId="45456" xr:uid="{A29E6C7E-E32F-4BCA-8F19-60E41ADDB44A}"/>
    <cellStyle name="style1522344120814" xfId="45457" xr:uid="{9155C368-C8F6-4742-BE2C-30A6D5480598}"/>
    <cellStyle name="style1522344121163" xfId="45455" xr:uid="{88341536-3032-4B27-984C-AE64904DE3F3}"/>
    <cellStyle name="style1522344121296" xfId="45461" xr:uid="{4F2E0FC3-1DAC-4FF5-946A-64E76CDD78A7}"/>
    <cellStyle name="style1522344121495" xfId="45462" xr:uid="{BEF7BCF3-6E83-4559-B5E5-CFD25A6DED83}"/>
    <cellStyle name="style1522344121665" xfId="45463" xr:uid="{14CC0C4F-9DB5-490A-A063-2756E4FEC295}"/>
    <cellStyle name="style1522344122064" xfId="45468" xr:uid="{3F22C47F-A33E-4A84-B846-A494F3C05EFA}"/>
    <cellStyle name="style1522344122177" xfId="45469" xr:uid="{3CFB2D82-8FE8-447E-B497-602A566B8A9F}"/>
    <cellStyle name="style1522344122336" xfId="45470" xr:uid="{F16FAD74-4DFD-4D2B-9767-D53CC8EB6BA7}"/>
    <cellStyle name="style1522344122480" xfId="45471" xr:uid="{8FC1955B-7622-4D1E-B92C-638C6B61F5B0}"/>
    <cellStyle name="style1522344122782" xfId="45478" xr:uid="{57605C8B-E12A-4C79-9AD7-71ABB9E99ECC}"/>
    <cellStyle name="style1522344122912" xfId="45480" xr:uid="{EB64335D-6794-46D5-B034-950290D6DAFE}"/>
    <cellStyle name="style1522402013106" xfId="45195" xr:uid="{CDFC3804-F059-48AC-8035-9C4441D8EAA1}"/>
    <cellStyle name="style1522402013277" xfId="45196" xr:uid="{177AC93F-BE23-4016-8987-9736BA3330AF}"/>
    <cellStyle name="style1522402013434" xfId="45201" xr:uid="{02925C6E-55DC-497C-A5FE-5BFA23CAF085}"/>
    <cellStyle name="style1522402013590" xfId="45202" xr:uid="{C893CFB6-7473-49F4-9E23-FD26FD13E9ED}"/>
    <cellStyle name="style1522402013856" xfId="45198" xr:uid="{757EC32F-1DC5-4E21-BB0D-E068F86FA0DF}"/>
    <cellStyle name="style1522402014006" xfId="45199" xr:uid="{8C0943D9-CD35-41B6-B10B-4A7E389310D3}"/>
    <cellStyle name="style1522402014156" xfId="45197" xr:uid="{DAA00496-B6D9-4CA9-AD56-B8DFC78A3951}"/>
    <cellStyle name="style1522402014297" xfId="45200" xr:uid="{932746F0-F9EA-4F7E-8C9D-BFF08F62B8F0}"/>
    <cellStyle name="style1522402014422" xfId="45203" xr:uid="{2113E1BE-53CC-4BCD-91DD-4CDF248C2FB9}"/>
    <cellStyle name="style1522402014585" xfId="45204" xr:uid="{EB018AD3-0172-462D-B01B-CE4AB0FD47B8}"/>
    <cellStyle name="style1522402014751" xfId="45205" xr:uid="{EDA652F3-B9CD-4CD3-BBCE-1E40D81AFCCE}"/>
    <cellStyle name="style1522402014908" xfId="45206" xr:uid="{351D5CE7-BC46-4039-ACA3-7D644B68ED04}"/>
    <cellStyle name="style1522402015064" xfId="45207" xr:uid="{0CCB19E0-509A-4DAB-8AA6-8D84272E9679}"/>
    <cellStyle name="style1522402015221" xfId="45213" xr:uid="{49DC4FE3-582D-49D2-86BA-0497E97A71D3}"/>
    <cellStyle name="style1522402015346" xfId="45208" xr:uid="{E8126F47-5151-44C8-9E21-D057E885EA88}"/>
    <cellStyle name="style1522402015503" xfId="45214" xr:uid="{2849F75D-1188-4049-8661-FF3F4FC73062}"/>
    <cellStyle name="style1522402015628" xfId="45219" xr:uid="{72C497A8-18BD-47A2-A1F2-A65B9252C65D}"/>
    <cellStyle name="style1522402015770" xfId="45220" xr:uid="{A93E9F16-7F17-46DA-AD0A-9676DAFEB740}"/>
    <cellStyle name="style1522402015911" xfId="45209" xr:uid="{67D586A9-0054-4BAE-8750-53FE891FB212}"/>
    <cellStyle name="style1522402016067" xfId="45210" xr:uid="{554B3928-9BDE-4B19-9F85-73A4729A2DDE}"/>
    <cellStyle name="style1522402016211" xfId="45211" xr:uid="{FF9E9791-9429-4895-BEDB-A91FCEF00AC5}"/>
    <cellStyle name="style1522402016351" xfId="45212" xr:uid="{0F1040AD-1C3A-466A-BF17-BEC1A5BD0638}"/>
    <cellStyle name="style1522402016507" xfId="45215" xr:uid="{4F590260-D04D-4E4C-A0C7-9D76A8A89AA4}"/>
    <cellStyle name="style1522402016632" xfId="45216" xr:uid="{984827E0-BD02-406B-85A3-2151B2493338}"/>
    <cellStyle name="style1522402016774" xfId="45217" xr:uid="{C57B90F6-8FDB-4221-8306-818DB725DE83}"/>
    <cellStyle name="style1522402016915" xfId="45218" xr:uid="{4FA7A6C5-45C6-4034-AA63-A93BF7CC5561}"/>
    <cellStyle name="style1522402017133" xfId="45221" xr:uid="{0CF0E362-489E-4FD7-8917-9DC7739F64EE}"/>
    <cellStyle name="style1522402017292" xfId="45222" xr:uid="{1502C23B-5184-493E-B5A8-A72067C13301}"/>
    <cellStyle name="style1522402017432" xfId="45223" xr:uid="{BE1AEAE7-5627-4647-AE08-AFA6002DA8B3}"/>
    <cellStyle name="style1522402017589" xfId="45224" xr:uid="{55409C56-A681-4E69-9308-A98410BC8631}"/>
    <cellStyle name="style1522402116546" xfId="45225" xr:uid="{A50BA7EE-D936-4F1F-AF75-7903BE2E5A85}"/>
    <cellStyle name="style1522402116671" xfId="45226" xr:uid="{CDC93538-5B70-48EF-9E34-73E7CD77522D}"/>
    <cellStyle name="style1522402116811" xfId="45231" xr:uid="{AF9539FB-BD88-4EB2-91A2-E5EC51E5EA60}"/>
    <cellStyle name="style1522402116921" xfId="45232" xr:uid="{F2E00C53-B92B-4F73-8708-2DB8572066A3}"/>
    <cellStyle name="style1522402117156" xfId="45228" xr:uid="{FE737432-EE50-48FC-80B9-A6ED71A6216E}"/>
    <cellStyle name="style1522402117281" xfId="45229" xr:uid="{6B78347B-C429-4394-84EE-45AA98BA360A}"/>
    <cellStyle name="style1522402117410" xfId="45227" xr:uid="{96B2531F-D8A4-48D4-A3A5-F9210F5FC902}"/>
    <cellStyle name="style1522402117564" xfId="45230" xr:uid="{A2E9B8D0-AF35-4D5D-88B1-3F2680C35F56}"/>
    <cellStyle name="style1522402117689" xfId="45233" xr:uid="{AA53BC2D-D36A-41B4-8D11-6CB0C0C899BC}"/>
    <cellStyle name="style1522402117861" xfId="45234" xr:uid="{8C2907B1-0021-4886-8CE8-1FF437323A93}"/>
    <cellStyle name="style1522402118051" xfId="45235" xr:uid="{F85A3417-B170-47CB-BF48-DD24CD26F6B1}"/>
    <cellStyle name="style1522402118223" xfId="45236" xr:uid="{74105DD6-FB31-4565-80F5-65E5A13EF253}"/>
    <cellStyle name="style1522402118332" xfId="45237" xr:uid="{EA23D22E-8B11-4ED0-9673-85C051F23189}"/>
    <cellStyle name="style1522402118491" xfId="45243" xr:uid="{5948D7BF-B0A1-471B-BF87-3977FC71DA0B}"/>
    <cellStyle name="style1522402118645" xfId="45238" xr:uid="{B7A6B2B6-2858-4108-B867-ACBC433354E8}"/>
    <cellStyle name="style1522402118770" xfId="45244" xr:uid="{CBD6399C-ECE2-4BEB-AE35-8911EEBCE353}"/>
    <cellStyle name="style1522402118942" xfId="45249" xr:uid="{8415F9B7-1C1B-4CC6-B81E-4DC5E22F8810}"/>
    <cellStyle name="style1522402119070" xfId="45250" xr:uid="{2294CF43-6C09-4007-8A78-6C44CF1692D6}"/>
    <cellStyle name="style1522402119179" xfId="45239" xr:uid="{A6C75A94-4EB6-4FEC-9F89-F6F22226CE12}"/>
    <cellStyle name="style1522402119320" xfId="45240" xr:uid="{30AEE11D-F659-440E-B650-6713B30E6C2B}"/>
    <cellStyle name="style1522402119460" xfId="45241" xr:uid="{BDE75A92-CB26-4663-8347-33B5536DD490}"/>
    <cellStyle name="style1522402119634" xfId="45242" xr:uid="{F4902FEA-D796-4D8B-8DFE-A4FE20A1E726}"/>
    <cellStyle name="style1522402119759" xfId="45245" xr:uid="{04746FBD-121E-4B57-95C7-A4A3327F7CF5}"/>
    <cellStyle name="style1522402119900" xfId="45246" xr:uid="{FC19E652-2416-443F-9760-B75803DAB644}"/>
    <cellStyle name="style1522402120040" xfId="45247" xr:uid="{E3438A01-ADAD-4BAF-9970-321F7809FCC5}"/>
    <cellStyle name="style1522402120167" xfId="45248" xr:uid="{417151A1-531A-4DA5-99CB-07604CF1FEC2}"/>
    <cellStyle name="style1522402184784" xfId="45251" xr:uid="{3128CB54-63CA-4B03-AF8D-2A5F65EB385B}"/>
    <cellStyle name="style1522402184909" xfId="45252" xr:uid="{036EBDE5-033D-4847-A1E0-B50F2AEDB33E}"/>
    <cellStyle name="style1522402185018" xfId="45257" xr:uid="{E07A1B6A-511A-4AE7-8EBB-38E54B969C78}"/>
    <cellStyle name="style1522402185128" xfId="45258" xr:uid="{F69AAD4A-5AC1-4734-907C-251A9E9553D0}"/>
    <cellStyle name="style1522402185395" xfId="45254" xr:uid="{2AE9C143-1144-4626-846E-C1E6F4948935}"/>
    <cellStyle name="style1522402185489" xfId="45255" xr:uid="{884C6D8B-D6D1-468D-9C3D-5075DC4D894D}"/>
    <cellStyle name="style1522402185635" xfId="45253" xr:uid="{E1108D31-80F3-4363-BC55-ED272C433544}"/>
    <cellStyle name="style1522402185760" xfId="45256" xr:uid="{3AD4EBE6-9302-4FCC-A1EE-427DF76974D1}"/>
    <cellStyle name="style1522402185881" xfId="45259" xr:uid="{D2121E0F-9DC0-4DD0-9201-E9865416F8F7}"/>
    <cellStyle name="style1522402185991" xfId="45260" xr:uid="{2B594722-10DB-4848-897D-256E638CC184}"/>
    <cellStyle name="style1522402186100" xfId="45261" xr:uid="{F9B5D094-8854-4267-9ED5-BDED14A7436E}"/>
    <cellStyle name="style1522402186241" xfId="45262" xr:uid="{7FD5F73E-469E-499C-8F3E-0ABEBF41B1CD}"/>
    <cellStyle name="style1522402186416" xfId="45263" xr:uid="{6DEC10C7-32BB-480C-A8D4-25EFC46B7BFF}"/>
    <cellStyle name="style1522402186541" xfId="45269" xr:uid="{2F71CAD9-08EC-48CA-AF69-9DE1FF742571}"/>
    <cellStyle name="style1522402186666" xfId="45264" xr:uid="{DEDC59DF-46D9-4128-868F-2D56C087859D}"/>
    <cellStyle name="style1522402186776" xfId="45270" xr:uid="{7323A2D4-8FEF-4DAF-9660-E48DAEF59B3B}"/>
    <cellStyle name="style1522402186917" xfId="45275" xr:uid="{94FDD388-E1A6-49FD-815E-7D1B4DCC20EE}"/>
    <cellStyle name="style1522402187026" xfId="45276" xr:uid="{C97F4858-3BB6-46BE-9D26-C026B8915C53}"/>
    <cellStyle name="style1522402187151" xfId="45265" xr:uid="{69A33531-FF38-4098-B655-D78231FEB306}"/>
    <cellStyle name="style1522402187276" xfId="45266" xr:uid="{C6C91712-2A15-403C-B7C5-5618E8C4B3AC}"/>
    <cellStyle name="style1522402187394" xfId="45267" xr:uid="{7BF805A1-F0A0-4C20-B828-BDF5E3D4C9DC}"/>
    <cellStyle name="style1522402187513" xfId="45268" xr:uid="{4650ACE7-2E01-4344-9E7A-4E82648B2D50}"/>
    <cellStyle name="style1522402187638" xfId="45271" xr:uid="{5EFAB03D-A9C1-4449-B281-67A76C51A636}"/>
    <cellStyle name="style1522402187747" xfId="45272" xr:uid="{7A6FD006-2F93-4AE1-A2E8-B04EB4CCAD16}"/>
    <cellStyle name="style1522402187877" xfId="45273" xr:uid="{119DB49A-732F-4403-A322-71A05FCC2C3B}"/>
    <cellStyle name="style1522402187982" xfId="45274" xr:uid="{1DCFE2E6-9157-46FC-8DA2-293637BA8281}"/>
    <cellStyle name="style1522402257977" xfId="45277" xr:uid="{7E8186FE-09B7-48CE-8426-13C2B3DCCF31}"/>
    <cellStyle name="style1522402258102" xfId="45278" xr:uid="{E9D3129F-002D-4F0F-AF64-CD2FB43294CD}"/>
    <cellStyle name="style1522402258227" xfId="45283" xr:uid="{7C079D19-91A4-44ED-A6DC-FA2C0588337C}"/>
    <cellStyle name="style1522402258352" xfId="45284" xr:uid="{77CB521E-2F02-40E9-8D03-56C90C3BE5D7}"/>
    <cellStyle name="style1522402258589" xfId="45280" xr:uid="{8BB42FDE-F4A2-4F40-8AED-5DF6DA5756AF}"/>
    <cellStyle name="style1522402258699" xfId="45281" xr:uid="{E66F1F7A-092B-45A3-B4F2-9A7EEAD7B4D5}"/>
    <cellStyle name="style1522402258824" xfId="45279" xr:uid="{E2B4A83D-6C6D-4492-95C2-DE8144F2417A}"/>
    <cellStyle name="style1522402258961" xfId="45282" xr:uid="{41043095-F2AB-48A0-9D4B-54F40F88A9B0}"/>
    <cellStyle name="style1522402259076" xfId="45285" xr:uid="{0827396C-ABC7-4F4A-A0F5-6D05D9000B78}"/>
    <cellStyle name="style1522402259186" xfId="45286" xr:uid="{CEA96C38-7E3C-400C-818F-E430B0DD9150}"/>
    <cellStyle name="style1522402259311" xfId="45287" xr:uid="{DEE3AC8A-8560-423F-BE4C-EB1A674ABE61}"/>
    <cellStyle name="style1522402259443" xfId="45288" xr:uid="{9065F5BE-FFF6-44D3-BF95-1BCFD58BA5A9}"/>
    <cellStyle name="style1522402259607" xfId="45289" xr:uid="{93E83716-0801-4F33-A501-6B1F5490DEDC}"/>
    <cellStyle name="style1522402259748" xfId="45292" xr:uid="{A4E36DED-426B-4C08-BC31-DDA6E09BFD8C}"/>
    <cellStyle name="style1522402259858" xfId="45290" xr:uid="{DED0D0C7-31C0-4925-AE76-885E8ACB0FEF}"/>
    <cellStyle name="style1522402259999" xfId="45293" xr:uid="{ABA9D1B8-E3FC-4DC0-8A61-11814C16C2C0}"/>
    <cellStyle name="style1522402260141" xfId="45298" xr:uid="{7E5E5A9E-0FAC-4920-846E-01D9BE502676}"/>
    <cellStyle name="style1522402260251" xfId="45299" xr:uid="{F5781920-7978-468E-AB5B-5CCCDC8135F6}"/>
    <cellStyle name="style1522402260360" xfId="45291" xr:uid="{08847A98-5781-4CEA-BEC4-5688076FED14}"/>
    <cellStyle name="style1522402260846" xfId="45294" xr:uid="{0710F164-167D-4BA5-BC52-EBE7AE146ACD}"/>
    <cellStyle name="style1522402260955" xfId="45295" xr:uid="{2B81A22B-B0CB-4684-B128-38A402143B79}"/>
    <cellStyle name="style1522402261083" xfId="45296" xr:uid="{17BF3112-08EB-46FE-9B29-D8483D53F294}"/>
    <cellStyle name="style1522402261192" xfId="45297" xr:uid="{4885AA39-1DB5-40B1-A1B5-E14D1C5B1507}"/>
    <cellStyle name="style1522402261364" xfId="45300" xr:uid="{EE0CD3B2-4D93-41E2-BDAD-08E5FC064215}"/>
    <cellStyle name="style1522402261520" xfId="45301" xr:uid="{183EC402-8961-464C-9DE0-208A5792CC2D}"/>
    <cellStyle name="style1522402261695" xfId="45302" xr:uid="{23229C98-E1DD-4C3E-90B9-31DE80DF8FAE}"/>
    <cellStyle name="style1522402261804" xfId="45303" xr:uid="{A4E9E6BF-56A7-4615-A5D4-A1BF3CF36A90}"/>
    <cellStyle name="style1522402322343" xfId="45304" xr:uid="{753CFCD3-4899-48E0-9451-EDE1E96ADB1F}"/>
    <cellStyle name="style1522402322468" xfId="45305" xr:uid="{B39182C9-9225-4DCF-856A-E0892B9FB7C8}"/>
    <cellStyle name="style1522402322579" xfId="45310" xr:uid="{334D59F1-1ADF-4694-8DFB-F356E35E1861}"/>
    <cellStyle name="style1522402322704" xfId="45311" xr:uid="{BA9B4823-5F3A-4B9B-94EE-CE9A0B9F1660}"/>
    <cellStyle name="style1522402322923" xfId="45307" xr:uid="{2A2F4D43-627A-4DF0-911E-3D995E04BF4B}"/>
    <cellStyle name="style1522402323032" xfId="45308" xr:uid="{4A3B0308-6E84-416A-99F2-C1A331DBF6E9}"/>
    <cellStyle name="style1522402323159" xfId="45306" xr:uid="{799D521F-B161-46DC-A3DB-272557E0C6C3}"/>
    <cellStyle name="style1522402323269" xfId="45309" xr:uid="{114F61C4-A039-41EC-BC7B-9CE6B24EBA54}"/>
    <cellStyle name="style1522402323394" xfId="45312" xr:uid="{94D81C64-D16D-469C-8B14-107C9D8AB54D}"/>
    <cellStyle name="style1522402323534" xfId="45313" xr:uid="{7ACBE32D-795B-46C2-BC39-A8CE0E35482E}"/>
    <cellStyle name="style1522402323661" xfId="45314" xr:uid="{FA0C3A8A-AB8C-49E6-8AB2-C0D26A469532}"/>
    <cellStyle name="style1522402323786" xfId="45315" xr:uid="{0B6CCFAD-1A76-4F1F-9C3E-2287C8E50AD0}"/>
    <cellStyle name="style1522402323926" xfId="45316" xr:uid="{3AAEC92D-D77C-4E1F-A0AB-2C26AFA84D45}"/>
    <cellStyle name="style1522402324067" xfId="45322" xr:uid="{0931F263-DEFF-459C-B722-2809EFE3F499}"/>
    <cellStyle name="style1522402324193" xfId="45317" xr:uid="{8425E3BA-284B-4524-9803-70573B45FA80}"/>
    <cellStyle name="style1522402324318" xfId="45323" xr:uid="{99CD32D2-BA62-4124-813E-9E93C21F3359}"/>
    <cellStyle name="style1522402324428" xfId="45328" xr:uid="{6D7BB672-8ACE-4ED5-82C0-1244FAB4C3DF}"/>
    <cellStyle name="style1522402324553" xfId="45329" xr:uid="{C743C41D-C65F-4897-9DE1-4084B8D39986}"/>
    <cellStyle name="style1522402324680" xfId="45318" xr:uid="{D1DB148B-C844-468E-9C0E-6A7EACA726F8}"/>
    <cellStyle name="style1522402324790" xfId="45319" xr:uid="{E7955E1A-411E-4B9A-AAAA-C1F4F8CECF8C}"/>
    <cellStyle name="style1522402324915" xfId="45320" xr:uid="{718F8D73-0498-4B76-88BA-9E4596683570}"/>
    <cellStyle name="style1522402325040" xfId="45321" xr:uid="{D6CC788B-EFD0-4647-8C89-B3CDE9446ED4}"/>
    <cellStyle name="style1522402325168" xfId="45324" xr:uid="{35BE596A-F530-49C0-B602-72D94D1E8FC3}"/>
    <cellStyle name="style1522402325275" xfId="45325" xr:uid="{C6D4887F-AE78-4C26-A168-C1B514FD85D4}"/>
    <cellStyle name="style1522402325384" xfId="45326" xr:uid="{DD8F2AB4-525F-4339-A61C-C0B89614BB8F}"/>
    <cellStyle name="style1522402325509" xfId="45327" xr:uid="{B2DCB169-C5C9-4A20-9446-F3B512A73871}"/>
    <cellStyle name="style1522402325762" xfId="45330" xr:uid="{B2DDBFA9-4037-403B-B56C-0467F8A5EA24}"/>
    <cellStyle name="style1522402325887" xfId="45331" xr:uid="{5B610DE2-1DD5-452F-8EE3-EF82D1272A07}"/>
    <cellStyle name="style1522402325996" xfId="45332" xr:uid="{342F5E25-DA20-4999-8F93-178C700A3AD7}"/>
    <cellStyle name="style1522402326121" xfId="45333" xr:uid="{C1558F45-12B2-4E0F-ADC9-E8521DC47052}"/>
    <cellStyle name="style1522402326263" xfId="45334" xr:uid="{16AFE36F-689F-48DC-BFF3-9159C20E1441}"/>
    <cellStyle name="style1522402326372" xfId="45335" xr:uid="{F296CECD-005F-48A6-A3B3-D2102C1AC00F}"/>
    <cellStyle name="style1522402326466" xfId="45336" xr:uid="{D916AF75-2DF4-49E7-BB49-DAE60032D054}"/>
    <cellStyle name="style1522402326560" xfId="45337" xr:uid="{2D1DECC1-1D09-4E5D-9802-E65AAF44ADFE}"/>
    <cellStyle name="style1522402326669" xfId="45338" xr:uid="{9A92D1F9-E54D-4D07-B27D-CC4AF53285EE}"/>
    <cellStyle name="style1522402326788" xfId="45339" xr:uid="{D44FE7AA-ACA8-4CBE-A981-7195C4FF126A}"/>
    <cellStyle name="style1522402326875" xfId="45340" xr:uid="{CF31DCCD-83BA-4BCC-8DC2-E1B64994BF52}"/>
    <cellStyle name="style1522402326969" xfId="45341" xr:uid="{113A7FAC-FB47-42BF-9175-FB99B99E1A95}"/>
    <cellStyle name="style1522402327187" xfId="45342" xr:uid="{96DE600D-8D6B-485C-8CAD-A6B3CFC9D6A3}"/>
    <cellStyle name="style1522402327283" xfId="45343" xr:uid="{AD9E615A-C2AE-417A-B11F-7F81042EFE95}"/>
    <cellStyle name="style1522402327377" xfId="45344" xr:uid="{C726F6C0-843E-4BC8-9A70-9BC74DCA0168}"/>
    <cellStyle name="style1522402327486" xfId="45345" xr:uid="{D0420095-E70B-4855-9564-FDD546977B8C}"/>
    <cellStyle name="style1522402391224" xfId="45346" xr:uid="{A046B823-33AD-4842-A351-53E8BCFA804B}"/>
    <cellStyle name="style1522402391349" xfId="45347" xr:uid="{720DDD90-39D3-43C6-B0F5-B80A47F947A0}"/>
    <cellStyle name="style1522402391461" xfId="45352" xr:uid="{E869C212-4D61-4787-B3FD-BC5F94706BB8}"/>
    <cellStyle name="style1522402391586" xfId="45353" xr:uid="{7E909F89-43A9-4136-A034-F94D09CCF333}"/>
    <cellStyle name="style1522402391852" xfId="45349" xr:uid="{9C9A1FA3-E523-4655-9F3B-14F1043E592E}"/>
    <cellStyle name="style1522402391976" xfId="45350" xr:uid="{962388A9-A36E-40FD-B736-CFC58419AABE}"/>
    <cellStyle name="style1522402392088" xfId="45348" xr:uid="{18105771-660B-41F5-B575-00E84FE32FEC}"/>
    <cellStyle name="style1522402392197" xfId="45351" xr:uid="{6CFCB24D-DCDC-4DD7-907E-C63FA329D176}"/>
    <cellStyle name="style1522402392322" xfId="45354" xr:uid="{D4E9FA42-7AA2-4415-AACB-0F24C2CD6E12}"/>
    <cellStyle name="style1522402392447" xfId="45355" xr:uid="{B5BD1790-5A80-4095-88B0-9E6725009A39}"/>
    <cellStyle name="style1522402392574" xfId="45356" xr:uid="{DFF09772-2C67-4F43-B4FC-F6ADA5C7A619}"/>
    <cellStyle name="style1522402392715" xfId="45357" xr:uid="{97B949E2-805B-46D4-9C40-4028D5DFF754}"/>
    <cellStyle name="style1522402392856" xfId="45358" xr:uid="{0AB9D5E7-9438-480F-89BB-B468C9EC593D}"/>
    <cellStyle name="style1522402393003" xfId="45364" xr:uid="{92F1ECB4-59CC-41DC-A60F-ED42688C11FD}"/>
    <cellStyle name="style1522402393107" xfId="45359" xr:uid="{F6BF9152-992B-47A0-AFF1-9B1B0F939B6E}"/>
    <cellStyle name="style1522402393232" xfId="45365" xr:uid="{6F2D82FF-DBEA-4D1C-9A40-9A956021C365}"/>
    <cellStyle name="style1522402393341" xfId="45370" xr:uid="{975C8FB6-EAAA-4170-BC6F-802B4CD45F26}"/>
    <cellStyle name="style1522402393451" xfId="45371" xr:uid="{A46BACA2-9379-4A90-9E0F-EDC0B5FCEDEE}"/>
    <cellStyle name="style1522402393578" xfId="45360" xr:uid="{CDC13EDC-BB9F-4AB6-848A-F004BE7A668B}"/>
    <cellStyle name="style1522402393703" xfId="45361" xr:uid="{BB2FDF30-2B21-4E95-87AD-52275CC4DF87}"/>
    <cellStyle name="style1522402393812" xfId="45362" xr:uid="{75E4A627-68A4-4F96-A484-9B7FD1A9998C}"/>
    <cellStyle name="style1522402393937" xfId="45363" xr:uid="{6489BF3D-6571-4382-A941-D18A7C578CB1}"/>
    <cellStyle name="style1522402394070" xfId="45366" xr:uid="{7ECB53BA-29A3-4801-9BD4-4106176F5D99}"/>
    <cellStyle name="style1522402394173" xfId="45367" xr:uid="{76277C56-8E3C-4142-AF30-20B3D462BC51}"/>
    <cellStyle name="style1522402394282" xfId="45368" xr:uid="{BEAD8184-79E7-41C4-BD97-AC732BAE8218}"/>
    <cellStyle name="style1522402394407" xfId="45369" xr:uid="{06C8DD76-7210-4684-9C3B-C3B8A013B36F}"/>
    <cellStyle name="style1522402394548" xfId="45372" xr:uid="{E4A91B7C-A16C-4F5C-941E-32A6149B9F59}"/>
    <cellStyle name="style1522402394690" xfId="45373" xr:uid="{6E2578D1-5DEB-48F9-B104-0A9CB1937016}"/>
    <cellStyle name="style1522402394815" xfId="45374" xr:uid="{17D91214-1C9C-42F4-AD24-4362584AC1EF}"/>
    <cellStyle name="style1522402394940" xfId="45375" xr:uid="{6E0F6B7A-B1F7-4E83-AA24-23BCBF063EB4}"/>
    <cellStyle name="style1522402395081" xfId="45376" xr:uid="{A1FF3CA6-9C8F-4CAB-BD7F-98B1BC700724}"/>
    <cellStyle name="style1522402395176" xfId="45377" xr:uid="{04558906-B34C-4F35-9EB8-B11925AD702E}"/>
    <cellStyle name="style1522402395270" xfId="45378" xr:uid="{F8788E93-2392-4DEC-A91F-1B9AB63964E7}"/>
    <cellStyle name="style1522402395380" xfId="45379" xr:uid="{6C04D54D-93CC-4AD5-B9F7-AF0EE91962E9}"/>
    <cellStyle name="style1522402395473" xfId="45380" xr:uid="{C33F0A25-858F-410B-9EDB-5595604E2A5B}"/>
    <cellStyle name="style1522402395579" xfId="45381" xr:uid="{2908D0DD-ACF1-49CD-8B1C-C523F94C05F4}"/>
    <cellStyle name="style1522402395689" xfId="45382" xr:uid="{32B75887-3674-4F9F-B78E-A5311F16C2AE}"/>
    <cellStyle name="style1522402395789" xfId="45383" xr:uid="{F1DDCB1F-0736-49D6-A67D-F5964452F931}"/>
    <cellStyle name="style1522402395914" xfId="45384" xr:uid="{DB6D4D32-6251-4C50-8CB2-EE16E7B792E6}"/>
    <cellStyle name="style1522402396008" xfId="45385" xr:uid="{5B8A8054-DEC7-4665-9E27-A8598D101914}"/>
    <cellStyle name="style1522402396117" xfId="45386" xr:uid="{5FD22DB6-364F-448B-91D0-7E0237D03DFC}"/>
    <cellStyle name="style1522402396228" xfId="45387" xr:uid="{552BA796-A172-42AA-B09E-12E121987794}"/>
    <cellStyle name="style1522402452989" xfId="45389" xr:uid="{BF4D7473-A80E-4FD5-BFBF-8DD8D5680D9A}"/>
    <cellStyle name="style1522402453130" xfId="45390" xr:uid="{C7952B6A-59DF-4147-9888-4412572EE3F1}"/>
    <cellStyle name="style1522402453255" xfId="45388" xr:uid="{79CB47CC-D2B8-4EB5-9BB9-ECD8C6847D60}"/>
    <cellStyle name="style1522402453380" xfId="45391" xr:uid="{E3B0BCC6-47C3-4292-A261-70A113352D9E}"/>
    <cellStyle name="style1522402453523" xfId="45392" xr:uid="{DBC904DE-6E63-45D0-ABAF-F2154A0DB060}"/>
    <cellStyle name="style1522402453664" xfId="45393" xr:uid="{A7771C6A-BD6C-4521-8522-87D2C980BE2D}"/>
    <cellStyle name="style1522402453805" xfId="45394" xr:uid="{18272CF0-129C-4CAA-9CBD-846BAE3693AA}"/>
    <cellStyle name="style1522402453967" xfId="45395" xr:uid="{1A81560E-8AC3-4729-A5F7-A4A044685063}"/>
    <cellStyle name="style1522402454085" xfId="45397" xr:uid="{B4372B6B-15FC-4DE0-9D77-F343EC677931}"/>
    <cellStyle name="style1522402454195" xfId="45398" xr:uid="{22137CF2-A250-4787-86B7-D85FFBF2EADF}"/>
    <cellStyle name="style1522402454320" xfId="45400" xr:uid="{0B1D32ED-1DC1-48FA-8A8E-3EA35303990C}"/>
    <cellStyle name="style1522402454518" xfId="45401" xr:uid="{A6374CA5-6DD1-4F07-9518-1DB5FF7629E4}"/>
    <cellStyle name="style1522402454729" xfId="45396" xr:uid="{147225D2-68CC-45BC-ABE4-82D1287703EA}"/>
    <cellStyle name="style1522402454885" xfId="45399" xr:uid="{F9B28DF9-296C-471C-B055-43BC93D75865}"/>
    <cellStyle name="style1522402455059" xfId="45402" xr:uid="{460C7835-2E8E-400C-81B8-CB1AC17C00D8}"/>
    <cellStyle name="style1522402455371" xfId="45404" xr:uid="{B3F47958-DF1F-498E-8723-7F00AC8ED405}"/>
    <cellStyle name="style1522402455496" xfId="45405" xr:uid="{253E4543-FC14-4D89-B1E4-3C988C49A51F}"/>
    <cellStyle name="style1522402455686" xfId="45403" xr:uid="{95D85878-D684-4246-B9AE-B950835549AC}"/>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2016</c:v>
                </c:pt>
              </c:numCache>
            </c:numRef>
          </c:xVal>
          <c:yVal>
            <c:numRef>
              <c:f>Water!$AB$105:$AB$116</c:f>
              <c:numCache>
                <c:formatCode>0.0</c:formatCode>
                <c:ptCount val="12"/>
                <c:pt idx="0">
                  <c:v>0.70482197921094747</c:v>
                </c:pt>
                <c:pt idx="1">
                  <c:v>0.30339330250014485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2016</c:v>
                </c:pt>
              </c:numCache>
            </c:numRef>
          </c:xVal>
          <c:yVal>
            <c:numRef>
              <c:f>Water!$W$105:$W$116</c:f>
              <c:numCache>
                <c:formatCode>0.0</c:formatCode>
                <c:ptCount val="12"/>
                <c:pt idx="0">
                  <c:v>1.0655358802596409</c:v>
                </c:pt>
                <c:pt idx="1">
                  <c:v>0.43269079840993274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2016</c:v>
                </c:pt>
              </c:numCache>
            </c:numRef>
          </c:xVal>
          <c:yVal>
            <c:numRef>
              <c:f>Water!$R$105:$R$116</c:f>
              <c:numCache>
                <c:formatCode>0.0</c:formatCode>
                <c:ptCount val="12"/>
                <c:pt idx="0">
                  <c:v>1.218802273623381</c:v>
                </c:pt>
                <c:pt idx="1">
                  <c:v>0.69457736849109275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2016</c:v>
                </c:pt>
              </c:numCache>
            </c:numRef>
          </c:xVal>
          <c:yVal>
            <c:numRef>
              <c:f>Water!$M$105:$M$116</c:f>
              <c:numCache>
                <c:formatCode>0.0</c:formatCode>
                <c:ptCount val="12"/>
                <c:pt idx="0">
                  <c:v>1.5569799083405089</c:v>
                </c:pt>
                <c:pt idx="1">
                  <c:v>0.83259757642822374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2016</c:v>
                </c:pt>
              </c:numCache>
            </c:numRef>
          </c:xVal>
          <c:yVal>
            <c:numRef>
              <c:f>Water!$H$105:$H$116</c:f>
              <c:numCache>
                <c:formatCode>0.0</c:formatCode>
                <c:ptCount val="12"/>
                <c:pt idx="0">
                  <c:v>3.0407054483680107</c:v>
                </c:pt>
                <c:pt idx="1">
                  <c:v>1.0783871106643657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2016</c:v>
                </c:pt>
              </c:numCache>
            </c:numRef>
          </c:xVal>
          <c:yVal>
            <c:numRef>
              <c:f>Water!$X$105:$X$116</c:f>
              <c:numCache>
                <c:formatCode>0.0</c:formatCode>
                <c:ptCount val="12"/>
                <c:pt idx="0">
                  <c:v>96.490968182403819</c:v>
                </c:pt>
                <c:pt idx="1">
                  <c:v>98.653291950364235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2016</c:v>
                </c:pt>
              </c:numCache>
            </c:numRef>
          </c:xVal>
          <c:yVal>
            <c:numRef>
              <c:f>Water!$S$105:$S$116</c:f>
              <c:numCache>
                <c:formatCode>0.0</c:formatCode>
                <c:ptCount val="12"/>
                <c:pt idx="0">
                  <c:v>91.430433116613358</c:v>
                </c:pt>
                <c:pt idx="1">
                  <c:v>97.068599478436013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2016</c:v>
                </c:pt>
              </c:numCache>
            </c:numRef>
          </c:xVal>
          <c:yVal>
            <c:numRef>
              <c:f>Water!$N$105:$N$116</c:f>
              <c:numCache>
                <c:formatCode>0.0</c:formatCode>
                <c:ptCount val="12"/>
                <c:pt idx="0">
                  <c:v>88.583617156691616</c:v>
                </c:pt>
                <c:pt idx="1">
                  <c:v>94.377487212751589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2016</c:v>
                </c:pt>
              </c:numCache>
            </c:numRef>
          </c:xVal>
          <c:yVal>
            <c:numRef>
              <c:f>Water!$I$105:$I$116</c:f>
              <c:numCache>
                <c:formatCode>0.0</c:formatCode>
                <c:ptCount val="12"/>
                <c:pt idx="0">
                  <c:v>84.942699956618341</c:v>
                </c:pt>
                <c:pt idx="1">
                  <c:v>92.133303853198569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2016</c:v>
                </c:pt>
              </c:numCache>
            </c:numRef>
          </c:xVal>
          <c:yVal>
            <c:numRef>
              <c:f>Water!$D$105:$D$116</c:f>
              <c:numCache>
                <c:formatCode>0.0</c:formatCode>
                <c:ptCount val="12"/>
                <c:pt idx="0">
                  <c:v>79.483908581122321</c:v>
                </c:pt>
                <c:pt idx="1">
                  <c:v>89.933088537639776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73.071466003934134</c:v>
                </c:pt>
                <c:pt idx="1">
                  <c:v>86.883268657241629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4.3226065858845981</c:v>
                </c:pt>
                <c:pt idx="1">
                  <c:v>5.1396558717017307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19.172758294272512</c:v>
                </c:pt>
                <c:pt idx="1">
                  <c:v>7.2911520279329665</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3.4331691159087541</c:v>
                </c:pt>
                <c:pt idx="1">
                  <c:v>0.68592344312367004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80.364230591633756</c:v>
                </c:pt>
                <c:pt idx="1">
                  <c:v>90.052493169129974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3.1403485856685291</c:v>
                </c:pt>
                <c:pt idx="1">
                  <c:v>3.5189314633846873</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14.793564447974731</c:v>
                </c:pt>
                <c:pt idx="1">
                  <c:v>5.7408542574395653</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1.7018563747229791</c:v>
                </c:pt>
                <c:pt idx="1">
                  <c:v>0.68772111004577141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84.705151531337464</c:v>
                </c:pt>
                <c:pt idx="1">
                  <c:v>92.56423223141573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2.7196916141421297</c:v>
                </c:pt>
                <c:pt idx="1">
                  <c:v>2.9720289925477572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11.251509599870559</c:v>
                </c:pt>
                <c:pt idx="1">
                  <c:v>3.874006388571857</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1.3236472546498419</c:v>
                </c:pt>
                <c:pt idx="1">
                  <c:v>0.58973238746465029</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88.566469936607319</c:v>
                </c:pt>
                <c:pt idx="1">
                  <c:v>96.308128992810509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1.7363299076416403</c:v>
                </c:pt>
                <c:pt idx="1">
                  <c:v>1.8881037579901039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8.5050952591214468</c:v>
                </c:pt>
                <c:pt idx="1">
                  <c:v>1.4976454671593871</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1.1921048966295871</c:v>
                </c:pt>
                <c:pt idx="1">
                  <c:v>0.30612178203999463</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95.245240384929147</c:v>
                </c:pt>
                <c:pt idx="1">
                  <c:v>98.246863933133696</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0.81326304388256487</c:v>
                </c:pt>
                <c:pt idx="1">
                  <c:v>0.83889277082258606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3.1563888566351608</c:v>
                </c:pt>
                <c:pt idx="1">
                  <c:v>0.69113572888572605</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0.78510771455312067</c:v>
                </c:pt>
                <c:pt idx="1">
                  <c:v>0.22310756715799585</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2016</c:v>
                </c:pt>
              </c:numCache>
            </c:numRef>
          </c:xVal>
          <c:yVal>
            <c:numRef>
              <c:f>Water!$AB$205:$AB$216</c:f>
              <c:numCache>
                <c:formatCode>0.0</c:formatCode>
                <c:ptCount val="12"/>
                <c:pt idx="0">
                  <c:v>0.73060420665963277</c:v>
                </c:pt>
                <c:pt idx="1">
                  <c:v>0.27317867757969988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2016</c:v>
                </c:pt>
              </c:numCache>
            </c:numRef>
          </c:xVal>
          <c:yVal>
            <c:numRef>
              <c:f>Water!$W$205:$W$216</c:f>
              <c:numCache>
                <c:formatCode>0.0</c:formatCode>
                <c:ptCount val="12"/>
                <c:pt idx="0">
                  <c:v>0.82309767004104739</c:v>
                </c:pt>
                <c:pt idx="1">
                  <c:v>0.32978492447715474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2016</c:v>
                </c:pt>
              </c:numCache>
            </c:numRef>
          </c:xVal>
          <c:yVal>
            <c:numRef>
              <c:f>Water!$R$205:$R$216</c:f>
              <c:numCache>
                <c:formatCode>0.0</c:formatCode>
                <c:ptCount val="12"/>
                <c:pt idx="0">
                  <c:v>0.8379925337989732</c:v>
                </c:pt>
                <c:pt idx="1">
                  <c:v>0.30148230333878812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2016</c:v>
                </c:pt>
              </c:numCache>
            </c:numRef>
          </c:xVal>
          <c:yVal>
            <c:numRef>
              <c:f>Water!$M$205:$M$216</c:f>
              <c:numCache>
                <c:formatCode>0.0</c:formatCode>
                <c:ptCount val="12"/>
                <c:pt idx="0">
                  <c:v>0.82891483774300734</c:v>
                </c:pt>
                <c:pt idx="1">
                  <c:v>0.36997297949934838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2016</c:v>
                </c:pt>
              </c:numCache>
            </c:numRef>
          </c:xVal>
          <c:yVal>
            <c:numRef>
              <c:f>Water!$H$205:$H$216</c:f>
              <c:numCache>
                <c:formatCode>0.0</c:formatCode>
                <c:ptCount val="12"/>
                <c:pt idx="0">
                  <c:v>0.50825232002133491</c:v>
                </c:pt>
                <c:pt idx="1">
                  <c:v>0.56537629124987909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2016</c:v>
                </c:pt>
              </c:numCache>
            </c:numRef>
          </c:xVal>
          <c:yVal>
            <c:numRef>
              <c:f>Water!$X$205:$X$216</c:f>
              <c:numCache>
                <c:formatCode>0.0</c:formatCode>
                <c:ptCount val="12"/>
                <c:pt idx="0">
                  <c:v>98.313405748440019</c:v>
                </c:pt>
                <c:pt idx="1">
                  <c:v>99.315779214524383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2016</c:v>
                </c:pt>
              </c:numCache>
            </c:numRef>
          </c:xVal>
          <c:yVal>
            <c:numRef>
              <c:f>Water!$S$205:$S$216</c:f>
              <c:numCache>
                <c:formatCode>0.0</c:formatCode>
                <c:ptCount val="12"/>
                <c:pt idx="0">
                  <c:v>97.708213363553568</c:v>
                </c:pt>
                <c:pt idx="1">
                  <c:v>99.09730771788027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2016</c:v>
                </c:pt>
              </c:numCache>
            </c:numRef>
          </c:xVal>
          <c:yVal>
            <c:numRef>
              <c:f>Water!$N$205:$N$216</c:f>
              <c:numCache>
                <c:formatCode>0.0</c:formatCode>
                <c:ptCount val="12"/>
                <c:pt idx="0">
                  <c:v>95.999926348319832</c:v>
                </c:pt>
                <c:pt idx="1">
                  <c:v>98.751380294010644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2016</c:v>
                </c:pt>
              </c:numCache>
            </c:numRef>
          </c:xVal>
          <c:yVal>
            <c:numRef>
              <c:f>Water!$I$205:$I$216</c:f>
              <c:numCache>
                <c:formatCode>0.0</c:formatCode>
                <c:ptCount val="12"/>
                <c:pt idx="0">
                  <c:v>95.2259142417698</c:v>
                </c:pt>
                <c:pt idx="1">
                  <c:v>98.222399592426953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2016</c:v>
                </c:pt>
              </c:numCache>
            </c:numRef>
          </c:xVal>
          <c:yVal>
            <c:numRef>
              <c:f>Water!$D$205:$D$216</c:f>
              <c:numCache>
                <c:formatCode>0.0</c:formatCode>
                <c:ptCount val="12"/>
                <c:pt idx="0">
                  <c:v>93.390544401164959</c:v>
                </c:pt>
                <c:pt idx="1">
                  <c:v>96.404304355326332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Water!$E$199:$E$200</c:f>
              <c:numCache>
                <c:formatCode>0.0</c:formatCode>
                <c:ptCount val="2"/>
                <c:pt idx="0">
                  <c:v>88.577977754388627</c:v>
                </c:pt>
                <c:pt idx="1">
                  <c:v>92.31810974605304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Water!$F$199:$F$200</c:f>
              <c:numCache>
                <c:formatCode>0.0</c:formatCode>
                <c:ptCount val="2"/>
                <c:pt idx="0">
                  <c:v>4.2098146559440845</c:v>
                </c:pt>
                <c:pt idx="1">
                  <c:v>4.3875706046894161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Water!$G$199:$G$200</c:f>
              <c:numCache>
                <c:formatCode>0.0</c:formatCode>
                <c:ptCount val="2"/>
                <c:pt idx="0">
                  <c:v>6.7153800638916579</c:v>
                </c:pt>
                <c:pt idx="1">
                  <c:v>2.7232309608848198</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Water!$H$199:$H$200</c:f>
              <c:numCache>
                <c:formatCode>0.0</c:formatCode>
                <c:ptCount val="2"/>
                <c:pt idx="0">
                  <c:v>0.49682752577562539</c:v>
                </c:pt>
                <c:pt idx="1">
                  <c:v>0.57108868837273263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Water!$J$199:$J$200</c:f>
              <c:numCache>
                <c:formatCode>0.0</c:formatCode>
                <c:ptCount val="2"/>
                <c:pt idx="0">
                  <c:v>92.121518351715793</c:v>
                </c:pt>
                <c:pt idx="1">
                  <c:v>95.913823572102871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Water!$K$199:$K$200</c:f>
              <c:numCache>
                <c:formatCode>0.0</c:formatCode>
                <c:ptCount val="2"/>
                <c:pt idx="0">
                  <c:v>2.5050988199225812</c:v>
                </c:pt>
                <c:pt idx="1">
                  <c:v>2.6082245553898029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Water!$L$199:$L$200</c:f>
              <c:numCache>
                <c:formatCode>0.0</c:formatCode>
                <c:ptCount val="2"/>
                <c:pt idx="0">
                  <c:v>4.4526796189698814</c:v>
                </c:pt>
                <c:pt idx="1">
                  <c:v>1.1538730788323477</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Water!$M$199:$M$200</c:f>
              <c:numCache>
                <c:formatCode>0.0</c:formatCode>
                <c:ptCount val="2"/>
                <c:pt idx="0">
                  <c:v>0.92070320939174621</c:v>
                </c:pt>
                <c:pt idx="1">
                  <c:v>0.32407879367498538</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Water!$O$199:$O$200</c:f>
              <c:numCache>
                <c:formatCode>0.0</c:formatCode>
                <c:ptCount val="2"/>
                <c:pt idx="0">
                  <c:v>94.222564133123598</c:v>
                </c:pt>
                <c:pt idx="1">
                  <c:v>97.753470853090917</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Water!$P$199:$P$200</c:f>
              <c:numCache>
                <c:formatCode>0.0</c:formatCode>
                <c:ptCount val="2"/>
                <c:pt idx="0">
                  <c:v>1.2270714260580151</c:v>
                </c:pt>
                <c:pt idx="1">
                  <c:v>1.2730548354887612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Water!$Q$199:$Q$200</c:f>
              <c:numCache>
                <c:formatCode>0.0</c:formatCode>
                <c:ptCount val="2"/>
                <c:pt idx="0">
                  <c:v>3.6050698609273866</c:v>
                </c:pt>
                <c:pt idx="1">
                  <c:v>0.72564303112756079</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Water!$R$199:$R$200</c:f>
              <c:numCache>
                <c:formatCode>0.0</c:formatCode>
                <c:ptCount val="2"/>
                <c:pt idx="0">
                  <c:v>0.94529457989099797</c:v>
                </c:pt>
                <c:pt idx="1">
                  <c:v>0.24783128029275758</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Water!$T$199:$T$200</c:f>
              <c:numCache>
                <c:formatCode>0.0</c:formatCode>
                <c:ptCount val="2"/>
                <c:pt idx="0">
                  <c:v>96.609068609465481</c:v>
                </c:pt>
                <c:pt idx="1">
                  <c:v>98.399668413820294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Water!$U$199:$U$200</c:f>
              <c:numCache>
                <c:formatCode>0.0</c:formatCode>
                <c:ptCount val="2"/>
                <c:pt idx="0">
                  <c:v>0.8213258832227498</c:v>
                </c:pt>
                <c:pt idx="1">
                  <c:v>0.83654873949264352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Water!$V$199:$V$200</c:f>
              <c:numCache>
                <c:formatCode>0.0</c:formatCode>
                <c:ptCount val="2"/>
                <c:pt idx="0">
                  <c:v>1.6478452881579386</c:v>
                </c:pt>
                <c:pt idx="1">
                  <c:v>0.48332919676630581</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Water!$W$199:$W$200</c:f>
              <c:numCache>
                <c:formatCode>0.0</c:formatCode>
                <c:ptCount val="2"/>
                <c:pt idx="0">
                  <c:v>0.92176021915382478</c:v>
                </c:pt>
                <c:pt idx="1">
                  <c:v>0.28045364992075861</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Water!$Y$199:$Y$200</c:f>
              <c:numCache>
                <c:formatCode>0.0</c:formatCode>
                <c:ptCount val="2"/>
                <c:pt idx="0">
                  <c:v>97.596519660910857</c:v>
                </c:pt>
                <c:pt idx="1">
                  <c:v>98.892746456192114</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Water!$Z$199:$Z$200</c:f>
              <c:numCache>
                <c:formatCode>0.0</c:formatCode>
                <c:ptCount val="2"/>
                <c:pt idx="0">
                  <c:v>0.5164113943123031</c:v>
                </c:pt>
                <c:pt idx="1">
                  <c:v>0.523270104940734</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Water!$AA$199:$AA$200</c:f>
              <c:numCache>
                <c:formatCode>0.0</c:formatCode>
                <c:ptCount val="2"/>
                <c:pt idx="0">
                  <c:v>1.0649796323012168</c:v>
                </c:pt>
                <c:pt idx="1">
                  <c:v>0.3565473141954385</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Water!$AB$199:$AB$200</c:f>
              <c:numCache>
                <c:formatCode>0.0</c:formatCode>
                <c:ptCount val="2"/>
                <c:pt idx="0">
                  <c:v>0.82208931247562589</c:v>
                </c:pt>
                <c:pt idx="1">
                  <c:v>0.22743612467171204</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2016</c:v>
                </c:pt>
              </c:numCache>
            </c:numRef>
          </c:xVal>
          <c:yVal>
            <c:numRef>
              <c:f>Water!$AB$305:$AB$316</c:f>
              <c:numCache>
                <c:formatCode>0.0</c:formatCode>
                <c:ptCount val="12"/>
                <c:pt idx="0">
                  <c:v>0.92488352220546288</c:v>
                </c:pt>
                <c:pt idx="1">
                  <c:v>0.44828950341417767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2016</c:v>
                </c:pt>
              </c:numCache>
            </c:numRef>
          </c:xVal>
          <c:yVal>
            <c:numRef>
              <c:f>Water!$W$305:$W$316</c:f>
              <c:numCache>
                <c:formatCode>0.0</c:formatCode>
                <c:ptCount val="12"/>
                <c:pt idx="0">
                  <c:v>1.3061509106884783</c:v>
                </c:pt>
                <c:pt idx="1">
                  <c:v>0.71390792755667232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2016</c:v>
                </c:pt>
              </c:numCache>
            </c:numRef>
          </c:xVal>
          <c:yVal>
            <c:numRef>
              <c:f>Water!$R$305:$R$316</c:f>
              <c:numCache>
                <c:formatCode>0.0</c:formatCode>
                <c:ptCount val="12"/>
                <c:pt idx="0">
                  <c:v>1.5641263176190128</c:v>
                </c:pt>
                <c:pt idx="1">
                  <c:v>0.84473239645768083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2016</c:v>
                </c:pt>
              </c:numCache>
            </c:numRef>
          </c:xVal>
          <c:yVal>
            <c:numRef>
              <c:f>Water!$M$305:$M$316</c:f>
              <c:numCache>
                <c:formatCode>0.0</c:formatCode>
                <c:ptCount val="12"/>
                <c:pt idx="0">
                  <c:v>1.93306428422737</c:v>
                </c:pt>
                <c:pt idx="1">
                  <c:v>0.89473922093471092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2016</c:v>
                </c:pt>
              </c:numCache>
            </c:numRef>
          </c:xVal>
          <c:yVal>
            <c:numRef>
              <c:f>Water!$H$305:$H$316</c:f>
              <c:numCache>
                <c:formatCode>0.0</c:formatCode>
                <c:ptCount val="12"/>
                <c:pt idx="0">
                  <c:v>3.5773633451050433</c:v>
                </c:pt>
                <c:pt idx="1">
                  <c:v>1.1808683017645361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2016</c:v>
                </c:pt>
              </c:numCache>
            </c:numRef>
          </c:xVal>
          <c:yVal>
            <c:numRef>
              <c:f>Water!$X$305:$X$316</c:f>
              <c:numCache>
                <c:formatCode>0.0</c:formatCode>
                <c:ptCount val="12"/>
                <c:pt idx="0">
                  <c:v>90.434179084724491</c:v>
                </c:pt>
                <c:pt idx="1">
                  <c:v>96.306594431415732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2016</c:v>
                </c:pt>
              </c:numCache>
            </c:numRef>
          </c:xVal>
          <c:yVal>
            <c:numRef>
              <c:f>Water!$S$305:$S$316</c:f>
              <c:numCache>
                <c:formatCode>0.0</c:formatCode>
                <c:ptCount val="12"/>
                <c:pt idx="0">
                  <c:v>86.551731646709229</c:v>
                </c:pt>
                <c:pt idx="1">
                  <c:v>93.891722743646127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2016</c:v>
                </c:pt>
              </c:numCache>
            </c:numRef>
          </c:xVal>
          <c:yVal>
            <c:numRef>
              <c:f>Water!$N$305:$N$316</c:f>
              <c:numCache>
                <c:formatCode>0.0</c:formatCode>
                <c:ptCount val="12"/>
                <c:pt idx="0">
                  <c:v>85.725547303555828</c:v>
                </c:pt>
                <c:pt idx="1">
                  <c:v>92.012266758846266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2016</c:v>
                </c:pt>
              </c:numCache>
            </c:numRef>
          </c:xVal>
          <c:yVal>
            <c:numRef>
              <c:f>Water!$I$305:$I$316</c:f>
              <c:numCache>
                <c:formatCode>0.0</c:formatCode>
                <c:ptCount val="12"/>
                <c:pt idx="0">
                  <c:v>82.705521921019781</c:v>
                </c:pt>
                <c:pt idx="1">
                  <c:v>90.886707771088396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2016</c:v>
                </c:pt>
              </c:numCache>
            </c:numRef>
          </c:xVal>
          <c:yVal>
            <c:numRef>
              <c:f>Water!$D$305:$D$316</c:f>
              <c:numCache>
                <c:formatCode>0.0</c:formatCode>
                <c:ptCount val="12"/>
                <c:pt idx="0">
                  <c:v>77.807258935747669</c:v>
                </c:pt>
                <c:pt idx="1">
                  <c:v>89.386919001555526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Water!$E$299:$E$300</c:f>
              <c:numCache>
                <c:formatCode>0.0</c:formatCode>
                <c:ptCount val="2"/>
                <c:pt idx="0">
                  <c:v>71.031080361644257</c:v>
                </c:pt>
                <c:pt idx="1">
                  <c:v>85.19523057190446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Water!$F$299:$F$300</c:f>
              <c:numCache>
                <c:formatCode>0.0</c:formatCode>
                <c:ptCount val="2"/>
                <c:pt idx="0">
                  <c:v>4.4602465609420072</c:v>
                </c:pt>
                <c:pt idx="1">
                  <c:v>5.349654436231666</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Water!$G$299:$G$300</c:f>
              <c:numCache>
                <c:formatCode>0.0</c:formatCode>
                <c:ptCount val="2"/>
                <c:pt idx="0">
                  <c:v>20.452010723640569</c:v>
                </c:pt>
                <c:pt idx="1">
                  <c:v>8.5138961944333715</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Water!$H$299:$H$300</c:f>
              <c:numCache>
                <c:formatCode>0.0</c:formatCode>
                <c:ptCount val="2"/>
                <c:pt idx="0">
                  <c:v>4.056662353773163</c:v>
                </c:pt>
                <c:pt idx="1">
                  <c:v>0.9412187974305084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Water!$J$299:$J$300</c:f>
              <c:numCache>
                <c:formatCode>0.0</c:formatCode>
                <c:ptCount val="2"/>
                <c:pt idx="0">
                  <c:v>77.882302649872528</c:v>
                </c:pt>
                <c:pt idx="1">
                  <c:v>88.099741630331664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Water!$K$299:$K$300</c:f>
              <c:numCache>
                <c:formatCode>0.0</c:formatCode>
                <c:ptCount val="2"/>
                <c:pt idx="0">
                  <c:v>3.1869821011333221</c:v>
                </c:pt>
                <c:pt idx="1">
                  <c:v>3.6050847257633922</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Water!$L$299:$L$300</c:f>
              <c:numCache>
                <c:formatCode>0.0</c:formatCode>
                <c:ptCount val="2"/>
                <c:pt idx="0">
                  <c:v>16.789985952108253</c:v>
                </c:pt>
                <c:pt idx="1">
                  <c:v>7.5042669292994901</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Water!$M$299:$M$300</c:f>
              <c:numCache>
                <c:formatCode>0.0</c:formatCode>
                <c:ptCount val="2"/>
                <c:pt idx="0">
                  <c:v>2.140729296885894</c:v>
                </c:pt>
                <c:pt idx="1">
                  <c:v>0.79090671460545536</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Water!$O$299:$O$300</c:f>
              <c:numCache>
                <c:formatCode>0.0</c:formatCode>
                <c:ptCount val="2"/>
                <c:pt idx="0">
                  <c:v>81.475926490367954</c:v>
                </c:pt>
                <c:pt idx="1">
                  <c:v>89.359143523106908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Water!$P$299:$P$300</c:f>
              <c:numCache>
                <c:formatCode>0.0</c:formatCode>
                <c:ptCount val="2"/>
                <c:pt idx="0">
                  <c:v>2.9922769221296335</c:v>
                </c:pt>
                <c:pt idx="1">
                  <c:v>3.2817951812683335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Water!$Q$299:$Q$300</c:f>
              <c:numCache>
                <c:formatCode>0.0</c:formatCode>
                <c:ptCount val="2"/>
                <c:pt idx="0">
                  <c:v>13.823791485651128</c:v>
                </c:pt>
                <c:pt idx="1">
                  <c:v>6.58626829128319</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Water!$R$299:$R$300</c:f>
              <c:numCache>
                <c:formatCode>0.0</c:formatCode>
                <c:ptCount val="2"/>
                <c:pt idx="0">
                  <c:v>1.7080051018512847</c:v>
                </c:pt>
                <c:pt idx="1">
                  <c:v>0.77279300434156539</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Water!$T$299:$T$300</c:f>
              <c:numCache>
                <c:formatCode>0.0</c:formatCode>
                <c:ptCount val="2"/>
                <c:pt idx="0">
                  <c:v>82.733518531402964</c:v>
                </c:pt>
                <c:pt idx="1">
                  <c:v>92.011934563119851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Water!$U$299:$U$300</c:f>
              <c:numCache>
                <c:formatCode>0.0</c:formatCode>
                <c:ptCount val="2"/>
                <c:pt idx="0">
                  <c:v>2.3502148959189539</c:v>
                </c:pt>
                <c:pt idx="1">
                  <c:v>2.6137872902200288</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Water!$V$299:$V$300</c:f>
              <c:numCache>
                <c:formatCode>0.0</c:formatCode>
                <c:ptCount val="2"/>
                <c:pt idx="0">
                  <c:v>13.491667065363245</c:v>
                </c:pt>
                <c:pt idx="1">
                  <c:v>4.7195945174166241</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Water!$W$299:$W$300</c:f>
              <c:numCache>
                <c:formatCode>0.0</c:formatCode>
                <c:ptCount val="2"/>
                <c:pt idx="0">
                  <c:v>1.4245995073148379</c:v>
                </c:pt>
                <c:pt idx="1">
                  <c:v>0.65468362924349321</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Water!$Y$299:$Y$300</c:f>
              <c:numCache>
                <c:formatCode>0.0</c:formatCode>
                <c:ptCount val="2"/>
                <c:pt idx="0">
                  <c:v>87.88201168206659</c:v>
                </c:pt>
                <c:pt idx="1">
                  <c:v>95.398322024577567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Water!$Z$299:$Z$300</c:f>
              <c:numCache>
                <c:formatCode>0.0</c:formatCode>
                <c:ptCount val="2"/>
                <c:pt idx="0">
                  <c:v>1.3776843333194078</c:v>
                </c:pt>
                <c:pt idx="1">
                  <c:v>1.495513941507099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Water!$AA$299:$AA$300</c:f>
              <c:numCache>
                <c:formatCode>0.0</c:formatCode>
                <c:ptCount val="2"/>
                <c:pt idx="0">
                  <c:v>9.7201016586502789</c:v>
                </c:pt>
                <c:pt idx="1">
                  <c:v>2.705533932380277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Water!$AB$299:$AB$300</c:f>
              <c:numCache>
                <c:formatCode>0.0</c:formatCode>
                <c:ptCount val="2"/>
                <c:pt idx="0">
                  <c:v>1.020202325963723</c:v>
                </c:pt>
                <c:pt idx="1">
                  <c:v>0.40063010153505729</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Water!$E$299:$E$300</c:f>
              <c:numCache>
                <c:formatCode>0.0</c:formatCode>
                <c:ptCount val="2"/>
                <c:pt idx="0">
                  <c:v>71.031080361644257</c:v>
                </c:pt>
                <c:pt idx="1">
                  <c:v>85.19523057190446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Water!$F$299:$F$300</c:f>
              <c:numCache>
                <c:formatCode>0.0</c:formatCode>
                <c:ptCount val="2"/>
                <c:pt idx="0">
                  <c:v>4.4602465609420072</c:v>
                </c:pt>
                <c:pt idx="1">
                  <c:v>5.349654436231666</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Water!$G$299:$G$300</c:f>
              <c:numCache>
                <c:formatCode>0.0</c:formatCode>
                <c:ptCount val="2"/>
                <c:pt idx="0">
                  <c:v>20.452010723640569</c:v>
                </c:pt>
                <c:pt idx="1">
                  <c:v>8.5138961944333715</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Water!$H$299:$H$300</c:f>
              <c:numCache>
                <c:formatCode>0.0</c:formatCode>
                <c:ptCount val="2"/>
                <c:pt idx="0">
                  <c:v>4.056662353773163</c:v>
                </c:pt>
                <c:pt idx="1">
                  <c:v>0.9412187974305084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Water!$J$299:$J$300</c:f>
              <c:numCache>
                <c:formatCode>0.0</c:formatCode>
                <c:ptCount val="2"/>
                <c:pt idx="0">
                  <c:v>77.882302649872528</c:v>
                </c:pt>
                <c:pt idx="1">
                  <c:v>88.099741630331664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Water!$K$299:$K$300</c:f>
              <c:numCache>
                <c:formatCode>0.0</c:formatCode>
                <c:ptCount val="2"/>
                <c:pt idx="0">
                  <c:v>3.1869821011333221</c:v>
                </c:pt>
                <c:pt idx="1">
                  <c:v>3.6050847257633922</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Water!$L$299:$L$300</c:f>
              <c:numCache>
                <c:formatCode>0.0</c:formatCode>
                <c:ptCount val="2"/>
                <c:pt idx="0">
                  <c:v>16.789985952108253</c:v>
                </c:pt>
                <c:pt idx="1">
                  <c:v>7.5042669292994901</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Water!$M$299:$M$300</c:f>
              <c:numCache>
                <c:formatCode>0.0</c:formatCode>
                <c:ptCount val="2"/>
                <c:pt idx="0">
                  <c:v>2.140729296885894</c:v>
                </c:pt>
                <c:pt idx="1">
                  <c:v>0.79090671460545536</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Water!$O$299:$O$300</c:f>
              <c:numCache>
                <c:formatCode>0.0</c:formatCode>
                <c:ptCount val="2"/>
                <c:pt idx="0">
                  <c:v>81.475926490367954</c:v>
                </c:pt>
                <c:pt idx="1">
                  <c:v>89.359143523106908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Water!$P$299:$P$300</c:f>
              <c:numCache>
                <c:formatCode>0.0</c:formatCode>
                <c:ptCount val="2"/>
                <c:pt idx="0">
                  <c:v>2.9922769221296335</c:v>
                </c:pt>
                <c:pt idx="1">
                  <c:v>3.2817951812683335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Water!$Q$299:$Q$300</c:f>
              <c:numCache>
                <c:formatCode>0.0</c:formatCode>
                <c:ptCount val="2"/>
                <c:pt idx="0">
                  <c:v>13.823791485651128</c:v>
                </c:pt>
                <c:pt idx="1">
                  <c:v>6.58626829128319</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Water!$R$299:$R$300</c:f>
              <c:numCache>
                <c:formatCode>0.0</c:formatCode>
                <c:ptCount val="2"/>
                <c:pt idx="0">
                  <c:v>1.7080051018512847</c:v>
                </c:pt>
                <c:pt idx="1">
                  <c:v>0.77279300434156539</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Water!$T$299:$T$300</c:f>
              <c:numCache>
                <c:formatCode>0.0</c:formatCode>
                <c:ptCount val="2"/>
                <c:pt idx="0">
                  <c:v>82.733518531402964</c:v>
                </c:pt>
                <c:pt idx="1">
                  <c:v>92.011934563119851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Water!$U$299:$U$300</c:f>
              <c:numCache>
                <c:formatCode>0.0</c:formatCode>
                <c:ptCount val="2"/>
                <c:pt idx="0">
                  <c:v>2.3502148959189539</c:v>
                </c:pt>
                <c:pt idx="1">
                  <c:v>2.6137872902200288</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Water!$V$299:$V$300</c:f>
              <c:numCache>
                <c:formatCode>0.0</c:formatCode>
                <c:ptCount val="2"/>
                <c:pt idx="0">
                  <c:v>13.491667065363245</c:v>
                </c:pt>
                <c:pt idx="1">
                  <c:v>4.7195945174166241</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Water!$W$299:$W$300</c:f>
              <c:numCache>
                <c:formatCode>0.0</c:formatCode>
                <c:ptCount val="2"/>
                <c:pt idx="0">
                  <c:v>1.4245995073148379</c:v>
                </c:pt>
                <c:pt idx="1">
                  <c:v>0.65468362924349321</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Water!$Y$299:$Y$300</c:f>
              <c:numCache>
                <c:formatCode>0.0</c:formatCode>
                <c:ptCount val="2"/>
                <c:pt idx="0">
                  <c:v>87.88201168206659</c:v>
                </c:pt>
                <c:pt idx="1">
                  <c:v>95.398322024577567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Water!$Z$299:$Z$300</c:f>
              <c:numCache>
                <c:formatCode>0.0</c:formatCode>
                <c:ptCount val="2"/>
                <c:pt idx="0">
                  <c:v>1.3776843333194078</c:v>
                </c:pt>
                <c:pt idx="1">
                  <c:v>1.495513941507099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Water!$AA$299:$AA$300</c:f>
              <c:numCache>
                <c:formatCode>0.0</c:formatCode>
                <c:ptCount val="2"/>
                <c:pt idx="0">
                  <c:v>9.7201016586502789</c:v>
                </c:pt>
                <c:pt idx="1">
                  <c:v>2.705533932380277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Water!$AB$299:$AB$300</c:f>
              <c:numCache>
                <c:formatCode>0.0</c:formatCode>
                <c:ptCount val="2"/>
                <c:pt idx="0">
                  <c:v>1.020202325963723</c:v>
                </c:pt>
                <c:pt idx="1">
                  <c:v>0.40063010153505729</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73.071466003934134</c:v>
                </c:pt>
                <c:pt idx="1">
                  <c:v>86.883268657241629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4.3226065858845981</c:v>
                </c:pt>
                <c:pt idx="1">
                  <c:v>5.1396558717017307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19.172758294272512</c:v>
                </c:pt>
                <c:pt idx="1">
                  <c:v>7.2911520279329665</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3.4331691159087541</c:v>
                </c:pt>
                <c:pt idx="1">
                  <c:v>0.68592344312367004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80.364230591633756</c:v>
                </c:pt>
                <c:pt idx="1">
                  <c:v>90.052493169129974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3.1403485856685291</c:v>
                </c:pt>
                <c:pt idx="1">
                  <c:v>3.5189314633846873</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14.793564447974731</c:v>
                </c:pt>
                <c:pt idx="1">
                  <c:v>5.7408542574395653</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1.7018563747229791</c:v>
                </c:pt>
                <c:pt idx="1">
                  <c:v>0.68772111004577141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84.705151531337464</c:v>
                </c:pt>
                <c:pt idx="1">
                  <c:v>92.56423223141573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2.7196916141421297</c:v>
                </c:pt>
                <c:pt idx="1">
                  <c:v>2.9720289925477572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11.251509599870559</c:v>
                </c:pt>
                <c:pt idx="1">
                  <c:v>3.874006388571857</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1.3236472546498419</c:v>
                </c:pt>
                <c:pt idx="1">
                  <c:v>0.58973238746465029</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88.566469936607319</c:v>
                </c:pt>
                <c:pt idx="1">
                  <c:v>96.308128992810509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1.7363299076416403</c:v>
                </c:pt>
                <c:pt idx="1">
                  <c:v>1.8881037579901039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8.5050952591214468</c:v>
                </c:pt>
                <c:pt idx="1">
                  <c:v>1.4976454671593871</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1.1921048966295871</c:v>
                </c:pt>
                <c:pt idx="1">
                  <c:v>0.30612178203999463</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95.245240384929147</c:v>
                </c:pt>
                <c:pt idx="1">
                  <c:v>98.246863933133696</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0.81326304388256487</c:v>
                </c:pt>
                <c:pt idx="1">
                  <c:v>0.83889277082258606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3.1563888566351608</c:v>
                </c:pt>
                <c:pt idx="1">
                  <c:v>0.69113572888572605</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0.78510771455312067</c:v>
                </c:pt>
                <c:pt idx="1">
                  <c:v>0.22310756715799585</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Water!$E$199:$E$200</c:f>
              <c:numCache>
                <c:formatCode>0.0</c:formatCode>
                <c:ptCount val="2"/>
                <c:pt idx="0">
                  <c:v>88.577977754388627</c:v>
                </c:pt>
                <c:pt idx="1">
                  <c:v>92.31810974605304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Water!$F$199:$F$200</c:f>
              <c:numCache>
                <c:formatCode>0.0</c:formatCode>
                <c:ptCount val="2"/>
                <c:pt idx="0">
                  <c:v>4.2098146559440845</c:v>
                </c:pt>
                <c:pt idx="1">
                  <c:v>4.3875706046894161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Water!$G$199:$G$200</c:f>
              <c:numCache>
                <c:formatCode>0.0</c:formatCode>
                <c:ptCount val="2"/>
                <c:pt idx="0">
                  <c:v>6.7153800638916579</c:v>
                </c:pt>
                <c:pt idx="1">
                  <c:v>2.7232309608848198</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Water!$H$199:$H$200</c:f>
              <c:numCache>
                <c:formatCode>0.0</c:formatCode>
                <c:ptCount val="2"/>
                <c:pt idx="0">
                  <c:v>0.49682752577562539</c:v>
                </c:pt>
                <c:pt idx="1">
                  <c:v>0.57108868837273263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Water!$J$199:$J$200</c:f>
              <c:numCache>
                <c:formatCode>0.0</c:formatCode>
                <c:ptCount val="2"/>
                <c:pt idx="0">
                  <c:v>92.121518351715793</c:v>
                </c:pt>
                <c:pt idx="1">
                  <c:v>95.913823572102871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Water!$K$199:$K$200</c:f>
              <c:numCache>
                <c:formatCode>0.0</c:formatCode>
                <c:ptCount val="2"/>
                <c:pt idx="0">
                  <c:v>2.5050988199225812</c:v>
                </c:pt>
                <c:pt idx="1">
                  <c:v>2.6082245553898029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Water!$L$199:$L$200</c:f>
              <c:numCache>
                <c:formatCode>0.0</c:formatCode>
                <c:ptCount val="2"/>
                <c:pt idx="0">
                  <c:v>4.4526796189698814</c:v>
                </c:pt>
                <c:pt idx="1">
                  <c:v>1.1538730788323477</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Water!$M$199:$M$200</c:f>
              <c:numCache>
                <c:formatCode>0.0</c:formatCode>
                <c:ptCount val="2"/>
                <c:pt idx="0">
                  <c:v>0.92070320939174621</c:v>
                </c:pt>
                <c:pt idx="1">
                  <c:v>0.32407879367498538</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Water!$O$199:$O$200</c:f>
              <c:numCache>
                <c:formatCode>0.0</c:formatCode>
                <c:ptCount val="2"/>
                <c:pt idx="0">
                  <c:v>94.222564133123598</c:v>
                </c:pt>
                <c:pt idx="1">
                  <c:v>97.753470853090917</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Water!$P$199:$P$200</c:f>
              <c:numCache>
                <c:formatCode>0.0</c:formatCode>
                <c:ptCount val="2"/>
                <c:pt idx="0">
                  <c:v>1.2270714260580151</c:v>
                </c:pt>
                <c:pt idx="1">
                  <c:v>1.2730548354887612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Water!$Q$199:$Q$200</c:f>
              <c:numCache>
                <c:formatCode>0.0</c:formatCode>
                <c:ptCount val="2"/>
                <c:pt idx="0">
                  <c:v>3.6050698609273866</c:v>
                </c:pt>
                <c:pt idx="1">
                  <c:v>0.72564303112756079</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Water!$R$199:$R$200</c:f>
              <c:numCache>
                <c:formatCode>0.0</c:formatCode>
                <c:ptCount val="2"/>
                <c:pt idx="0">
                  <c:v>0.94529457989099797</c:v>
                </c:pt>
                <c:pt idx="1">
                  <c:v>0.24783128029275758</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Water!$T$199:$T$200</c:f>
              <c:numCache>
                <c:formatCode>0.0</c:formatCode>
                <c:ptCount val="2"/>
                <c:pt idx="0">
                  <c:v>96.609068609465481</c:v>
                </c:pt>
                <c:pt idx="1">
                  <c:v>98.399668413820294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Water!$U$199:$U$200</c:f>
              <c:numCache>
                <c:formatCode>0.0</c:formatCode>
                <c:ptCount val="2"/>
                <c:pt idx="0">
                  <c:v>0.8213258832227498</c:v>
                </c:pt>
                <c:pt idx="1">
                  <c:v>0.83654873949264352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Water!$V$199:$V$200</c:f>
              <c:numCache>
                <c:formatCode>0.0</c:formatCode>
                <c:ptCount val="2"/>
                <c:pt idx="0">
                  <c:v>1.6478452881579386</c:v>
                </c:pt>
                <c:pt idx="1">
                  <c:v>0.48332919676630581</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Water!$W$199:$W$200</c:f>
              <c:numCache>
                <c:formatCode>0.0</c:formatCode>
                <c:ptCount val="2"/>
                <c:pt idx="0">
                  <c:v>0.92176021915382478</c:v>
                </c:pt>
                <c:pt idx="1">
                  <c:v>0.28045364992075861</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Water!$Y$199:$Y$200</c:f>
              <c:numCache>
                <c:formatCode>0.0</c:formatCode>
                <c:ptCount val="2"/>
                <c:pt idx="0">
                  <c:v>97.596519660910857</c:v>
                </c:pt>
                <c:pt idx="1">
                  <c:v>98.892746456192114</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Water!$Z$199:$Z$200</c:f>
              <c:numCache>
                <c:formatCode>0.0</c:formatCode>
                <c:ptCount val="2"/>
                <c:pt idx="0">
                  <c:v>0.5164113943123031</c:v>
                </c:pt>
                <c:pt idx="1">
                  <c:v>0.523270104940734</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Water!$AA$199:$AA$200</c:f>
              <c:numCache>
                <c:formatCode>0.0</c:formatCode>
                <c:ptCount val="2"/>
                <c:pt idx="0">
                  <c:v>1.0649796323012168</c:v>
                </c:pt>
                <c:pt idx="1">
                  <c:v>0.3565473141954385</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Water!$AB$199:$AB$200</c:f>
              <c:numCache>
                <c:formatCode>0.0</c:formatCode>
                <c:ptCount val="2"/>
                <c:pt idx="0">
                  <c:v>0.82208931247562589</c:v>
                </c:pt>
                <c:pt idx="1">
                  <c:v>0.22743612467171204</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2016</c:v>
                </c:pt>
              </c:numCache>
            </c:numRef>
          </c:xVal>
          <c:yVal>
            <c:numRef>
              <c:f>Sanitation!$AB$105:$AB$116</c:f>
              <c:numCache>
                <c:formatCode>0.0</c:formatCode>
                <c:ptCount val="12"/>
                <c:pt idx="0">
                  <c:v>5.9953307952910828</c:v>
                </c:pt>
                <c:pt idx="1">
                  <c:v>1.5294099247936288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2016</c:v>
                </c:pt>
              </c:numCache>
            </c:numRef>
          </c:xVal>
          <c:yVal>
            <c:numRef>
              <c:f>Sanitation!$W$105:$W$116</c:f>
              <c:numCache>
                <c:formatCode>0.0</c:formatCode>
                <c:ptCount val="12"/>
                <c:pt idx="0">
                  <c:v>34.697719292707582</c:v>
                </c:pt>
                <c:pt idx="1">
                  <c:v>13.905875217450037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2016</c:v>
                </c:pt>
              </c:numCache>
            </c:numRef>
          </c:xVal>
          <c:yVal>
            <c:numRef>
              <c:f>Sanitation!$R$105:$R$116</c:f>
              <c:numCache>
                <c:formatCode>0.0</c:formatCode>
                <c:ptCount val="12"/>
                <c:pt idx="0">
                  <c:v>65.637711686542744</c:v>
                </c:pt>
                <c:pt idx="1">
                  <c:v>39.113149616717088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2016</c:v>
                </c:pt>
              </c:numCache>
            </c:numRef>
          </c:xVal>
          <c:yVal>
            <c:numRef>
              <c:f>Sanitation!$M$105:$M$116</c:f>
              <c:numCache>
                <c:formatCode>0.0</c:formatCode>
                <c:ptCount val="12"/>
                <c:pt idx="0">
                  <c:v>82.870644343734995</c:v>
                </c:pt>
                <c:pt idx="1">
                  <c:v>61.758559880495355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2016</c:v>
                </c:pt>
              </c:numCache>
            </c:numRef>
          </c:xVal>
          <c:yVal>
            <c:numRef>
              <c:f>Sanitation!$H$105:$H$116</c:f>
              <c:numCache>
                <c:formatCode>0.0</c:formatCode>
                <c:ptCount val="12"/>
                <c:pt idx="0">
                  <c:v>92.234675163661606</c:v>
                </c:pt>
                <c:pt idx="1">
                  <c:v>82.778883725863608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2016</c:v>
                </c:pt>
              </c:numCache>
            </c:numRef>
          </c:xVal>
          <c:yVal>
            <c:numRef>
              <c:f>Sanitation!$X$105:$X$116</c:f>
              <c:numCache>
                <c:formatCode>0.0</c:formatCode>
                <c:ptCount val="12"/>
                <c:pt idx="0">
                  <c:v>90.711725167852563</c:v>
                </c:pt>
                <c:pt idx="1">
                  <c:v>96.361352089746518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2016</c:v>
                </c:pt>
              </c:numCache>
            </c:numRef>
          </c:xVal>
          <c:yVal>
            <c:numRef>
              <c:f>Sanitation!$S$105:$S$116</c:f>
              <c:numCache>
                <c:formatCode>0.0</c:formatCode>
                <c:ptCount val="12"/>
                <c:pt idx="0">
                  <c:v>61.299941910404819</c:v>
                </c:pt>
                <c:pt idx="1">
                  <c:v>82.616059817314778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2016</c:v>
                </c:pt>
              </c:numCache>
            </c:numRef>
          </c:xVal>
          <c:yVal>
            <c:numRef>
              <c:f>Sanitation!$N$105:$N$116</c:f>
              <c:numCache>
                <c:formatCode>0.0</c:formatCode>
                <c:ptCount val="12"/>
                <c:pt idx="0">
                  <c:v>29.958299253392585</c:v>
                </c:pt>
                <c:pt idx="1">
                  <c:v>57.665480226756223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2016</c:v>
                </c:pt>
              </c:numCache>
            </c:numRef>
          </c:xVal>
          <c:yVal>
            <c:numRef>
              <c:f>Sanitation!$I$105:$I$116</c:f>
              <c:numCache>
                <c:formatCode>0.0</c:formatCode>
                <c:ptCount val="12"/>
                <c:pt idx="0">
                  <c:v>12.82158685271361</c:v>
                </c:pt>
                <c:pt idx="1">
                  <c:v>34.45280348143136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2016</c:v>
                </c:pt>
              </c:numCache>
            </c:numRef>
          </c:xVal>
          <c:yVal>
            <c:numRef>
              <c:f>Sanitation!$D$105:$D$116</c:f>
              <c:numCache>
                <c:formatCode>0.0</c:formatCode>
                <c:ptCount val="12"/>
                <c:pt idx="0">
                  <c:v>5.3424107436514889</c:v>
                </c:pt>
                <c:pt idx="1">
                  <c:v>13.925876513196076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2.5266363252625554</c:v>
                </c:pt>
                <c:pt idx="1">
                  <c:v>10.900762059673527</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1.0990812644800796</c:v>
                </c:pt>
                <c:pt idx="1">
                  <c:v>4.7418076074313804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2.2484489590362955</c:v>
                </c:pt>
                <c:pt idx="1">
                  <c:v>3.469704894591132</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94.125833451221069</c:v>
                </c:pt>
                <c:pt idx="1">
                  <c:v>80.88772543830396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5.8562525437195321</c:v>
                </c:pt>
                <c:pt idx="1">
                  <c:v>26.732278781496206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2.6390909832503864</c:v>
                </c:pt>
                <c:pt idx="1">
                  <c:v>12.046768025679084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4.4115952366473721</c:v>
                </c:pt>
                <c:pt idx="1">
                  <c:v>3.6848102049771114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87.093061236382709</c:v>
                </c:pt>
                <c:pt idx="1">
                  <c:v>57.536142987847597</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17.013096811220475</c:v>
                </c:pt>
                <c:pt idx="1">
                  <c:v>44.041095108343619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7.4037662474996093</c:v>
                </c:pt>
                <c:pt idx="1">
                  <c:v>19.165821313085399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4.6405128407714074</c:v>
                </c:pt>
                <c:pt idx="1">
                  <c:v>2.9848463758180515</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70.94262410050851</c:v>
                </c:pt>
                <c:pt idx="1">
                  <c:v>33.808237202752935</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43.31833280290568</c:v>
                </c:pt>
                <c:pt idx="1">
                  <c:v>65.983209101070116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13.718385526116146</c:v>
                </c:pt>
                <c:pt idx="1">
                  <c:v>20.896074297626207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4.1071935632189707</c:v>
                </c:pt>
                <c:pt idx="1">
                  <c:v>3.3732101989044168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38.856088107759206</c:v>
                </c:pt>
                <c:pt idx="1">
                  <c:v>9.7475064023992672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81.236547895953947</c:v>
                </c:pt>
                <c:pt idx="1">
                  <c:v>88.409195295332623</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8.3452518875196269</c:v>
                </c:pt>
                <c:pt idx="1">
                  <c:v>9.0820821787924917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3.5296852471358307</c:v>
                </c:pt>
                <c:pt idx="1">
                  <c:v>1.8724967751807213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6.8885149693905987</c:v>
                </c:pt>
                <c:pt idx="1">
                  <c:v>0.63622575069416598</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2016</c:v>
                </c:pt>
              </c:numCache>
            </c:numRef>
          </c:xVal>
          <c:yVal>
            <c:numRef>
              <c:f>Sanitation!$AB$205:$AB$216</c:f>
              <c:numCache>
                <c:formatCode>0.0</c:formatCode>
                <c:ptCount val="12"/>
                <c:pt idx="0">
                  <c:v>0.3556582476235231</c:v>
                </c:pt>
                <c:pt idx="1">
                  <c:v>0.12192153627845717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2016</c:v>
                </c:pt>
              </c:numCache>
            </c:numRef>
          </c:xVal>
          <c:yVal>
            <c:numRef>
              <c:f>Sanitation!$W$205:$W$216</c:f>
              <c:numCache>
                <c:formatCode>0.0</c:formatCode>
                <c:ptCount val="12"/>
                <c:pt idx="0">
                  <c:v>2.0193557498681001</c:v>
                </c:pt>
                <c:pt idx="1">
                  <c:v>0.80289561444809554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2016</c:v>
                </c:pt>
              </c:numCache>
            </c:numRef>
          </c:xVal>
          <c:yVal>
            <c:numRef>
              <c:f>Sanitation!$R$205:$R$216</c:f>
              <c:numCache>
                <c:formatCode>0.0</c:formatCode>
                <c:ptCount val="12"/>
                <c:pt idx="0">
                  <c:v>8.1317591937961051</c:v>
                </c:pt>
                <c:pt idx="1">
                  <c:v>3.723641041787292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2016</c:v>
                </c:pt>
              </c:numCache>
            </c:numRef>
          </c:xVal>
          <c:yVal>
            <c:numRef>
              <c:f>Sanitation!$M$205:$M$216</c:f>
              <c:numCache>
                <c:formatCode>0.0</c:formatCode>
                <c:ptCount val="12"/>
                <c:pt idx="0">
                  <c:v>21.373676161686692</c:v>
                </c:pt>
                <c:pt idx="1">
                  <c:v>11.800488436615847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2016</c:v>
                </c:pt>
              </c:numCache>
            </c:numRef>
          </c:xVal>
          <c:yVal>
            <c:numRef>
              <c:f>Sanitation!$H$205:$H$216</c:f>
              <c:numCache>
                <c:formatCode>0.0</c:formatCode>
                <c:ptCount val="12"/>
                <c:pt idx="0">
                  <c:v>53.016955189823399</c:v>
                </c:pt>
                <c:pt idx="1">
                  <c:v>36.828232851879569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2016</c:v>
                </c:pt>
              </c:numCache>
            </c:numRef>
          </c:xVal>
          <c:yVal>
            <c:numRef>
              <c:f>Sanitation!$X$205:$X$216</c:f>
              <c:numCache>
                <c:formatCode>0.0</c:formatCode>
                <c:ptCount val="12"/>
                <c:pt idx="0">
                  <c:v>95.477297538452248</c:v>
                </c:pt>
                <c:pt idx="1">
                  <c:v>97.810683966149185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2016</c:v>
                </c:pt>
              </c:numCache>
            </c:numRef>
          </c:xVal>
          <c:yVal>
            <c:numRef>
              <c:f>Sanitation!$S$205:$S$216</c:f>
              <c:numCache>
                <c:formatCode>0.0</c:formatCode>
                <c:ptCount val="12"/>
                <c:pt idx="0">
                  <c:v>94.018568343468203</c:v>
                </c:pt>
                <c:pt idx="1">
                  <c:v>96.632867384376596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2016</c:v>
                </c:pt>
              </c:numCache>
            </c:numRef>
          </c:xVal>
          <c:yVal>
            <c:numRef>
              <c:f>Sanitation!$N$205:$N$216</c:f>
              <c:numCache>
                <c:formatCode>0.0</c:formatCode>
                <c:ptCount val="12"/>
                <c:pt idx="0">
                  <c:v>86.656538152489318</c:v>
                </c:pt>
                <c:pt idx="1">
                  <c:v>92.272093553033756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2016</c:v>
                </c:pt>
              </c:numCache>
            </c:numRef>
          </c:xVal>
          <c:yVal>
            <c:numRef>
              <c:f>Sanitation!$I$205:$I$216</c:f>
              <c:numCache>
                <c:formatCode>0.0</c:formatCode>
                <c:ptCount val="12"/>
                <c:pt idx="0">
                  <c:v>71.450375697135073</c:v>
                </c:pt>
                <c:pt idx="1">
                  <c:v>82.602279546205537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2016</c:v>
                </c:pt>
              </c:numCache>
            </c:numRef>
          </c:xVal>
          <c:yVal>
            <c:numRef>
              <c:f>Sanitation!$D$205:$D$216</c:f>
              <c:numCache>
                <c:formatCode>0.0</c:formatCode>
                <c:ptCount val="12"/>
                <c:pt idx="0">
                  <c:v>39.85895334155164</c:v>
                </c:pt>
                <c:pt idx="1">
                  <c:v>57.811341155904373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18.089040861191389</c:v>
                </c:pt>
                <c:pt idx="1">
                  <c:v>30.624391676483562</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18.179434917489633</c:v>
                </c:pt>
                <c:pt idx="1">
                  <c:v>30.777427042291286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7.4768245639065753</c:v>
                </c:pt>
                <c:pt idx="1">
                  <c:v>5.0076928969342589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56.254699657412402</c:v>
                </c:pt>
                <c:pt idx="1">
                  <c:v>33.590488384290893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41.797160031928918</c:v>
                </c:pt>
                <c:pt idx="1">
                  <c:v>51.224567162796113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27.422834895391471</c:v>
                </c:pt>
                <c:pt idx="1">
                  <c:v>33.608093153223315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7.4916913659787951</c:v>
                </c:pt>
                <c:pt idx="1">
                  <c:v>5.2814887923789229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23.288313706700819</c:v>
                </c:pt>
                <c:pt idx="1">
                  <c:v>9.885850891601649</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64.354782939971969</c:v>
                </c:pt>
                <c:pt idx="1">
                  <c:v>70.269932206901899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21.178644132408419</c:v>
                </c:pt>
                <c:pt idx="1">
                  <c:v>23.125272426240713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5.4531901034217753</c:v>
                </c:pt>
                <c:pt idx="1">
                  <c:v>3.7627779554719609</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9.0133828241978335</c:v>
                </c:pt>
                <c:pt idx="1">
                  <c:v>2.8420174113854273</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82.173849302515848</c:v>
                </c:pt>
                <c:pt idx="1">
                  <c:v>85.390658141111174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11.321859232770709</c:v>
                </c:pt>
                <c:pt idx="1">
                  <c:v>11.765069051447101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4.2416436877613535</c:v>
                </c:pt>
                <c:pt idx="1">
                  <c:v>2.2846692200776459</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2.2626477769520932</c:v>
                </c:pt>
                <c:pt idx="1">
                  <c:v>0.55960358736408011</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90.710903433628985</c:v>
                </c:pt>
                <c:pt idx="1">
                  <c:v>93.829807683425599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4.2997168192838719</c:v>
                </c:pt>
                <c:pt idx="1">
                  <c:v>4.4475535682629905</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4.5869741571946037</c:v>
                </c:pt>
                <c:pt idx="1">
                  <c:v>1.6474645543019619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0.40240558989253827</c:v>
                </c:pt>
                <c:pt idx="1">
                  <c:v>7.5174194009449025E-2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2016</c:v>
                </c:pt>
              </c:numCache>
            </c:numRef>
          </c:xVal>
          <c:yVal>
            <c:numRef>
              <c:f>Sanitation!$AB$305:$AB$316</c:f>
              <c:numCache>
                <c:formatCode>0.0</c:formatCode>
                <c:ptCount val="12"/>
                <c:pt idx="0">
                  <c:v>34.922715830326311</c:v>
                </c:pt>
                <c:pt idx="1">
                  <c:v>12.877559628158263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2016</c:v>
                </c:pt>
              </c:numCache>
            </c:numRef>
          </c:xVal>
          <c:yVal>
            <c:numRef>
              <c:f>Sanitation!$W$305:$W$316</c:f>
              <c:numCache>
                <c:formatCode>0.0</c:formatCode>
                <c:ptCount val="12"/>
                <c:pt idx="0">
                  <c:v>69.365943306441366</c:v>
                </c:pt>
                <c:pt idx="1">
                  <c:v>40.346619327651773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2016</c:v>
                </c:pt>
              </c:numCache>
            </c:numRef>
          </c:xVal>
          <c:yVal>
            <c:numRef>
              <c:f>Sanitation!$R$305:$R$316</c:f>
              <c:numCache>
                <c:formatCode>0.0</c:formatCode>
                <c:ptCount val="12"/>
                <c:pt idx="0">
                  <c:v>81.776923214139103</c:v>
                </c:pt>
                <c:pt idx="1">
                  <c:v>58.712719430360082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2016</c:v>
                </c:pt>
              </c:numCache>
            </c:numRef>
          </c:xVal>
          <c:yVal>
            <c:numRef>
              <c:f>Sanitation!$M$305:$M$316</c:f>
              <c:numCache>
                <c:formatCode>0.0</c:formatCode>
                <c:ptCount val="12"/>
                <c:pt idx="0">
                  <c:v>89.178272417771041</c:v>
                </c:pt>
                <c:pt idx="1">
                  <c:v>71.808210928958218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2016</c:v>
                </c:pt>
              </c:numCache>
            </c:numRef>
          </c:xVal>
          <c:yVal>
            <c:numRef>
              <c:f>Sanitation!$H$305:$H$316</c:f>
              <c:numCache>
                <c:formatCode>0.0</c:formatCode>
                <c:ptCount val="12"/>
                <c:pt idx="0">
                  <c:v>93.846642627410176</c:v>
                </c:pt>
                <c:pt idx="1">
                  <c:v>87.270414218421195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2016</c:v>
                </c:pt>
              </c:numCache>
            </c:numRef>
          </c:xVal>
          <c:yVal>
            <c:numRef>
              <c:f>Sanitation!$X$305:$X$316</c:f>
              <c:numCache>
                <c:formatCode>0.0</c:formatCode>
                <c:ptCount val="12"/>
                <c:pt idx="0">
                  <c:v>63.35586556854566</c:v>
                </c:pt>
                <c:pt idx="1">
                  <c:v>85.404783561937919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2016</c:v>
                </c:pt>
              </c:numCache>
            </c:numRef>
          </c:xVal>
          <c:yVal>
            <c:numRef>
              <c:f>Sanitation!$S$305:$S$316</c:f>
              <c:numCache>
                <c:formatCode>0.0</c:formatCode>
                <c:ptCount val="12"/>
                <c:pt idx="0">
                  <c:v>27.655666630240137</c:v>
                </c:pt>
                <c:pt idx="1">
                  <c:v>57.340468102621244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2016</c:v>
                </c:pt>
              </c:numCache>
            </c:numRef>
          </c:xVal>
          <c:yVal>
            <c:numRef>
              <c:f>Sanitation!$N$305:$N$316</c:f>
              <c:numCache>
                <c:formatCode>0.0</c:formatCode>
                <c:ptCount val="12"/>
                <c:pt idx="0">
                  <c:v>14.003073117665071</c:v>
                </c:pt>
                <c:pt idx="1">
                  <c:v>38.147649938511456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2016</c:v>
                </c:pt>
              </c:numCache>
            </c:numRef>
          </c:xVal>
          <c:yVal>
            <c:numRef>
              <c:f>Sanitation!$I$305:$I$316</c:f>
              <c:numCache>
                <c:formatCode>0.0</c:formatCode>
                <c:ptCount val="12"/>
                <c:pt idx="0">
                  <c:v>7.5020982102451717</c:v>
                </c:pt>
                <c:pt idx="1">
                  <c:v>24.090941670892985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2016</c:v>
                </c:pt>
              </c:numCache>
            </c:numRef>
          </c:xVal>
          <c:yVal>
            <c:numRef>
              <c:f>Sanitation!$D$305:$D$316</c:f>
              <c:numCache>
                <c:formatCode>0.0</c:formatCode>
                <c:ptCount val="12"/>
                <c:pt idx="0">
                  <c:v>4.0710390272322545</c:v>
                </c:pt>
                <c:pt idx="1">
                  <c:v>9.9338907288934006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2.0843422565875405</c:v>
                </c:pt>
                <c:pt idx="1">
                  <c:v>7.9868608663455261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0.81412643031274656</c:v>
                </c:pt>
                <c:pt idx="1">
                  <c:v>3.1196002028802901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1.9396430038916606</c:v>
                </c:pt>
                <c:pt idx="1">
                  <c:v>2.938370394150752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95.161888309208052</c:v>
                </c:pt>
                <c:pt idx="1">
                  <c:v>85.955168536623432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3.1184704924211468</c:v>
                </c:pt>
                <c:pt idx="1">
                  <c:v>20.426989349754539</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1.0658590256940446</c:v>
                </c:pt>
                <c:pt idx="1">
                  <c:v>6.981721013267701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3.1633857663514391</c:v>
                </c:pt>
                <c:pt idx="1">
                  <c:v>4.2570910057820583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92.652284715533369</c:v>
                </c:pt>
                <c:pt idx="1">
                  <c:v>68.334198631195704</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7.0170049238195586</c:v>
                </c:pt>
                <c:pt idx="1">
                  <c:v>32.87133036521606</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2.157152829676261</c:v>
                </c:pt>
                <c:pt idx="1">
                  <c:v>10.105234937465527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4.4360782756093613</c:v>
                </c:pt>
                <c:pt idx="1">
                  <c:v>2.9235560237138998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86.389763970894819</c:v>
                </c:pt>
                <c:pt idx="1">
                  <c:v>54.099878673604508</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17.588078142703079</c:v>
                </c:pt>
                <c:pt idx="1">
                  <c:v>51.242847438147749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4.1306281930601934</c:v>
                </c:pt>
                <c:pt idx="1">
                  <c:v>12.034580958949789</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3.1114855620380695</c:v>
                </c:pt>
                <c:pt idx="1">
                  <c:v>2.1798170710089835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75.169808102198658</c:v>
                </c:pt>
                <c:pt idx="1">
                  <c:v>34.542754531893479</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52.813651225899491</c:v>
                </c:pt>
                <c:pt idx="1">
                  <c:v>80.470746596028789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6.1324307439675207</c:v>
                </c:pt>
                <c:pt idx="1">
                  <c:v>9.3438205645874088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1.7221709593723062</c:v>
                </c:pt>
                <c:pt idx="1">
                  <c:v>1.7169044516586069</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39.331747070760684</c:v>
                </c:pt>
                <c:pt idx="1">
                  <c:v>8.4685283877252004</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2.0843422565875405</c:v>
                </c:pt>
                <c:pt idx="1">
                  <c:v>7.9868608663455261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0.81412643031274656</c:v>
                </c:pt>
                <c:pt idx="1">
                  <c:v>3.1196002028802901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1.9396430038916606</c:v>
                </c:pt>
                <c:pt idx="1">
                  <c:v>2.938370394150752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95.161888309208052</c:v>
                </c:pt>
                <c:pt idx="1">
                  <c:v>85.955168536623432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3.1184704924211468</c:v>
                </c:pt>
                <c:pt idx="1">
                  <c:v>20.426989349754539</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1.0658590256940446</c:v>
                </c:pt>
                <c:pt idx="1">
                  <c:v>6.981721013267701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3.1633857663514391</c:v>
                </c:pt>
                <c:pt idx="1">
                  <c:v>4.2570910057820583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92.652284715533369</c:v>
                </c:pt>
                <c:pt idx="1">
                  <c:v>68.334198631195704</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7.0170049238195586</c:v>
                </c:pt>
                <c:pt idx="1">
                  <c:v>32.87133036521606</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2.157152829676261</c:v>
                </c:pt>
                <c:pt idx="1">
                  <c:v>10.105234937465527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4.4360782756093613</c:v>
                </c:pt>
                <c:pt idx="1">
                  <c:v>2.9235560237138998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86.389763970894819</c:v>
                </c:pt>
                <c:pt idx="1">
                  <c:v>54.099878673604508</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17.588078142703079</c:v>
                </c:pt>
                <c:pt idx="1">
                  <c:v>51.242847438147749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4.1306281930601934</c:v>
                </c:pt>
                <c:pt idx="1">
                  <c:v>12.034580958949789</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3.1114855620380695</c:v>
                </c:pt>
                <c:pt idx="1">
                  <c:v>2.1798170710089835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75.169808102198658</c:v>
                </c:pt>
                <c:pt idx="1">
                  <c:v>34.542754531893479</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52.813651225899491</c:v>
                </c:pt>
                <c:pt idx="1">
                  <c:v>80.470746596028789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6.1324307439675207</c:v>
                </c:pt>
                <c:pt idx="1">
                  <c:v>9.3438205645874088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1.7221709593723062</c:v>
                </c:pt>
                <c:pt idx="1">
                  <c:v>1.7169044516586069</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39.331747070760684</c:v>
                </c:pt>
                <c:pt idx="1">
                  <c:v>8.4685283877252004</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2.5266363252625554</c:v>
                </c:pt>
                <c:pt idx="1">
                  <c:v>10.900762059673527</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1.0990812644800796</c:v>
                </c:pt>
                <c:pt idx="1">
                  <c:v>4.7418076074313804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2.2484489590362955</c:v>
                </c:pt>
                <c:pt idx="1">
                  <c:v>3.469704894591132</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94.125833451221069</c:v>
                </c:pt>
                <c:pt idx="1">
                  <c:v>80.88772543830396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5.8562525437195321</c:v>
                </c:pt>
                <c:pt idx="1">
                  <c:v>26.732278781496206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2.6390909832503864</c:v>
                </c:pt>
                <c:pt idx="1">
                  <c:v>12.046768025679084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4.4115952366473721</c:v>
                </c:pt>
                <c:pt idx="1">
                  <c:v>3.6848102049771114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87.093061236382709</c:v>
                </c:pt>
                <c:pt idx="1">
                  <c:v>57.536142987847597</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17.013096811220475</c:v>
                </c:pt>
                <c:pt idx="1">
                  <c:v>44.041095108343619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7.4037662474996093</c:v>
                </c:pt>
                <c:pt idx="1">
                  <c:v>19.165821313085399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4.6405128407714074</c:v>
                </c:pt>
                <c:pt idx="1">
                  <c:v>2.9848463758180515</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70.94262410050851</c:v>
                </c:pt>
                <c:pt idx="1">
                  <c:v>33.808237202752935</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43.31833280290568</c:v>
                </c:pt>
                <c:pt idx="1">
                  <c:v>65.983209101070116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13.718385526116146</c:v>
                </c:pt>
                <c:pt idx="1">
                  <c:v>20.896074297626207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4.1071935632189707</c:v>
                </c:pt>
                <c:pt idx="1">
                  <c:v>3.3732101989044168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38.856088107759206</c:v>
                </c:pt>
                <c:pt idx="1">
                  <c:v>9.7475064023992672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81.236547895953947</c:v>
                </c:pt>
                <c:pt idx="1">
                  <c:v>88.409195295332623</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8.3452518875196269</c:v>
                </c:pt>
                <c:pt idx="1">
                  <c:v>9.0820821787924917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3.5296852471358307</c:v>
                </c:pt>
                <c:pt idx="1">
                  <c:v>1.8724967751807213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6.8885149693905987</c:v>
                </c:pt>
                <c:pt idx="1">
                  <c:v>0.63622575069416598</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18.089040861191389</c:v>
                </c:pt>
                <c:pt idx="1">
                  <c:v>30.624391676483562</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18.179434917489633</c:v>
                </c:pt>
                <c:pt idx="1">
                  <c:v>30.777427042291286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7.4768245639065753</c:v>
                </c:pt>
                <c:pt idx="1">
                  <c:v>5.0076928969342589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56.254699657412402</c:v>
                </c:pt>
                <c:pt idx="1">
                  <c:v>33.590488384290893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41.797160031928918</c:v>
                </c:pt>
                <c:pt idx="1">
                  <c:v>51.224567162796113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27.422834895391471</c:v>
                </c:pt>
                <c:pt idx="1">
                  <c:v>33.608093153223315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7.4916913659787951</c:v>
                </c:pt>
                <c:pt idx="1">
                  <c:v>5.2814887923789229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23.288313706700819</c:v>
                </c:pt>
                <c:pt idx="1">
                  <c:v>9.885850891601649</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64.354782939971969</c:v>
                </c:pt>
                <c:pt idx="1">
                  <c:v>70.269932206901899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21.178644132408419</c:v>
                </c:pt>
                <c:pt idx="1">
                  <c:v>23.125272426240713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5.4531901034217753</c:v>
                </c:pt>
                <c:pt idx="1">
                  <c:v>3.7627779554719609</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9.0133828241978335</c:v>
                </c:pt>
                <c:pt idx="1">
                  <c:v>2.8420174113854273</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82.173849302515848</c:v>
                </c:pt>
                <c:pt idx="1">
                  <c:v>85.390658141111174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11.321859232770709</c:v>
                </c:pt>
                <c:pt idx="1">
                  <c:v>11.765069051447101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4.2416436877613535</c:v>
                </c:pt>
                <c:pt idx="1">
                  <c:v>2.2846692200776459</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2.2626477769520932</c:v>
                </c:pt>
                <c:pt idx="1">
                  <c:v>0.55960358736408011</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90.710903433628985</c:v>
                </c:pt>
                <c:pt idx="1">
                  <c:v>93.829807683425599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4.2997168192838719</c:v>
                </c:pt>
                <c:pt idx="1">
                  <c:v>4.4475535682629905</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4.5869741571946037</c:v>
                </c:pt>
                <c:pt idx="1">
                  <c:v>1.6474645543019619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0.40240558989253827</c:v>
                </c:pt>
                <c:pt idx="1">
                  <c:v>7.5174194009449025E-2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'DHS06'!$M$18:$Q$18</c:f>
              <c:numCache>
                <c:formatCode>###0.0</c:formatCode>
                <c:ptCount val="5"/>
                <c:pt idx="0">
                  <c:v>71.245794995903182</c:v>
                </c:pt>
                <c:pt idx="1">
                  <c:v>78.711727222865605</c:v>
                </c:pt>
                <c:pt idx="2">
                  <c:v>82.01361675969892</c:v>
                </c:pt>
                <c:pt idx="3">
                  <c:v>83.502048058630834</c:v>
                </c:pt>
                <c:pt idx="4">
                  <c:v>88.543820529219971</c:v>
                </c:pt>
              </c:numCache>
            </c:numRef>
          </c:val>
          <c:extLst>
            <c:ext xmlns:c16="http://schemas.microsoft.com/office/drawing/2014/chart" uri="{C3380CC4-5D6E-409C-BE32-E72D297353CC}">
              <c16:uniqueId val="{00000000-3C81-4DFB-A4A1-B2C1D51323BC}"/>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'DHS06'!$M$19:$Q$19</c:f>
              <c:numCache>
                <c:formatCode>###0.0</c:formatCode>
                <c:ptCount val="5"/>
                <c:pt idx="0">
                  <c:v>6.5228269069439682</c:v>
                </c:pt>
                <c:pt idx="1">
                  <c:v>3.9556902163231289</c:v>
                </c:pt>
                <c:pt idx="2">
                  <c:v>3.7027669120269988</c:v>
                </c:pt>
                <c:pt idx="3">
                  <c:v>3.0299728258787759</c:v>
                </c:pt>
                <c:pt idx="4">
                  <c:v>1.8733762064156028</c:v>
                </c:pt>
              </c:numCache>
            </c:numRef>
          </c:val>
          <c:extLst>
            <c:ext xmlns:c16="http://schemas.microsoft.com/office/drawing/2014/chart" uri="{C3380CC4-5D6E-409C-BE32-E72D297353CC}">
              <c16:uniqueId val="{00000001-3C81-4DFB-A4A1-B2C1D51323BC}"/>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'DHS06'!$M$20:$Q$20</c:f>
              <c:numCache>
                <c:formatCode>###0.0</c:formatCode>
                <c:ptCount val="5"/>
                <c:pt idx="0">
                  <c:v>18.654014752047921</c:v>
                </c:pt>
                <c:pt idx="1">
                  <c:v>15.399518276584326</c:v>
                </c:pt>
                <c:pt idx="2">
                  <c:v>12.719490010655901</c:v>
                </c:pt>
                <c:pt idx="3">
                  <c:v>12.16182820480085</c:v>
                </c:pt>
                <c:pt idx="4">
                  <c:v>8.6579197421595442</c:v>
                </c:pt>
              </c:numCache>
            </c:numRef>
          </c:val>
          <c:extLst>
            <c:ext xmlns:c16="http://schemas.microsoft.com/office/drawing/2014/chart" uri="{C3380CC4-5D6E-409C-BE32-E72D297353CC}">
              <c16:uniqueId val="{00000002-3C81-4DFB-A4A1-B2C1D51323BC}"/>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'DHS06'!$M$21:$Q$21</c:f>
              <c:numCache>
                <c:formatCode>###0.0</c:formatCode>
                <c:ptCount val="5"/>
                <c:pt idx="0">
                  <c:v>3.5773633451050433</c:v>
                </c:pt>
                <c:pt idx="1">
                  <c:v>1.93306428422737</c:v>
                </c:pt>
                <c:pt idx="2">
                  <c:v>1.5641263176190128</c:v>
                </c:pt>
                <c:pt idx="3">
                  <c:v>1.3061509106884783</c:v>
                </c:pt>
                <c:pt idx="4">
                  <c:v>0.92488352220546288</c:v>
                </c:pt>
              </c:numCache>
            </c:numRef>
          </c:val>
          <c:extLst>
            <c:ext xmlns:c16="http://schemas.microsoft.com/office/drawing/2014/chart" uri="{C3380CC4-5D6E-409C-BE32-E72D297353CC}">
              <c16:uniqueId val="{00000003-3C81-4DFB-A4A1-B2C1D51323BC}"/>
            </c:ext>
          </c:extLst>
        </c:ser>
        <c:dLbls>
          <c:showLegendKey val="0"/>
          <c:showVal val="0"/>
          <c:showCatName val="0"/>
          <c:showSerName val="0"/>
          <c:showPercent val="0"/>
          <c:showBubbleSize val="0"/>
        </c:dLbls>
        <c:gapWidth val="50"/>
        <c:overlap val="100"/>
        <c:axId val="217311872"/>
        <c:axId val="212922752"/>
      </c:barChart>
      <c:catAx>
        <c:axId val="21731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22752"/>
        <c:crosses val="autoZero"/>
        <c:auto val="1"/>
        <c:lblAlgn val="ctr"/>
        <c:lblOffset val="100"/>
        <c:tickLblSkip val="1"/>
        <c:tickMarkSkip val="1"/>
        <c:noMultiLvlLbl val="0"/>
      </c:catAx>
      <c:valAx>
        <c:axId val="212922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1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'DHS06'!$R$15:$AT$15</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'DHS06'!$R$18:$AT$18</c:f>
              <c:numCache>
                <c:formatCode>###0.0</c:formatCode>
                <c:ptCount val="29"/>
                <c:pt idx="0">
                  <c:v>90.802438747842032</c:v>
                </c:pt>
                <c:pt idx="1">
                  <c:v>83.085743389401813</c:v>
                </c:pt>
                <c:pt idx="2">
                  <c:v>71.759969033693324</c:v>
                </c:pt>
                <c:pt idx="3">
                  <c:v>95.147637450215086</c:v>
                </c:pt>
                <c:pt idx="4">
                  <c:v>74.714407356203509</c:v>
                </c:pt>
                <c:pt idx="5">
                  <c:v>91.805159984903142</c:v>
                </c:pt>
                <c:pt idx="6">
                  <c:v>88.019897854103021</c:v>
                </c:pt>
                <c:pt idx="7">
                  <c:v>79.666795966464903</c:v>
                </c:pt>
                <c:pt idx="8">
                  <c:v>85.515908528295853</c:v>
                </c:pt>
                <c:pt idx="9">
                  <c:v>88.344202508467646</c:v>
                </c:pt>
                <c:pt idx="10">
                  <c:v>53.00914367032464</c:v>
                </c:pt>
                <c:pt idx="11">
                  <c:v>77.872851209423942</c:v>
                </c:pt>
                <c:pt idx="12">
                  <c:v>82.003185587298148</c:v>
                </c:pt>
                <c:pt idx="13">
                  <c:v>68.82491253899363</c:v>
                </c:pt>
                <c:pt idx="14">
                  <c:v>61.650410997417893</c:v>
                </c:pt>
                <c:pt idx="15">
                  <c:v>89.92230394666457</c:v>
                </c:pt>
                <c:pt idx="16">
                  <c:v>53.417532994997551</c:v>
                </c:pt>
                <c:pt idx="17">
                  <c:v>64.219661562335872</c:v>
                </c:pt>
                <c:pt idx="18">
                  <c:v>84.475838563386475</c:v>
                </c:pt>
                <c:pt idx="19">
                  <c:v>60.331422765577393</c:v>
                </c:pt>
                <c:pt idx="20">
                  <c:v>74.253776269794685</c:v>
                </c:pt>
                <c:pt idx="21">
                  <c:v>99.041859756382152</c:v>
                </c:pt>
                <c:pt idx="22">
                  <c:v>74.577804575248223</c:v>
                </c:pt>
                <c:pt idx="23">
                  <c:v>76.498979049571744</c:v>
                </c:pt>
                <c:pt idx="24">
                  <c:v>90.490983744372244</c:v>
                </c:pt>
                <c:pt idx="25">
                  <c:v>70.374531241969422</c:v>
                </c:pt>
                <c:pt idx="26">
                  <c:v>85.621693247523751</c:v>
                </c:pt>
                <c:pt idx="27">
                  <c:v>92.418609951461463</c:v>
                </c:pt>
                <c:pt idx="28">
                  <c:v>91.036999748434127</c:v>
                </c:pt>
              </c:numCache>
            </c:numRef>
          </c:val>
          <c:extLst>
            <c:ext xmlns:c16="http://schemas.microsoft.com/office/drawing/2014/chart" uri="{C3380CC4-5D6E-409C-BE32-E72D297353CC}">
              <c16:uniqueId val="{00000000-381A-40EF-B4D0-8505597CEDFE}"/>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'DHS06'!$R$15:$AT$15</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'DHS06'!$R$19:$AT$19</c:f>
              <c:numCache>
                <c:formatCode>###0.0</c:formatCode>
                <c:ptCount val="29"/>
                <c:pt idx="0">
                  <c:v>3.81447942819982</c:v>
                </c:pt>
                <c:pt idx="1">
                  <c:v>0.51720850460576306</c:v>
                </c:pt>
                <c:pt idx="2">
                  <c:v>0.49799882233609993</c:v>
                </c:pt>
                <c:pt idx="3">
                  <c:v>0.96662339263725761</c:v>
                </c:pt>
                <c:pt idx="4">
                  <c:v>3.7066999664461155</c:v>
                </c:pt>
                <c:pt idx="5">
                  <c:v>7.9594245032070727</c:v>
                </c:pt>
                <c:pt idx="6">
                  <c:v>1.9142951047534673</c:v>
                </c:pt>
                <c:pt idx="7">
                  <c:v>0.21137890840772261</c:v>
                </c:pt>
                <c:pt idx="8">
                  <c:v>2.2911180107721267</c:v>
                </c:pt>
                <c:pt idx="9">
                  <c:v>9.1527651102372989</c:v>
                </c:pt>
                <c:pt idx="10">
                  <c:v>3.8201574803208431</c:v>
                </c:pt>
                <c:pt idx="11">
                  <c:v>2.6368384467342474</c:v>
                </c:pt>
                <c:pt idx="12">
                  <c:v>4.6766173457396398</c:v>
                </c:pt>
                <c:pt idx="13">
                  <c:v>0.54378560472469328</c:v>
                </c:pt>
                <c:pt idx="14">
                  <c:v>1.138168997682105</c:v>
                </c:pt>
                <c:pt idx="15">
                  <c:v>2.3506894093021558</c:v>
                </c:pt>
                <c:pt idx="16">
                  <c:v>1.6375662344802193</c:v>
                </c:pt>
                <c:pt idx="17">
                  <c:v>10.932553418666124</c:v>
                </c:pt>
                <c:pt idx="18">
                  <c:v>1.4470962126263778</c:v>
                </c:pt>
                <c:pt idx="19">
                  <c:v>0.70279910328502182</c:v>
                </c:pt>
                <c:pt idx="20">
                  <c:v>3.9986609820868733</c:v>
                </c:pt>
                <c:pt idx="21">
                  <c:v>0.60894659443703503</c:v>
                </c:pt>
                <c:pt idx="22">
                  <c:v>7.9566077480801631</c:v>
                </c:pt>
                <c:pt idx="23">
                  <c:v>0.7847695964334539</c:v>
                </c:pt>
                <c:pt idx="24">
                  <c:v>4.2549284402560428</c:v>
                </c:pt>
                <c:pt idx="25">
                  <c:v>3.6126858848085792</c:v>
                </c:pt>
                <c:pt idx="26">
                  <c:v>2.0793118129053418</c:v>
                </c:pt>
                <c:pt idx="27">
                  <c:v>1.3176879235642691</c:v>
                </c:pt>
                <c:pt idx="28">
                  <c:v>2.4910731654900538</c:v>
                </c:pt>
              </c:numCache>
            </c:numRef>
          </c:val>
          <c:extLst>
            <c:ext xmlns:c16="http://schemas.microsoft.com/office/drawing/2014/chart" uri="{C3380CC4-5D6E-409C-BE32-E72D297353CC}">
              <c16:uniqueId val="{00000001-381A-40EF-B4D0-8505597CEDFE}"/>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'DHS06'!$R$15:$AT$15</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'DHS06'!$R$20:$AT$20</c:f>
              <c:numCache>
                <c:formatCode>###0.0</c:formatCode>
                <c:ptCount val="29"/>
                <c:pt idx="0">
                  <c:v>4.6076681959118622</c:v>
                </c:pt>
                <c:pt idx="1">
                  <c:v>12.040512797866354</c:v>
                </c:pt>
                <c:pt idx="2">
                  <c:v>24.330602951286355</c:v>
                </c:pt>
                <c:pt idx="3">
                  <c:v>3.885739157147698</c:v>
                </c:pt>
                <c:pt idx="4">
                  <c:v>18.696656501722025</c:v>
                </c:pt>
                <c:pt idx="5">
                  <c:v>0.23541551189017632</c:v>
                </c:pt>
                <c:pt idx="6">
                  <c:v>8.1677708371643938</c:v>
                </c:pt>
                <c:pt idx="7">
                  <c:v>19.103610495423364</c:v>
                </c:pt>
                <c:pt idx="8">
                  <c:v>11.41796390251741</c:v>
                </c:pt>
                <c:pt idx="9">
                  <c:v>2.5030323812947191</c:v>
                </c:pt>
                <c:pt idx="10">
                  <c:v>34.929659628733873</c:v>
                </c:pt>
                <c:pt idx="11">
                  <c:v>16.253773919461288</c:v>
                </c:pt>
                <c:pt idx="12">
                  <c:v>6.6919995981743874</c:v>
                </c:pt>
                <c:pt idx="13">
                  <c:v>29.92700433311844</c:v>
                </c:pt>
                <c:pt idx="14">
                  <c:v>35.075477931901553</c:v>
                </c:pt>
                <c:pt idx="15">
                  <c:v>7.2696202236702883</c:v>
                </c:pt>
                <c:pt idx="16">
                  <c:v>13.29858953144501</c:v>
                </c:pt>
                <c:pt idx="17">
                  <c:v>22.939752521721395</c:v>
                </c:pt>
                <c:pt idx="18">
                  <c:v>10.862762669076234</c:v>
                </c:pt>
                <c:pt idx="19">
                  <c:v>32.818852888118357</c:v>
                </c:pt>
                <c:pt idx="20">
                  <c:v>18.569054279629292</c:v>
                </c:pt>
                <c:pt idx="21">
                  <c:v>0.15589002195573182</c:v>
                </c:pt>
                <c:pt idx="22">
                  <c:v>15.478973965146697</c:v>
                </c:pt>
                <c:pt idx="23">
                  <c:v>17.53227060473613</c:v>
                </c:pt>
                <c:pt idx="24">
                  <c:v>4.911063381451485</c:v>
                </c:pt>
                <c:pt idx="25">
                  <c:v>24.127595608878476</c:v>
                </c:pt>
                <c:pt idx="26">
                  <c:v>7.7346664154975961</c:v>
                </c:pt>
                <c:pt idx="27">
                  <c:v>6.2637021249749747</c:v>
                </c:pt>
                <c:pt idx="28">
                  <c:v>6.2194459482162063</c:v>
                </c:pt>
              </c:numCache>
            </c:numRef>
          </c:val>
          <c:extLst>
            <c:ext xmlns:c16="http://schemas.microsoft.com/office/drawing/2014/chart" uri="{C3380CC4-5D6E-409C-BE32-E72D297353CC}">
              <c16:uniqueId val="{00000002-381A-40EF-B4D0-8505597CEDFE}"/>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'DHS06'!$R$15:$AT$15</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'DHS06'!$R$21:$AT$21</c:f>
              <c:numCache>
                <c:formatCode>###0.0</c:formatCode>
                <c:ptCount val="29"/>
                <c:pt idx="0">
                  <c:v>0.77541362804671032</c:v>
                </c:pt>
                <c:pt idx="1">
                  <c:v>4.3565353081257561</c:v>
                </c:pt>
                <c:pt idx="2">
                  <c:v>3.4114291926817195</c:v>
                </c:pt>
                <c:pt idx="3">
                  <c:v>0</c:v>
                </c:pt>
                <c:pt idx="4">
                  <c:v>2.8822361756283468</c:v>
                </c:pt>
                <c:pt idx="5">
                  <c:v>0</c:v>
                </c:pt>
                <c:pt idx="6">
                  <c:v>1.8980362039787411</c:v>
                </c:pt>
                <c:pt idx="7">
                  <c:v>1.0182146297025212</c:v>
                </c:pt>
                <c:pt idx="8">
                  <c:v>0.77500955841467489</c:v>
                </c:pt>
                <c:pt idx="9">
                  <c:v>0</c:v>
                </c:pt>
                <c:pt idx="10">
                  <c:v>8.2410392206200989</c:v>
                </c:pt>
                <c:pt idx="11">
                  <c:v>3.2365364243801196</c:v>
                </c:pt>
                <c:pt idx="12">
                  <c:v>6.6281974687881355</c:v>
                </c:pt>
                <c:pt idx="13">
                  <c:v>0.70429752316303218</c:v>
                </c:pt>
                <c:pt idx="14">
                  <c:v>2.1359420730000598</c:v>
                </c:pt>
                <c:pt idx="15">
                  <c:v>0.4573864203628642</c:v>
                </c:pt>
                <c:pt idx="16">
                  <c:v>31.646311239076574</c:v>
                </c:pt>
                <c:pt idx="17">
                  <c:v>1.9080324972757139</c:v>
                </c:pt>
                <c:pt idx="18">
                  <c:v>3.2143025549112374</c:v>
                </c:pt>
                <c:pt idx="19">
                  <c:v>6.1469252430193482</c:v>
                </c:pt>
                <c:pt idx="20">
                  <c:v>3.1785084684886953</c:v>
                </c:pt>
                <c:pt idx="21">
                  <c:v>0.19330362722510744</c:v>
                </c:pt>
                <c:pt idx="22">
                  <c:v>1.9866137115233495</c:v>
                </c:pt>
                <c:pt idx="23">
                  <c:v>5.1839807492587706</c:v>
                </c:pt>
                <c:pt idx="24">
                  <c:v>0.34302443392016269</c:v>
                </c:pt>
                <c:pt idx="25">
                  <c:v>1.8851872643427505</c:v>
                </c:pt>
                <c:pt idx="26">
                  <c:v>4.5643285240738987</c:v>
                </c:pt>
                <c:pt idx="27">
                  <c:v>0</c:v>
                </c:pt>
                <c:pt idx="28">
                  <c:v>0.25248113785951987</c:v>
                </c:pt>
              </c:numCache>
            </c:numRef>
          </c:val>
          <c:extLst>
            <c:ext xmlns:c16="http://schemas.microsoft.com/office/drawing/2014/chart" uri="{C3380CC4-5D6E-409C-BE32-E72D297353CC}">
              <c16:uniqueId val="{00000003-381A-40EF-B4D0-8505597CEDFE}"/>
            </c:ext>
          </c:extLst>
        </c:ser>
        <c:dLbls>
          <c:showLegendKey val="0"/>
          <c:showVal val="0"/>
          <c:showCatName val="0"/>
          <c:showSerName val="0"/>
          <c:showPercent val="0"/>
          <c:showBubbleSize val="0"/>
        </c:dLbls>
        <c:gapWidth val="50"/>
        <c:overlap val="100"/>
        <c:axId val="217450368"/>
        <c:axId val="217451904"/>
      </c:barChart>
      <c:catAx>
        <c:axId val="217450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51904"/>
        <c:crosses val="autoZero"/>
        <c:auto val="1"/>
        <c:lblAlgn val="ctr"/>
        <c:lblOffset val="100"/>
        <c:tickLblSkip val="1"/>
        <c:tickMarkSkip val="1"/>
        <c:noMultiLvlLbl val="0"/>
      </c:catAx>
      <c:valAx>
        <c:axId val="217451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50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'DHS06'!$C$18:$G$18</c:f>
              <c:numCache>
                <c:formatCode>###0.0</c:formatCode>
                <c:ptCount val="5"/>
                <c:pt idx="0">
                  <c:v>73.290291740322701</c:v>
                </c:pt>
                <c:pt idx="1">
                  <c:v>80.959230483117679</c:v>
                </c:pt>
                <c:pt idx="2">
                  <c:v>85.008756354170799</c:v>
                </c:pt>
                <c:pt idx="3">
                  <c:v>89.02551959931391</c:v>
                </c:pt>
                <c:pt idx="4">
                  <c:v>95.405991769572978</c:v>
                </c:pt>
              </c:numCache>
            </c:numRef>
          </c:val>
          <c:extLst>
            <c:ext xmlns:c16="http://schemas.microsoft.com/office/drawing/2014/chart" uri="{C3380CC4-5D6E-409C-BE32-E72D297353CC}">
              <c16:uniqueId val="{00000000-2412-4800-AFCA-ACF7E821569D}"/>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'DHS06'!$C$19:$G$19</c:f>
              <c:numCache>
                <c:formatCode>###0.0</c:formatCode>
                <c:ptCount val="5"/>
                <c:pt idx="0">
                  <c:v>6.1441833979756257</c:v>
                </c:pt>
                <c:pt idx="1">
                  <c:v>3.9680470371252627</c:v>
                </c:pt>
                <c:pt idx="2">
                  <c:v>3.5602006649208899</c:v>
                </c:pt>
                <c:pt idx="3">
                  <c:v>2.3875713306306934</c:v>
                </c:pt>
                <c:pt idx="4">
                  <c:v>1.0807901267268205</c:v>
                </c:pt>
              </c:numCache>
            </c:numRef>
          </c:val>
          <c:extLst>
            <c:ext xmlns:c16="http://schemas.microsoft.com/office/drawing/2014/chart" uri="{C3380CC4-5D6E-409C-BE32-E72D297353CC}">
              <c16:uniqueId val="{00000001-2412-4800-AFCA-ACF7E821569D}"/>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'DHS06'!$C$20:$G$20</c:f>
              <c:numCache>
                <c:formatCode>###0.0</c:formatCode>
                <c:ptCount val="5"/>
                <c:pt idx="0">
                  <c:v>17.524819413340794</c:v>
                </c:pt>
                <c:pt idx="1">
                  <c:v>13.515742571419894</c:v>
                </c:pt>
                <c:pt idx="2">
                  <c:v>10.212240707285181</c:v>
                </c:pt>
                <c:pt idx="3">
                  <c:v>7.5213731897957974</c:v>
                </c:pt>
                <c:pt idx="4">
                  <c:v>2.8083961244888438</c:v>
                </c:pt>
              </c:numCache>
            </c:numRef>
          </c:val>
          <c:extLst>
            <c:ext xmlns:c16="http://schemas.microsoft.com/office/drawing/2014/chart" uri="{C3380CC4-5D6E-409C-BE32-E72D297353CC}">
              <c16:uniqueId val="{00000002-2412-4800-AFCA-ACF7E821569D}"/>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'DHS06'!$C$21:$G$21</c:f>
              <c:numCache>
                <c:formatCode>###0.0</c:formatCode>
                <c:ptCount val="5"/>
                <c:pt idx="0">
                  <c:v>3.0407054483680107</c:v>
                </c:pt>
                <c:pt idx="1">
                  <c:v>1.5569799083405089</c:v>
                </c:pt>
                <c:pt idx="2">
                  <c:v>1.218802273623381</c:v>
                </c:pt>
                <c:pt idx="3">
                  <c:v>1.0655358802596409</c:v>
                </c:pt>
                <c:pt idx="4">
                  <c:v>0.70482197921094747</c:v>
                </c:pt>
              </c:numCache>
            </c:numRef>
          </c:val>
          <c:extLst>
            <c:ext xmlns:c16="http://schemas.microsoft.com/office/drawing/2014/chart" uri="{C3380CC4-5D6E-409C-BE32-E72D297353CC}">
              <c16:uniqueId val="{00000003-2412-4800-AFCA-ACF7E821569D}"/>
            </c:ext>
          </c:extLst>
        </c:ser>
        <c:dLbls>
          <c:showLegendKey val="0"/>
          <c:showVal val="0"/>
          <c:showCatName val="0"/>
          <c:showSerName val="0"/>
          <c:showPercent val="0"/>
          <c:showBubbleSize val="0"/>
        </c:dLbls>
        <c:gapWidth val="50"/>
        <c:overlap val="100"/>
        <c:axId val="217520000"/>
        <c:axId val="217521536"/>
      </c:barChart>
      <c:catAx>
        <c:axId val="21752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21536"/>
        <c:crosses val="autoZero"/>
        <c:auto val="1"/>
        <c:lblAlgn val="ctr"/>
        <c:lblOffset val="100"/>
        <c:tickLblSkip val="1"/>
        <c:tickMarkSkip val="1"/>
        <c:noMultiLvlLbl val="0"/>
      </c:catAx>
      <c:valAx>
        <c:axId val="217521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20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'DHS06'!$R$121:$AT$121</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'DHS06'!$R$124:$AT$124</c:f>
              <c:numCache>
                <c:formatCode>###0.0</c:formatCode>
                <c:ptCount val="29"/>
                <c:pt idx="0">
                  <c:v>31.576564451107906</c:v>
                </c:pt>
                <c:pt idx="1">
                  <c:v>48.629910367091036</c:v>
                </c:pt>
                <c:pt idx="2">
                  <c:v>32.140333808982319</c:v>
                </c:pt>
                <c:pt idx="3">
                  <c:v>17.104515757814596</c:v>
                </c:pt>
                <c:pt idx="4">
                  <c:v>15.63923696696134</c:v>
                </c:pt>
                <c:pt idx="5">
                  <c:v>65.508627407321697</c:v>
                </c:pt>
                <c:pt idx="6">
                  <c:v>44.061732053712277</c:v>
                </c:pt>
                <c:pt idx="7">
                  <c:v>62.893686273147239</c:v>
                </c:pt>
                <c:pt idx="8">
                  <c:v>37.62018096446527</c:v>
                </c:pt>
                <c:pt idx="9">
                  <c:v>41.325219373436049</c:v>
                </c:pt>
                <c:pt idx="10">
                  <c:v>15.706523377154662</c:v>
                </c:pt>
                <c:pt idx="11">
                  <c:v>25.384060774612507</c:v>
                </c:pt>
                <c:pt idx="12">
                  <c:v>33.630214566578211</c:v>
                </c:pt>
                <c:pt idx="13">
                  <c:v>91.665708900155678</c:v>
                </c:pt>
                <c:pt idx="14">
                  <c:v>40.287204074794793</c:v>
                </c:pt>
                <c:pt idx="15">
                  <c:v>32.509025233940903</c:v>
                </c:pt>
                <c:pt idx="16">
                  <c:v>33.063170915885941</c:v>
                </c:pt>
                <c:pt idx="17">
                  <c:v>19.503205207827129</c:v>
                </c:pt>
                <c:pt idx="18">
                  <c:v>76.841755355800757</c:v>
                </c:pt>
                <c:pt idx="19">
                  <c:v>49.982189591302195</c:v>
                </c:pt>
                <c:pt idx="20">
                  <c:v>17.202968715757759</c:v>
                </c:pt>
                <c:pt idx="21">
                  <c:v>54.571373509639358</c:v>
                </c:pt>
                <c:pt idx="22">
                  <c:v>18.954134659388735</c:v>
                </c:pt>
                <c:pt idx="23">
                  <c:v>62.644368367208919</c:v>
                </c:pt>
                <c:pt idx="24">
                  <c:v>22.965369981473359</c:v>
                </c:pt>
                <c:pt idx="25">
                  <c:v>55.194653934267627</c:v>
                </c:pt>
                <c:pt idx="26">
                  <c:v>45.867700330652731</c:v>
                </c:pt>
                <c:pt idx="27">
                  <c:v>22.79979497493364</c:v>
                </c:pt>
                <c:pt idx="28">
                  <c:v>35.786173559198737</c:v>
                </c:pt>
              </c:numCache>
            </c:numRef>
          </c:val>
          <c:extLst>
            <c:ext xmlns:c16="http://schemas.microsoft.com/office/drawing/2014/chart" uri="{C3380CC4-5D6E-409C-BE32-E72D297353CC}">
              <c16:uniqueId val="{00000000-5B41-4108-8893-BB877808B005}"/>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'DHS06'!$R$121:$AT$121</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'DHS06'!$R$125:$AT$125</c:f>
              <c:numCache>
                <c:formatCode>###0.0</c:formatCode>
                <c:ptCount val="29"/>
                <c:pt idx="0">
                  <c:v>9.3508655657020547</c:v>
                </c:pt>
                <c:pt idx="1">
                  <c:v>10.858451090703213</c:v>
                </c:pt>
                <c:pt idx="2">
                  <c:v>13.687018016218985</c:v>
                </c:pt>
                <c:pt idx="3">
                  <c:v>8.8078250749930636</c:v>
                </c:pt>
                <c:pt idx="4">
                  <c:v>3.3308541859112513</c:v>
                </c:pt>
                <c:pt idx="5">
                  <c:v>18.869945664855731</c:v>
                </c:pt>
                <c:pt idx="6">
                  <c:v>7.962675235591294</c:v>
                </c:pt>
                <c:pt idx="7">
                  <c:v>8.4035936670058309</c:v>
                </c:pt>
                <c:pt idx="8">
                  <c:v>6.768929168832976</c:v>
                </c:pt>
                <c:pt idx="9">
                  <c:v>9.11048212410285</c:v>
                </c:pt>
                <c:pt idx="10">
                  <c:v>5.9156538407031425</c:v>
                </c:pt>
                <c:pt idx="11">
                  <c:v>5.151625054762536</c:v>
                </c:pt>
                <c:pt idx="12">
                  <c:v>8.4455527494341673</c:v>
                </c:pt>
                <c:pt idx="13">
                  <c:v>4.2680984018606765</c:v>
                </c:pt>
                <c:pt idx="14">
                  <c:v>18.695945893320644</c:v>
                </c:pt>
                <c:pt idx="15">
                  <c:v>19.579632189950473</c:v>
                </c:pt>
                <c:pt idx="16">
                  <c:v>32.741099259648706</c:v>
                </c:pt>
                <c:pt idx="17">
                  <c:v>6.0907363904570033</c:v>
                </c:pt>
                <c:pt idx="18">
                  <c:v>12.935605115937586</c:v>
                </c:pt>
                <c:pt idx="19">
                  <c:v>17.134693627733558</c:v>
                </c:pt>
                <c:pt idx="20">
                  <c:v>2.9297111478347646</c:v>
                </c:pt>
                <c:pt idx="21">
                  <c:v>14.094944291045969</c:v>
                </c:pt>
                <c:pt idx="22">
                  <c:v>7.1731954268657185</c:v>
                </c:pt>
                <c:pt idx="23">
                  <c:v>18.938796589062235</c:v>
                </c:pt>
                <c:pt idx="24">
                  <c:v>10.562990301715361</c:v>
                </c:pt>
                <c:pt idx="25">
                  <c:v>29.601845423477442</c:v>
                </c:pt>
                <c:pt idx="26">
                  <c:v>10.342210169086675</c:v>
                </c:pt>
                <c:pt idx="27">
                  <c:v>6.9999841664700568</c:v>
                </c:pt>
                <c:pt idx="28">
                  <c:v>20.247233900828164</c:v>
                </c:pt>
              </c:numCache>
            </c:numRef>
          </c:val>
          <c:extLst>
            <c:ext xmlns:c16="http://schemas.microsoft.com/office/drawing/2014/chart" uri="{C3380CC4-5D6E-409C-BE32-E72D297353CC}">
              <c16:uniqueId val="{00000001-5B41-4108-8893-BB877808B005}"/>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'DHS06'!$R$121:$AT$121</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'DHS06'!$R$126:$AT$126</c:f>
              <c:numCache>
                <c:formatCode>###0.0</c:formatCode>
                <c:ptCount val="29"/>
                <c:pt idx="0">
                  <c:v>2.0569172698307057</c:v>
                </c:pt>
                <c:pt idx="1">
                  <c:v>21.923244389369685</c:v>
                </c:pt>
                <c:pt idx="2">
                  <c:v>31.128911068303736</c:v>
                </c:pt>
                <c:pt idx="3">
                  <c:v>1.17606402203063</c:v>
                </c:pt>
                <c:pt idx="4">
                  <c:v>0.32496269785082177</c:v>
                </c:pt>
                <c:pt idx="5">
                  <c:v>8.2743065366179707</c:v>
                </c:pt>
                <c:pt idx="6">
                  <c:v>1.6427959474361984</c:v>
                </c:pt>
                <c:pt idx="7">
                  <c:v>4.2487362924875782</c:v>
                </c:pt>
                <c:pt idx="8">
                  <c:v>0.33902107092978895</c:v>
                </c:pt>
                <c:pt idx="9">
                  <c:v>0.97497372090408874</c:v>
                </c:pt>
                <c:pt idx="10">
                  <c:v>0.7400642789122287</c:v>
                </c:pt>
                <c:pt idx="11">
                  <c:v>33.600462439274665</c:v>
                </c:pt>
                <c:pt idx="12">
                  <c:v>2.5373150973999117</c:v>
                </c:pt>
                <c:pt idx="13">
                  <c:v>0.68966130715878649</c:v>
                </c:pt>
                <c:pt idx="14">
                  <c:v>11.049323145454906</c:v>
                </c:pt>
                <c:pt idx="15">
                  <c:v>1.2770917050376056</c:v>
                </c:pt>
                <c:pt idx="16">
                  <c:v>29.721670974210227</c:v>
                </c:pt>
                <c:pt idx="17">
                  <c:v>1.531526008452218</c:v>
                </c:pt>
                <c:pt idx="18">
                  <c:v>8.2804385677858647</c:v>
                </c:pt>
                <c:pt idx="19">
                  <c:v>18.267782612225943</c:v>
                </c:pt>
                <c:pt idx="20">
                  <c:v>0.6351857900124287</c:v>
                </c:pt>
                <c:pt idx="21">
                  <c:v>2.7087642584376965</c:v>
                </c:pt>
                <c:pt idx="22">
                  <c:v>2.0756706415912447</c:v>
                </c:pt>
                <c:pt idx="23">
                  <c:v>7.2336642482099904</c:v>
                </c:pt>
                <c:pt idx="24">
                  <c:v>9.9826635269974702</c:v>
                </c:pt>
                <c:pt idx="25">
                  <c:v>12.194211994672813</c:v>
                </c:pt>
                <c:pt idx="26">
                  <c:v>0.8356712698885076</c:v>
                </c:pt>
                <c:pt idx="27">
                  <c:v>3.4319622530699121</c:v>
                </c:pt>
                <c:pt idx="28">
                  <c:v>2.55228967876252</c:v>
                </c:pt>
              </c:numCache>
            </c:numRef>
          </c:val>
          <c:extLst>
            <c:ext xmlns:c16="http://schemas.microsoft.com/office/drawing/2014/chart" uri="{C3380CC4-5D6E-409C-BE32-E72D297353CC}">
              <c16:uniqueId val="{00000002-5B41-4108-8893-BB877808B005}"/>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'DHS06'!$R$121:$AT$121</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'DHS06'!$R$127:$AT$127</c:f>
              <c:numCache>
                <c:formatCode>###0.0</c:formatCode>
                <c:ptCount val="29"/>
                <c:pt idx="0">
                  <c:v>57.015652713359323</c:v>
                </c:pt>
                <c:pt idx="1">
                  <c:v>18.58839415283607</c:v>
                </c:pt>
                <c:pt idx="2">
                  <c:v>23.043737106494959</c:v>
                </c:pt>
                <c:pt idx="3">
                  <c:v>72.911595145161712</c:v>
                </c:pt>
                <c:pt idx="4">
                  <c:v>80.704946149276594</c:v>
                </c:pt>
                <c:pt idx="5">
                  <c:v>7.3471203912046024</c:v>
                </c:pt>
                <c:pt idx="6">
                  <c:v>46.332796763260234</c:v>
                </c:pt>
                <c:pt idx="7">
                  <c:v>24.453983767359347</c:v>
                </c:pt>
                <c:pt idx="8">
                  <c:v>55.271868795771958</c:v>
                </c:pt>
                <c:pt idx="9">
                  <c:v>48.589324781557011</c:v>
                </c:pt>
                <c:pt idx="10">
                  <c:v>77.637758503229975</c:v>
                </c:pt>
                <c:pt idx="11">
                  <c:v>35.863851731350294</c:v>
                </c:pt>
                <c:pt idx="12">
                  <c:v>55.386917586587714</c:v>
                </c:pt>
                <c:pt idx="13">
                  <c:v>3.3765313908248498</c:v>
                </c:pt>
                <c:pt idx="14">
                  <c:v>29.967526886429656</c:v>
                </c:pt>
                <c:pt idx="15">
                  <c:v>46.634250871071018</c:v>
                </c:pt>
                <c:pt idx="16">
                  <c:v>4.4740588502551386</c:v>
                </c:pt>
                <c:pt idx="17">
                  <c:v>72.87453239326365</c:v>
                </c:pt>
                <c:pt idx="18">
                  <c:v>1.9422009604757813</c:v>
                </c:pt>
                <c:pt idx="19">
                  <c:v>14.615334168738306</c:v>
                </c:pt>
                <c:pt idx="20">
                  <c:v>79.232134346395043</c:v>
                </c:pt>
                <c:pt idx="21">
                  <c:v>28.624917940876966</c:v>
                </c:pt>
                <c:pt idx="22">
                  <c:v>71.796999272154309</c:v>
                </c:pt>
                <c:pt idx="23">
                  <c:v>11.183170795518844</c:v>
                </c:pt>
                <c:pt idx="24">
                  <c:v>56.488976189813819</c:v>
                </c:pt>
                <c:pt idx="25">
                  <c:v>3.009288647582129</c:v>
                </c:pt>
                <c:pt idx="26">
                  <c:v>42.954418230372092</c:v>
                </c:pt>
                <c:pt idx="27">
                  <c:v>66.768258605526384</c:v>
                </c:pt>
                <c:pt idx="28">
                  <c:v>41.414302861210587</c:v>
                </c:pt>
              </c:numCache>
            </c:numRef>
          </c:val>
          <c:extLst>
            <c:ext xmlns:c16="http://schemas.microsoft.com/office/drawing/2014/chart" uri="{C3380CC4-5D6E-409C-BE32-E72D297353CC}">
              <c16:uniqueId val="{00000003-5B41-4108-8893-BB877808B005}"/>
            </c:ext>
          </c:extLst>
        </c:ser>
        <c:dLbls>
          <c:showLegendKey val="0"/>
          <c:showVal val="0"/>
          <c:showCatName val="0"/>
          <c:showSerName val="0"/>
          <c:showPercent val="0"/>
          <c:showBubbleSize val="0"/>
        </c:dLbls>
        <c:gapWidth val="50"/>
        <c:overlap val="100"/>
        <c:axId val="217619072"/>
        <c:axId val="217633152"/>
      </c:barChart>
      <c:catAx>
        <c:axId val="217619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33152"/>
        <c:crosses val="autoZero"/>
        <c:auto val="1"/>
        <c:lblAlgn val="ctr"/>
        <c:lblOffset val="100"/>
        <c:tickLblSkip val="1"/>
        <c:tickMarkSkip val="1"/>
        <c:noMultiLvlLbl val="0"/>
      </c:catAx>
      <c:valAx>
        <c:axId val="21763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19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EF5-4598-8455-9AB1D88086BE}"/>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EF5-4598-8455-9AB1D88086BE}"/>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EF5-4598-8455-9AB1D88086BE}"/>
            </c:ext>
          </c:extLst>
        </c:ser>
        <c:dLbls>
          <c:showLegendKey val="0"/>
          <c:showVal val="0"/>
          <c:showCatName val="0"/>
          <c:showSerName val="0"/>
          <c:showPercent val="0"/>
          <c:showBubbleSize val="0"/>
        </c:dLbls>
        <c:gapWidth val="50"/>
        <c:overlap val="100"/>
        <c:axId val="217918464"/>
        <c:axId val="217928448"/>
      </c:barChart>
      <c:catAx>
        <c:axId val="217918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28448"/>
        <c:crosses val="autoZero"/>
        <c:auto val="1"/>
        <c:lblAlgn val="ctr"/>
        <c:lblOffset val="100"/>
        <c:tickLblSkip val="1"/>
        <c:tickMarkSkip val="1"/>
        <c:noMultiLvlLbl val="0"/>
      </c:catAx>
      <c:valAx>
        <c:axId val="217928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18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'DHS06'!$R$221:$AT$221</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'DHS06'!$R$222:$AT$222</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F2BF-4943-B33A-142A06228D23}"/>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'DHS06'!$R$221:$AT$221</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'DHS06'!$R$223:$AT$223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F2BF-4943-B33A-142A06228D23}"/>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'DHS06'!$R$221:$AT$221</c:f>
              <c:strCache>
                <c:ptCount val="29"/>
                <c:pt idx="0">
                  <c:v>[AP] Andhra Pradesh</c:v>
                </c:pt>
                <c:pt idx="1">
                  <c:v>[AR] Arunachal Pradesh</c:v>
                </c:pt>
                <c:pt idx="2">
                  <c:v>[AS] Assam</c:v>
                </c:pt>
                <c:pt idx="3">
                  <c:v>[BH] Bihar</c:v>
                </c:pt>
                <c:pt idx="4">
                  <c:v>[CH] Chhattisgarh</c:v>
                </c:pt>
                <c:pt idx="5">
                  <c:v>[DL] Delhi</c:v>
                </c:pt>
                <c:pt idx="6">
                  <c:v>[GJ] Gujarat</c:v>
                </c:pt>
                <c:pt idx="7">
                  <c:v>[GO] Goa</c:v>
                </c:pt>
                <c:pt idx="8">
                  <c:v>[HP] Himachal Pradesh</c:v>
                </c:pt>
                <c:pt idx="9">
                  <c:v>[HR] Haryana</c:v>
                </c:pt>
                <c:pt idx="10">
                  <c:v>[JH] Jharkhand</c:v>
                </c:pt>
                <c:pt idx="11">
                  <c:v>[JM] Jammu and Kashmir</c:v>
                </c:pt>
                <c:pt idx="12">
                  <c:v>[KA] Karnataka</c:v>
                </c:pt>
                <c:pt idx="13">
                  <c:v>[KE] Kerala</c:v>
                </c:pt>
                <c:pt idx="14">
                  <c:v>[MG] Meghalaya</c:v>
                </c:pt>
                <c:pt idx="15">
                  <c:v>[MH] Maharashtra</c:v>
                </c:pt>
                <c:pt idx="16">
                  <c:v>[MN] Manipur</c:v>
                </c:pt>
                <c:pt idx="17">
                  <c:v>[MP] Madhya Pradesh</c:v>
                </c:pt>
                <c:pt idx="18">
                  <c:v>[MZ] Mizoram</c:v>
                </c:pt>
                <c:pt idx="19">
                  <c:v>[NA] Nagaland</c:v>
                </c:pt>
                <c:pt idx="20">
                  <c:v>[OR] Orissa</c:v>
                </c:pt>
                <c:pt idx="21">
                  <c:v>[PJ] Punjab</c:v>
                </c:pt>
                <c:pt idx="22">
                  <c:v>[RJ] Rajasthan</c:v>
                </c:pt>
                <c:pt idx="23">
                  <c:v>[SK] Sikkim</c:v>
                </c:pt>
                <c:pt idx="24">
                  <c:v>[TN] Tamil Nadu</c:v>
                </c:pt>
                <c:pt idx="25">
                  <c:v>[TR] Tripura</c:v>
                </c:pt>
                <c:pt idx="26">
                  <c:v>[UC] Uttaranchal</c:v>
                </c:pt>
                <c:pt idx="27">
                  <c:v>[UP] Uttar Pradesh</c:v>
                </c:pt>
                <c:pt idx="28">
                  <c:v>[WB] West Bengal</c:v>
                </c:pt>
              </c:strCache>
            </c:strRef>
          </c:cat>
          <c:val>
            <c:numRef>
              <c:f>'DHS06'!$R$224:$AT$224</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F2BF-4943-B33A-142A06228D23}"/>
            </c:ext>
          </c:extLst>
        </c:ser>
        <c:dLbls>
          <c:showLegendKey val="0"/>
          <c:showVal val="0"/>
          <c:showCatName val="0"/>
          <c:showSerName val="0"/>
          <c:showPercent val="0"/>
          <c:showBubbleSize val="0"/>
        </c:dLbls>
        <c:gapWidth val="50"/>
        <c:overlap val="100"/>
        <c:axId val="218497792"/>
        <c:axId val="218499328"/>
      </c:barChart>
      <c:catAx>
        <c:axId val="218497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499328"/>
        <c:crosses val="autoZero"/>
        <c:auto val="1"/>
        <c:lblAlgn val="ctr"/>
        <c:lblOffset val="100"/>
        <c:tickLblSkip val="1"/>
        <c:tickMarkSkip val="1"/>
        <c:noMultiLvlLbl val="0"/>
      </c:catAx>
      <c:valAx>
        <c:axId val="218499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497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FCD7-4F2C-8323-6B9437D3C3D8}"/>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FCD7-4F2C-8323-6B9437D3C3D8}"/>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FCD7-4F2C-8323-6B9437D3C3D8}"/>
            </c:ext>
          </c:extLst>
        </c:ser>
        <c:dLbls>
          <c:showLegendKey val="0"/>
          <c:showVal val="0"/>
          <c:showCatName val="0"/>
          <c:showSerName val="0"/>
          <c:showPercent val="0"/>
          <c:showBubbleSize val="0"/>
        </c:dLbls>
        <c:gapWidth val="50"/>
        <c:overlap val="100"/>
        <c:axId val="218570752"/>
        <c:axId val="218572288"/>
      </c:barChart>
      <c:catAx>
        <c:axId val="21857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72288"/>
        <c:crosses val="autoZero"/>
        <c:auto val="1"/>
        <c:lblAlgn val="ctr"/>
        <c:lblOffset val="100"/>
        <c:tickLblSkip val="1"/>
        <c:tickMarkSkip val="1"/>
        <c:noMultiLvlLbl val="0"/>
      </c:catAx>
      <c:valAx>
        <c:axId val="218572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7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'DHS06'!$H$18:$L$18</c:f>
              <c:numCache>
                <c:formatCode>###0.0</c:formatCode>
                <c:ptCount val="5"/>
                <c:pt idx="0">
                  <c:v>87.473165747470418</c:v>
                </c:pt>
                <c:pt idx="1">
                  <c:v>91.673992555216174</c:v>
                </c:pt>
                <c:pt idx="2">
                  <c:v>94.277754617560277</c:v>
                </c:pt>
                <c:pt idx="3">
                  <c:v>96.618384329094326</c:v>
                </c:pt>
                <c:pt idx="4">
                  <c:v>97.784170182096361</c:v>
                </c:pt>
              </c:numCache>
            </c:numRef>
          </c:val>
          <c:extLst>
            <c:ext xmlns:c16="http://schemas.microsoft.com/office/drawing/2014/chart" uri="{C3380CC4-5D6E-409C-BE32-E72D297353CC}">
              <c16:uniqueId val="{00000000-F9F0-4B99-820C-6018205BD3B8}"/>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'DHS06'!$H$19:$L$19</c:f>
              <c:numCache>
                <c:formatCode>###0.0</c:formatCode>
                <c:ptCount val="5"/>
                <c:pt idx="0">
                  <c:v>5.9052096988530716</c:v>
                </c:pt>
                <c:pt idx="1">
                  <c:v>3.5437639298617465</c:v>
                </c:pt>
                <c:pt idx="2">
                  <c:v>1.7120264147535393</c:v>
                </c:pt>
                <c:pt idx="3">
                  <c:v>1.0880386602162886</c:v>
                </c:pt>
                <c:pt idx="4">
                  <c:v>0.52702859083673148</c:v>
                </c:pt>
              </c:numCache>
            </c:numRef>
          </c:val>
          <c:extLst>
            <c:ext xmlns:c16="http://schemas.microsoft.com/office/drawing/2014/chart" uri="{C3380CC4-5D6E-409C-BE32-E72D297353CC}">
              <c16:uniqueId val="{00000001-F9F0-4B99-820C-6018205BD3B8}"/>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'DHS06'!$H$20:$L$20</c:f>
              <c:numCache>
                <c:formatCode>###0.0</c:formatCode>
                <c:ptCount val="5"/>
                <c:pt idx="0">
                  <c:v>6.1133722336551726</c:v>
                </c:pt>
                <c:pt idx="1">
                  <c:v>3.9533286771792078</c:v>
                </c:pt>
                <c:pt idx="2">
                  <c:v>3.1722264338876842</c:v>
                </c:pt>
                <c:pt idx="3">
                  <c:v>1.4704793406483334</c:v>
                </c:pt>
                <c:pt idx="4">
                  <c:v>0.9581970204070922</c:v>
                </c:pt>
              </c:numCache>
            </c:numRef>
          </c:val>
          <c:extLst>
            <c:ext xmlns:c16="http://schemas.microsoft.com/office/drawing/2014/chart" uri="{C3380CC4-5D6E-409C-BE32-E72D297353CC}">
              <c16:uniqueId val="{00000002-F9F0-4B99-820C-6018205BD3B8}"/>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'DHS06'!$H$21:$L$21</c:f>
              <c:numCache>
                <c:formatCode>###0.0</c:formatCode>
                <c:ptCount val="5"/>
                <c:pt idx="0">
                  <c:v>0.50825232002133491</c:v>
                </c:pt>
                <c:pt idx="1">
                  <c:v>0.82891483774300734</c:v>
                </c:pt>
                <c:pt idx="2">
                  <c:v>0.8379925337989732</c:v>
                </c:pt>
                <c:pt idx="3">
                  <c:v>0.82309767004104739</c:v>
                </c:pt>
                <c:pt idx="4">
                  <c:v>0.73060420665963277</c:v>
                </c:pt>
              </c:numCache>
            </c:numRef>
          </c:val>
          <c:extLst>
            <c:ext xmlns:c16="http://schemas.microsoft.com/office/drawing/2014/chart" uri="{C3380CC4-5D6E-409C-BE32-E72D297353CC}">
              <c16:uniqueId val="{00000003-F9F0-4B99-820C-6018205BD3B8}"/>
            </c:ext>
          </c:extLst>
        </c:ser>
        <c:dLbls>
          <c:showLegendKey val="0"/>
          <c:showVal val="0"/>
          <c:showCatName val="0"/>
          <c:showSerName val="0"/>
          <c:showPercent val="0"/>
          <c:showBubbleSize val="0"/>
        </c:dLbls>
        <c:gapWidth val="50"/>
        <c:overlap val="100"/>
        <c:axId val="218588672"/>
        <c:axId val="218590208"/>
      </c:barChart>
      <c:catAx>
        <c:axId val="218588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90208"/>
        <c:crosses val="autoZero"/>
        <c:auto val="1"/>
        <c:lblAlgn val="ctr"/>
        <c:lblOffset val="100"/>
        <c:tickLblSkip val="1"/>
        <c:tickMarkSkip val="1"/>
        <c:noMultiLvlLbl val="0"/>
      </c:catAx>
      <c:valAx>
        <c:axId val="218590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88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'DHS06'!$H$124:$L$124</c:f>
              <c:numCache>
                <c:formatCode>###0.0</c:formatCode>
                <c:ptCount val="5"/>
                <c:pt idx="0">
                  <c:v>15.173582954834316</c:v>
                </c:pt>
                <c:pt idx="1">
                  <c:v>35.66736116282717</c:v>
                </c:pt>
                <c:pt idx="2">
                  <c:v>57.181829540750059</c:v>
                </c:pt>
                <c:pt idx="3">
                  <c:v>78.07968285660229</c:v>
                </c:pt>
                <c:pt idx="4">
                  <c:v>89.549495080859145</c:v>
                </c:pt>
              </c:numCache>
            </c:numRef>
          </c:val>
          <c:extLst>
            <c:ext xmlns:c16="http://schemas.microsoft.com/office/drawing/2014/chart" uri="{C3380CC4-5D6E-409C-BE32-E72D297353CC}">
              <c16:uniqueId val="{00000000-8DF2-4B2D-A6BC-727CE62FB41A}"/>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'DHS06'!$H$125:$L$125</c:f>
              <c:numCache>
                <c:formatCode>###0.0</c:formatCode>
                <c:ptCount val="5"/>
                <c:pt idx="0">
                  <c:v>24.685370386717292</c:v>
                </c:pt>
                <c:pt idx="1">
                  <c:v>35.783014534307632</c:v>
                </c:pt>
                <c:pt idx="2">
                  <c:v>29.474708611739192</c:v>
                </c:pt>
                <c:pt idx="3">
                  <c:v>15.938885486865475</c:v>
                </c:pt>
                <c:pt idx="4">
                  <c:v>5.92780245759291</c:v>
                </c:pt>
              </c:numCache>
            </c:numRef>
          </c:val>
          <c:extLst>
            <c:ext xmlns:c16="http://schemas.microsoft.com/office/drawing/2014/chart" uri="{C3380CC4-5D6E-409C-BE32-E72D297353CC}">
              <c16:uniqueId val="{00000001-8DF2-4B2D-A6BC-727CE62FB41A}"/>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'DHS06'!$H$126:$L$126</c:f>
              <c:numCache>
                <c:formatCode>###0.0</c:formatCode>
                <c:ptCount val="5"/>
                <c:pt idx="0">
                  <c:v>7.1240914686249823</c:v>
                </c:pt>
                <c:pt idx="1">
                  <c:v>7.1759481411785089</c:v>
                </c:pt>
                <c:pt idx="2">
                  <c:v>5.2117026537146529</c:v>
                </c:pt>
                <c:pt idx="3">
                  <c:v>3.9620759066641398</c:v>
                </c:pt>
                <c:pt idx="4">
                  <c:v>4.1670442139244273</c:v>
                </c:pt>
              </c:numCache>
            </c:numRef>
          </c:val>
          <c:extLst>
            <c:ext xmlns:c16="http://schemas.microsoft.com/office/drawing/2014/chart" uri="{C3380CC4-5D6E-409C-BE32-E72D297353CC}">
              <c16:uniqueId val="{00000002-8DF2-4B2D-A6BC-727CE62FB41A}"/>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'DHS06'!$H$127:$L$127</c:f>
              <c:numCache>
                <c:formatCode>###0.0</c:formatCode>
                <c:ptCount val="5"/>
                <c:pt idx="0">
                  <c:v>53.016955189823399</c:v>
                </c:pt>
                <c:pt idx="1">
                  <c:v>21.373676161686692</c:v>
                </c:pt>
                <c:pt idx="2">
                  <c:v>8.1317591937961051</c:v>
                </c:pt>
                <c:pt idx="3">
                  <c:v>2.0193557498681001</c:v>
                </c:pt>
                <c:pt idx="4">
                  <c:v>0.3556582476235231</c:v>
                </c:pt>
              </c:numCache>
            </c:numRef>
          </c:val>
          <c:extLst>
            <c:ext xmlns:c16="http://schemas.microsoft.com/office/drawing/2014/chart" uri="{C3380CC4-5D6E-409C-BE32-E72D297353CC}">
              <c16:uniqueId val="{00000003-8DF2-4B2D-A6BC-727CE62FB41A}"/>
            </c:ext>
          </c:extLst>
        </c:ser>
        <c:dLbls>
          <c:showLegendKey val="0"/>
          <c:showVal val="0"/>
          <c:showCatName val="0"/>
          <c:showSerName val="0"/>
          <c:showPercent val="0"/>
          <c:showBubbleSize val="0"/>
        </c:dLbls>
        <c:gapWidth val="50"/>
        <c:overlap val="100"/>
        <c:axId val="218635264"/>
        <c:axId val="218673920"/>
      </c:barChart>
      <c:catAx>
        <c:axId val="218635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73920"/>
        <c:crosses val="autoZero"/>
        <c:auto val="1"/>
        <c:lblAlgn val="ctr"/>
        <c:lblOffset val="100"/>
        <c:tickLblSkip val="1"/>
        <c:tickMarkSkip val="1"/>
        <c:noMultiLvlLbl val="0"/>
      </c:catAx>
      <c:valAx>
        <c:axId val="218673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35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1A6-4E88-A7A7-7283E09C0A8D}"/>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1A6-4E88-A7A7-7283E09C0A8D}"/>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D1A6-4E88-A7A7-7283E09C0A8D}"/>
            </c:ext>
          </c:extLst>
        </c:ser>
        <c:dLbls>
          <c:showLegendKey val="0"/>
          <c:showVal val="0"/>
          <c:showCatName val="0"/>
          <c:showSerName val="0"/>
          <c:showPercent val="0"/>
          <c:showBubbleSize val="0"/>
        </c:dLbls>
        <c:gapWidth val="50"/>
        <c:overlap val="100"/>
        <c:axId val="218783104"/>
        <c:axId val="218784896"/>
      </c:barChart>
      <c:catAx>
        <c:axId val="218783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84896"/>
        <c:crosses val="autoZero"/>
        <c:auto val="1"/>
        <c:lblAlgn val="ctr"/>
        <c:lblOffset val="100"/>
        <c:tickLblSkip val="1"/>
        <c:tickMarkSkip val="1"/>
        <c:noMultiLvlLbl val="0"/>
      </c:catAx>
      <c:valAx>
        <c:axId val="218784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83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'DHS06'!$C$124:$G$124</c:f>
              <c:numCache>
                <c:formatCode>###0.0</c:formatCode>
                <c:ptCount val="5"/>
                <c:pt idx="0">
                  <c:v>3.3780884576479568</c:v>
                </c:pt>
                <c:pt idx="1">
                  <c:v>7.8271342169513964</c:v>
                </c:pt>
                <c:pt idx="2">
                  <c:v>17.827757129848138</c:v>
                </c:pt>
                <c:pt idx="3">
                  <c:v>41.504295834175672</c:v>
                </c:pt>
                <c:pt idx="4">
                  <c:v>78.85231216647955</c:v>
                </c:pt>
              </c:numCache>
            </c:numRef>
          </c:val>
          <c:extLst>
            <c:ext xmlns:c16="http://schemas.microsoft.com/office/drawing/2014/chart" uri="{C3380CC4-5D6E-409C-BE32-E72D297353CC}">
              <c16:uniqueId val="{00000000-75AB-485F-BCB6-043B727D949F}"/>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'DHS06'!$C$125:$G$125</c:f>
              <c:numCache>
                <c:formatCode>###0.0</c:formatCode>
                <c:ptCount val="5"/>
                <c:pt idx="0">
                  <c:v>1.9643222860035099</c:v>
                </c:pt>
                <c:pt idx="1">
                  <c:v>4.994452635762201</c:v>
                </c:pt>
                <c:pt idx="2">
                  <c:v>12.130542123544403</c:v>
                </c:pt>
                <c:pt idx="3">
                  <c:v>19.79564607623022</c:v>
                </c:pt>
                <c:pt idx="4">
                  <c:v>11.859413001372808</c:v>
                </c:pt>
              </c:numCache>
            </c:numRef>
          </c:val>
          <c:extLst>
            <c:ext xmlns:c16="http://schemas.microsoft.com/office/drawing/2014/chart" uri="{C3380CC4-5D6E-409C-BE32-E72D297353CC}">
              <c16:uniqueId val="{00000001-75AB-485F-BCB6-043B727D949F}"/>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'DHS06'!$C$126:$G$126</c:f>
              <c:numCache>
                <c:formatCode>###0.0</c:formatCode>
                <c:ptCount val="5"/>
                <c:pt idx="0">
                  <c:v>2.4229140926869235</c:v>
                </c:pt>
                <c:pt idx="1">
                  <c:v>4.3077688035514115</c:v>
                </c:pt>
                <c:pt idx="2">
                  <c:v>4.4039890600647169</c:v>
                </c:pt>
                <c:pt idx="3">
                  <c:v>4.0023387968865336</c:v>
                </c:pt>
                <c:pt idx="4">
                  <c:v>3.2929440368565537</c:v>
                </c:pt>
              </c:numCache>
            </c:numRef>
          </c:val>
          <c:extLst>
            <c:ext xmlns:c16="http://schemas.microsoft.com/office/drawing/2014/chart" uri="{C3380CC4-5D6E-409C-BE32-E72D297353CC}">
              <c16:uniqueId val="{00000002-75AB-485F-BCB6-043B727D949F}"/>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'DHS06'!$C$127:$G$127</c:f>
              <c:numCache>
                <c:formatCode>###0.0</c:formatCode>
                <c:ptCount val="5"/>
                <c:pt idx="0">
                  <c:v>92.234675163661606</c:v>
                </c:pt>
                <c:pt idx="1">
                  <c:v>82.870644343734995</c:v>
                </c:pt>
                <c:pt idx="2">
                  <c:v>65.637711686542744</c:v>
                </c:pt>
                <c:pt idx="3">
                  <c:v>34.697719292707582</c:v>
                </c:pt>
                <c:pt idx="4">
                  <c:v>5.9953307952910828</c:v>
                </c:pt>
              </c:numCache>
            </c:numRef>
          </c:val>
          <c:extLst>
            <c:ext xmlns:c16="http://schemas.microsoft.com/office/drawing/2014/chart" uri="{C3380CC4-5D6E-409C-BE32-E72D297353CC}">
              <c16:uniqueId val="{00000003-75AB-485F-BCB6-043B727D949F}"/>
            </c:ext>
          </c:extLst>
        </c:ser>
        <c:dLbls>
          <c:showLegendKey val="0"/>
          <c:showVal val="0"/>
          <c:showCatName val="0"/>
          <c:showSerName val="0"/>
          <c:showPercent val="0"/>
          <c:showBubbleSize val="0"/>
        </c:dLbls>
        <c:gapWidth val="50"/>
        <c:overlap val="100"/>
        <c:axId val="217762432"/>
        <c:axId val="217768320"/>
      </c:barChart>
      <c:catAx>
        <c:axId val="217762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68320"/>
        <c:crosses val="autoZero"/>
        <c:auto val="1"/>
        <c:lblAlgn val="ctr"/>
        <c:lblOffset val="100"/>
        <c:tickLblSkip val="1"/>
        <c:tickMarkSkip val="1"/>
        <c:noMultiLvlLbl val="0"/>
      </c:catAx>
      <c:valAx>
        <c:axId val="217768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62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'DHS06'!$M$124:$Q$124</c:f>
              <c:numCache>
                <c:formatCode>###0.0</c:formatCode>
                <c:ptCount val="5"/>
                <c:pt idx="0">
                  <c:v>2.6540039282571839</c:v>
                </c:pt>
                <c:pt idx="1">
                  <c:v>5.2830573321883847</c:v>
                </c:pt>
                <c:pt idx="2">
                  <c:v>9.796808196825797</c:v>
                </c:pt>
                <c:pt idx="3">
                  <c:v>20.643906604174944</c:v>
                </c:pt>
                <c:pt idx="4">
                  <c:v>54.653679161534235</c:v>
                </c:pt>
              </c:numCache>
            </c:numRef>
          </c:val>
          <c:extLst>
            <c:ext xmlns:c16="http://schemas.microsoft.com/office/drawing/2014/chart" uri="{C3380CC4-5D6E-409C-BE32-E72D297353CC}">
              <c16:uniqueId val="{00000000-674C-4419-94A7-E8885A4F52C5}"/>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'DHS06'!$M$125:$Q$125</c:f>
              <c:numCache>
                <c:formatCode>###0.0</c:formatCode>
                <c:ptCount val="5"/>
                <c:pt idx="0">
                  <c:v>1.4170350989750651</c:v>
                </c:pt>
                <c:pt idx="1">
                  <c:v>2.2190408780567701</c:v>
                </c:pt>
                <c:pt idx="2">
                  <c:v>4.2062649208391925</c:v>
                </c:pt>
                <c:pt idx="3">
                  <c:v>7.0117600260649731</c:v>
                </c:pt>
                <c:pt idx="4">
                  <c:v>8.7021864070114461</c:v>
                </c:pt>
              </c:numCache>
            </c:numRef>
          </c:val>
          <c:extLst>
            <c:ext xmlns:c16="http://schemas.microsoft.com/office/drawing/2014/chart" uri="{C3380CC4-5D6E-409C-BE32-E72D297353CC}">
              <c16:uniqueId val="{00000001-674C-4419-94A7-E8885A4F52C5}"/>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'DHS06'!$M$126:$Q$126</c:f>
              <c:numCache>
                <c:formatCode>###0.0</c:formatCode>
                <c:ptCount val="5"/>
                <c:pt idx="0">
                  <c:v>2.082318345357578</c:v>
                </c:pt>
                <c:pt idx="1">
                  <c:v>3.3196293719838081</c:v>
                </c:pt>
                <c:pt idx="2">
                  <c:v>4.2200036681959148</c:v>
                </c:pt>
                <c:pt idx="3">
                  <c:v>2.978390063318713</c:v>
                </c:pt>
                <c:pt idx="4">
                  <c:v>1.7214186011280077</c:v>
                </c:pt>
              </c:numCache>
            </c:numRef>
          </c:val>
          <c:extLst>
            <c:ext xmlns:c16="http://schemas.microsoft.com/office/drawing/2014/chart" uri="{C3380CC4-5D6E-409C-BE32-E72D297353CC}">
              <c16:uniqueId val="{00000002-674C-4419-94A7-E8885A4F52C5}"/>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'DHS06'!$M$127:$Q$127</c:f>
              <c:numCache>
                <c:formatCode>###0.0</c:formatCode>
                <c:ptCount val="5"/>
                <c:pt idx="0">
                  <c:v>93.846642627410176</c:v>
                </c:pt>
                <c:pt idx="1">
                  <c:v>89.178272417771041</c:v>
                </c:pt>
                <c:pt idx="2">
                  <c:v>81.776923214139103</c:v>
                </c:pt>
                <c:pt idx="3">
                  <c:v>69.365943306441366</c:v>
                </c:pt>
                <c:pt idx="4">
                  <c:v>34.922715830326311</c:v>
                </c:pt>
              </c:numCache>
            </c:numRef>
          </c:val>
          <c:extLst>
            <c:ext xmlns:c16="http://schemas.microsoft.com/office/drawing/2014/chart" uri="{C3380CC4-5D6E-409C-BE32-E72D297353CC}">
              <c16:uniqueId val="{00000003-674C-4419-94A7-E8885A4F52C5}"/>
            </c:ext>
          </c:extLst>
        </c:ser>
        <c:dLbls>
          <c:showLegendKey val="0"/>
          <c:showVal val="0"/>
          <c:showCatName val="0"/>
          <c:showSerName val="0"/>
          <c:showPercent val="0"/>
          <c:showBubbleSize val="0"/>
        </c:dLbls>
        <c:gapWidth val="50"/>
        <c:overlap val="100"/>
        <c:axId val="217558400"/>
        <c:axId val="217580672"/>
      </c:barChart>
      <c:catAx>
        <c:axId val="217558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80672"/>
        <c:crosses val="autoZero"/>
        <c:auto val="1"/>
        <c:lblAlgn val="ctr"/>
        <c:lblOffset val="100"/>
        <c:tickLblSkip val="1"/>
        <c:tickMarkSkip val="1"/>
        <c:noMultiLvlLbl val="0"/>
      </c:catAx>
      <c:valAx>
        <c:axId val="217580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58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'DHS16'!$M$18:$Q$18</c:f>
              <c:numCache>
                <c:formatCode>###0.0</c:formatCode>
                <c:ptCount val="5"/>
                <c:pt idx="0">
                  <c:v>86.321751257553558</c:v>
                </c:pt>
                <c:pt idx="1">
                  <c:v>88.08985045700048</c:v>
                </c:pt>
                <c:pt idx="2">
                  <c:v>89.467953443948616</c:v>
                </c:pt>
                <c:pt idx="3">
                  <c:v>91.992375151349179</c:v>
                </c:pt>
                <c:pt idx="4">
                  <c:v>95.329094270705866</c:v>
                </c:pt>
              </c:numCache>
            </c:numRef>
          </c:val>
          <c:extLst>
            <c:ext xmlns:c16="http://schemas.microsoft.com/office/drawing/2014/chart" uri="{C3380CC4-5D6E-409C-BE32-E72D297353CC}">
              <c16:uniqueId val="{00000000-F2CD-4DA6-A388-145079C5E95C}"/>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'DHS16'!$M$19:$Q$19</c:f>
              <c:numCache>
                <c:formatCode>###0.0</c:formatCode>
                <c:ptCount val="5"/>
                <c:pt idx="0">
                  <c:v>3.0651677440021166</c:v>
                </c:pt>
                <c:pt idx="1">
                  <c:v>2.7968573140877422</c:v>
                </c:pt>
                <c:pt idx="2">
                  <c:v>2.5443133148975181</c:v>
                </c:pt>
                <c:pt idx="3">
                  <c:v>1.8993475922969461</c:v>
                </c:pt>
                <c:pt idx="4">
                  <c:v>0.97750016071007662</c:v>
                </c:pt>
              </c:numCache>
            </c:numRef>
          </c:val>
          <c:extLst>
            <c:ext xmlns:c16="http://schemas.microsoft.com/office/drawing/2014/chart" uri="{C3380CC4-5D6E-409C-BE32-E72D297353CC}">
              <c16:uniqueId val="{00000001-F2CD-4DA6-A388-145079C5E95C}"/>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'DHS16'!$M$20:$Q$20</c:f>
              <c:numCache>
                <c:formatCode>###0.0</c:formatCode>
                <c:ptCount val="5"/>
                <c:pt idx="0">
                  <c:v>9.4322126966794944</c:v>
                </c:pt>
                <c:pt idx="1">
                  <c:v>8.2185530079779276</c:v>
                </c:pt>
                <c:pt idx="2">
                  <c:v>7.1430008446959139</c:v>
                </c:pt>
                <c:pt idx="3">
                  <c:v>5.3943693287975796</c:v>
                </c:pt>
                <c:pt idx="4">
                  <c:v>3.2451160651700555</c:v>
                </c:pt>
              </c:numCache>
            </c:numRef>
          </c:val>
          <c:extLst>
            <c:ext xmlns:c16="http://schemas.microsoft.com/office/drawing/2014/chart" uri="{C3380CC4-5D6E-409C-BE32-E72D297353CC}">
              <c16:uniqueId val="{00000002-F2CD-4DA6-A388-145079C5E95C}"/>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'DHS16'!$M$21:$Q$21</c:f>
              <c:numCache>
                <c:formatCode>###0.0</c:formatCode>
                <c:ptCount val="5"/>
                <c:pt idx="0">
                  <c:v>1.1808683017645361</c:v>
                </c:pt>
                <c:pt idx="1">
                  <c:v>0.89473922093471092</c:v>
                </c:pt>
                <c:pt idx="2">
                  <c:v>0.84473239645768083</c:v>
                </c:pt>
                <c:pt idx="3">
                  <c:v>0.71390792755667232</c:v>
                </c:pt>
                <c:pt idx="4">
                  <c:v>0.44828950341417767</c:v>
                </c:pt>
              </c:numCache>
            </c:numRef>
          </c:val>
          <c:extLst>
            <c:ext xmlns:c16="http://schemas.microsoft.com/office/drawing/2014/chart" uri="{C3380CC4-5D6E-409C-BE32-E72D297353CC}">
              <c16:uniqueId val="{00000003-F2CD-4DA6-A388-145079C5E95C}"/>
            </c:ext>
          </c:extLst>
        </c:ser>
        <c:dLbls>
          <c:showLegendKey val="0"/>
          <c:showVal val="0"/>
          <c:showCatName val="0"/>
          <c:showSerName val="0"/>
          <c:showPercent val="0"/>
          <c:showBubbleSize val="0"/>
        </c:dLbls>
        <c:gapWidth val="50"/>
        <c:overlap val="100"/>
        <c:axId val="212930944"/>
        <c:axId val="212932480"/>
      </c:barChart>
      <c:catAx>
        <c:axId val="212930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32480"/>
        <c:crosses val="autoZero"/>
        <c:auto val="1"/>
        <c:lblAlgn val="ctr"/>
        <c:lblOffset val="100"/>
        <c:tickLblSkip val="1"/>
        <c:tickMarkSkip val="1"/>
        <c:noMultiLvlLbl val="0"/>
      </c:catAx>
      <c:valAx>
        <c:axId val="212932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30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'DHS16'!$R$15:$AZ$15</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'DHS16'!$R$18:$AZ$18</c:f>
              <c:numCache>
                <c:formatCode>###0.0</c:formatCode>
                <c:ptCount val="35"/>
                <c:pt idx="0">
                  <c:v>93.541696340785677</c:v>
                </c:pt>
                <c:pt idx="1">
                  <c:v>85.455102876587773</c:v>
                </c:pt>
                <c:pt idx="2">
                  <c:v>83.614648367226422</c:v>
                </c:pt>
                <c:pt idx="3">
                  <c:v>98.256139148152997</c:v>
                </c:pt>
                <c:pt idx="4">
                  <c:v>98.711208860383479</c:v>
                </c:pt>
                <c:pt idx="5">
                  <c:v>89.261591725710161</c:v>
                </c:pt>
                <c:pt idx="6">
                  <c:v>91.504538940727102</c:v>
                </c:pt>
                <c:pt idx="7">
                  <c:v>99.420984730791147</c:v>
                </c:pt>
                <c:pt idx="8">
                  <c:v>97.474949192275901</c:v>
                </c:pt>
                <c:pt idx="9">
                  <c:v>96.716949320096759</c:v>
                </c:pt>
                <c:pt idx="10">
                  <c:v>94.701783241196793</c:v>
                </c:pt>
                <c:pt idx="11">
                  <c:v>96.312973952422325</c:v>
                </c:pt>
                <c:pt idx="12">
                  <c:v>94.267222095573601</c:v>
                </c:pt>
                <c:pt idx="13">
                  <c:v>87.936025530940924</c:v>
                </c:pt>
                <c:pt idx="14">
                  <c:v>76.431863473911918</c:v>
                </c:pt>
                <c:pt idx="15">
                  <c:v>93.419279056413885</c:v>
                </c:pt>
                <c:pt idx="16">
                  <c:v>94.615947433478837</c:v>
                </c:pt>
                <c:pt idx="17">
                  <c:v>91.09734847584275</c:v>
                </c:pt>
                <c:pt idx="18">
                  <c:v>79.594581253229904</c:v>
                </c:pt>
                <c:pt idx="19">
                  <c:v>90.52974912702976</c:v>
                </c:pt>
                <c:pt idx="20">
                  <c:v>63.263254277162751</c:v>
                </c:pt>
                <c:pt idx="21">
                  <c:v>68.295520514081886</c:v>
                </c:pt>
                <c:pt idx="22">
                  <c:v>93.098830571272345</c:v>
                </c:pt>
                <c:pt idx="23">
                  <c:v>81.626298455682928</c:v>
                </c:pt>
                <c:pt idx="24">
                  <c:v>86.121330590468276</c:v>
                </c:pt>
                <c:pt idx="25">
                  <c:v>99.5552786024504</c:v>
                </c:pt>
                <c:pt idx="26">
                  <c:v>99.162714174171754</c:v>
                </c:pt>
                <c:pt idx="27">
                  <c:v>88.545512829698097</c:v>
                </c:pt>
                <c:pt idx="28">
                  <c:v>97.759199472529303</c:v>
                </c:pt>
                <c:pt idx="29">
                  <c:v>96.033395093732281</c:v>
                </c:pt>
                <c:pt idx="30">
                  <c:v>95.187502205820863</c:v>
                </c:pt>
                <c:pt idx="31">
                  <c:v>85.975051108518699</c:v>
                </c:pt>
                <c:pt idx="32">
                  <c:v>97.800742879093278</c:v>
                </c:pt>
                <c:pt idx="33">
                  <c:v>92.85562939717498</c:v>
                </c:pt>
                <c:pt idx="34">
                  <c:v>94.479967796118828</c:v>
                </c:pt>
              </c:numCache>
            </c:numRef>
          </c:val>
          <c:extLst>
            <c:ext xmlns:c16="http://schemas.microsoft.com/office/drawing/2014/chart" uri="{C3380CC4-5D6E-409C-BE32-E72D297353CC}">
              <c16:uniqueId val="{00000000-F6B3-4A00-B8D9-576DDC258076}"/>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'DHS16'!$R$15:$AZ$15</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'DHS16'!$R$19:$AZ$19</c:f>
              <c:numCache>
                <c:formatCode>###0.0</c:formatCode>
                <c:ptCount val="35"/>
                <c:pt idx="0">
                  <c:v>2.0389983606208242</c:v>
                </c:pt>
                <c:pt idx="1">
                  <c:v>0.80618568898570619</c:v>
                </c:pt>
                <c:pt idx="2">
                  <c:v>0.56831587524489691</c:v>
                </c:pt>
                <c:pt idx="3">
                  <c:v>0.20139746676802509</c:v>
                </c:pt>
                <c:pt idx="4">
                  <c:v>1.2887911396165044</c:v>
                </c:pt>
                <c:pt idx="5">
                  <c:v>2.129120537675087</c:v>
                </c:pt>
                <c:pt idx="6">
                  <c:v>0.8454132642243869</c:v>
                </c:pt>
                <c:pt idx="7">
                  <c:v>0</c:v>
                </c:pt>
                <c:pt idx="8">
                  <c:v>2.3226536986426911</c:v>
                </c:pt>
                <c:pt idx="9">
                  <c:v>2.8069750042967107E-2</c:v>
                </c:pt>
                <c:pt idx="10">
                  <c:v>1.2706900259767018</c:v>
                </c:pt>
                <c:pt idx="11">
                  <c:v>1.9519141049920239</c:v>
                </c:pt>
                <c:pt idx="12">
                  <c:v>0.66785521585881291</c:v>
                </c:pt>
                <c:pt idx="13">
                  <c:v>1.0795456393526741</c:v>
                </c:pt>
                <c:pt idx="14">
                  <c:v>1.7948346591093025</c:v>
                </c:pt>
                <c:pt idx="15">
                  <c:v>1.8282762273132178</c:v>
                </c:pt>
                <c:pt idx="16">
                  <c:v>0.25599917290958712</c:v>
                </c:pt>
                <c:pt idx="17">
                  <c:v>0</c:v>
                </c:pt>
                <c:pt idx="18">
                  <c:v>5.6298394687695135</c:v>
                </c:pt>
                <c:pt idx="19">
                  <c:v>2.038086389998635</c:v>
                </c:pt>
                <c:pt idx="20">
                  <c:v>0.67537379068558701</c:v>
                </c:pt>
                <c:pt idx="21">
                  <c:v>2.0356250481084728</c:v>
                </c:pt>
                <c:pt idx="22">
                  <c:v>0.68421927654550196</c:v>
                </c:pt>
                <c:pt idx="23">
                  <c:v>0.78285307922528158</c:v>
                </c:pt>
                <c:pt idx="24">
                  <c:v>3.0408441122343235</c:v>
                </c:pt>
                <c:pt idx="25">
                  <c:v>6.4355232333573792E-2</c:v>
                </c:pt>
                <c:pt idx="26">
                  <c:v>0.403000223722769</c:v>
                </c:pt>
                <c:pt idx="27">
                  <c:v>5.1426464552482702</c:v>
                </c:pt>
                <c:pt idx="28">
                  <c:v>0</c:v>
                </c:pt>
                <c:pt idx="29">
                  <c:v>1.6541843677554446</c:v>
                </c:pt>
                <c:pt idx="30">
                  <c:v>2.4917063057394135</c:v>
                </c:pt>
                <c:pt idx="31">
                  <c:v>0.50062278825952711</c:v>
                </c:pt>
                <c:pt idx="32">
                  <c:v>0.59438409404119785</c:v>
                </c:pt>
                <c:pt idx="33">
                  <c:v>0.67195272548149165</c:v>
                </c:pt>
                <c:pt idx="34">
                  <c:v>2.6993804500459748</c:v>
                </c:pt>
              </c:numCache>
            </c:numRef>
          </c:val>
          <c:extLst>
            <c:ext xmlns:c16="http://schemas.microsoft.com/office/drawing/2014/chart" uri="{C3380CC4-5D6E-409C-BE32-E72D297353CC}">
              <c16:uniqueId val="{00000001-F6B3-4A00-B8D9-576DDC258076}"/>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'DHS16'!$R$15:$AZ$15</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'DHS16'!$R$20:$AZ$20</c:f>
              <c:numCache>
                <c:formatCode>###0.0</c:formatCode>
                <c:ptCount val="35"/>
                <c:pt idx="0">
                  <c:v>3.4387913534685612</c:v>
                </c:pt>
                <c:pt idx="1">
                  <c:v>8.4700462979853448</c:v>
                </c:pt>
                <c:pt idx="2">
                  <c:v>12.480511921993301</c:v>
                </c:pt>
                <c:pt idx="3">
                  <c:v>1.5131069341100885</c:v>
                </c:pt>
                <c:pt idx="4">
                  <c:v>0</c:v>
                </c:pt>
                <c:pt idx="5">
                  <c:v>7.9008090944135985</c:v>
                </c:pt>
                <c:pt idx="6">
                  <c:v>7.499619694131046</c:v>
                </c:pt>
                <c:pt idx="7">
                  <c:v>0.57901526920884905</c:v>
                </c:pt>
                <c:pt idx="8">
                  <c:v>0.18824204731383617</c:v>
                </c:pt>
                <c:pt idx="9">
                  <c:v>2.7642245604268814</c:v>
                </c:pt>
                <c:pt idx="10">
                  <c:v>3.6215233776375353</c:v>
                </c:pt>
                <c:pt idx="11">
                  <c:v>1.5442585684902623</c:v>
                </c:pt>
                <c:pt idx="12">
                  <c:v>4.0199686139766149</c:v>
                </c:pt>
                <c:pt idx="13">
                  <c:v>8.3052456287405967</c:v>
                </c:pt>
                <c:pt idx="14">
                  <c:v>20.30071228883309</c:v>
                </c:pt>
                <c:pt idx="15">
                  <c:v>3.4443159211834002</c:v>
                </c:pt>
                <c:pt idx="16">
                  <c:v>4.8094498365478797</c:v>
                </c:pt>
                <c:pt idx="17">
                  <c:v>8.9026515241573776</c:v>
                </c:pt>
                <c:pt idx="18">
                  <c:v>14.161237470846652</c:v>
                </c:pt>
                <c:pt idx="19">
                  <c:v>7.1514374964416216</c:v>
                </c:pt>
                <c:pt idx="20">
                  <c:v>12.264917599733529</c:v>
                </c:pt>
                <c:pt idx="21">
                  <c:v>26.372543176383161</c:v>
                </c:pt>
                <c:pt idx="22">
                  <c:v>3.3168058368447308</c:v>
                </c:pt>
                <c:pt idx="23">
                  <c:v>10.172078404234478</c:v>
                </c:pt>
                <c:pt idx="24">
                  <c:v>9.6322146639989779</c:v>
                </c:pt>
                <c:pt idx="25">
                  <c:v>0.29168059284110937</c:v>
                </c:pt>
                <c:pt idx="26">
                  <c:v>0.23024910470222584</c:v>
                </c:pt>
                <c:pt idx="27">
                  <c:v>5.3405543096726991</c:v>
                </c:pt>
                <c:pt idx="28">
                  <c:v>2.0557362860775323</c:v>
                </c:pt>
                <c:pt idx="29">
                  <c:v>0.87172647861022634</c:v>
                </c:pt>
                <c:pt idx="30">
                  <c:v>2.1463174368334466</c:v>
                </c:pt>
                <c:pt idx="31">
                  <c:v>12.079091055336814</c:v>
                </c:pt>
                <c:pt idx="32">
                  <c:v>1.5788450062483443</c:v>
                </c:pt>
                <c:pt idx="33">
                  <c:v>4.2977422595739743</c:v>
                </c:pt>
                <c:pt idx="34">
                  <c:v>2.7243401678923562</c:v>
                </c:pt>
              </c:numCache>
            </c:numRef>
          </c:val>
          <c:extLst>
            <c:ext xmlns:c16="http://schemas.microsoft.com/office/drawing/2014/chart" uri="{C3380CC4-5D6E-409C-BE32-E72D297353CC}">
              <c16:uniqueId val="{00000002-F6B3-4A00-B8D9-576DDC258076}"/>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'DHS16'!$R$15:$AZ$15</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'DHS16'!$R$21:$AZ$21</c:f>
              <c:numCache>
                <c:formatCode>###0.0</c:formatCode>
                <c:ptCount val="35"/>
                <c:pt idx="0">
                  <c:v>0.98051394512491252</c:v>
                </c:pt>
                <c:pt idx="1">
                  <c:v>5.2686651364408155</c:v>
                </c:pt>
                <c:pt idx="2">
                  <c:v>3.3365238355351794</c:v>
                </c:pt>
                <c:pt idx="3">
                  <c:v>2.9356450968693173E-2</c:v>
                </c:pt>
                <c:pt idx="4">
                  <c:v>0</c:v>
                </c:pt>
                <c:pt idx="5">
                  <c:v>0.70847864220081458</c:v>
                </c:pt>
                <c:pt idx="6">
                  <c:v>0.15042810091746953</c:v>
                </c:pt>
                <c:pt idx="7">
                  <c:v>0</c:v>
                </c:pt>
                <c:pt idx="8">
                  <c:v>1.4155061767886343E-2</c:v>
                </c:pt>
                <c:pt idx="9">
                  <c:v>0.49075636943341172</c:v>
                </c:pt>
                <c:pt idx="10">
                  <c:v>0.40600335518984187</c:v>
                </c:pt>
                <c:pt idx="11">
                  <c:v>0.19085337409560282</c:v>
                </c:pt>
                <c:pt idx="12">
                  <c:v>1.0449540745909116</c:v>
                </c:pt>
                <c:pt idx="13">
                  <c:v>2.6791832009653183</c:v>
                </c:pt>
                <c:pt idx="14">
                  <c:v>1.4725895781456437</c:v>
                </c:pt>
                <c:pt idx="15">
                  <c:v>1.3081287950898055</c:v>
                </c:pt>
                <c:pt idx="16">
                  <c:v>0.31860355706391974</c:v>
                </c:pt>
                <c:pt idx="17">
                  <c:v>0</c:v>
                </c:pt>
                <c:pt idx="18">
                  <c:v>0.61434180715511</c:v>
                </c:pt>
                <c:pt idx="19">
                  <c:v>0.28072698652933092</c:v>
                </c:pt>
                <c:pt idx="20">
                  <c:v>23.796454332418062</c:v>
                </c:pt>
                <c:pt idx="21">
                  <c:v>3.2963112614267307</c:v>
                </c:pt>
                <c:pt idx="22">
                  <c:v>2.9001443153375623</c:v>
                </c:pt>
                <c:pt idx="23">
                  <c:v>7.4187700608573364</c:v>
                </c:pt>
                <c:pt idx="24">
                  <c:v>1.2056106332980585</c:v>
                </c:pt>
                <c:pt idx="25">
                  <c:v>8.8685572374875787E-2</c:v>
                </c:pt>
                <c:pt idx="26">
                  <c:v>0.2040364974031135</c:v>
                </c:pt>
                <c:pt idx="27">
                  <c:v>0.97128640537904021</c:v>
                </c:pt>
                <c:pt idx="28">
                  <c:v>0.18506424139313926</c:v>
                </c:pt>
                <c:pt idx="29">
                  <c:v>1.4406940599016125</c:v>
                </c:pt>
                <c:pt idx="30">
                  <c:v>0.17447405160615631</c:v>
                </c:pt>
                <c:pt idx="31">
                  <c:v>1.4452350478849023</c:v>
                </c:pt>
                <c:pt idx="32">
                  <c:v>2.6028020617183654E-2</c:v>
                </c:pt>
                <c:pt idx="33">
                  <c:v>2.1746756177691475</c:v>
                </c:pt>
                <c:pt idx="34">
                  <c:v>9.6311585942515487E-2</c:v>
                </c:pt>
              </c:numCache>
            </c:numRef>
          </c:val>
          <c:extLst>
            <c:ext xmlns:c16="http://schemas.microsoft.com/office/drawing/2014/chart" uri="{C3380CC4-5D6E-409C-BE32-E72D297353CC}">
              <c16:uniqueId val="{00000003-F6B3-4A00-B8D9-576DDC258076}"/>
            </c:ext>
          </c:extLst>
        </c:ser>
        <c:dLbls>
          <c:showLegendKey val="0"/>
          <c:showVal val="0"/>
          <c:showCatName val="0"/>
          <c:showSerName val="0"/>
          <c:showPercent val="0"/>
          <c:showBubbleSize val="0"/>
        </c:dLbls>
        <c:gapWidth val="50"/>
        <c:overlap val="100"/>
        <c:axId val="212985728"/>
        <c:axId val="212987264"/>
      </c:barChart>
      <c:catAx>
        <c:axId val="21298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87264"/>
        <c:crosses val="autoZero"/>
        <c:auto val="1"/>
        <c:lblAlgn val="ctr"/>
        <c:lblOffset val="100"/>
        <c:tickLblSkip val="1"/>
        <c:tickMarkSkip val="1"/>
        <c:noMultiLvlLbl val="0"/>
      </c:catAx>
      <c:valAx>
        <c:axId val="212987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85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86.843460909986277</c:v>
                </c:pt>
                <c:pt idx="1">
                  <c:v>89.508340807139632</c:v>
                </c:pt>
                <c:pt idx="2">
                  <c:v>92.299211400759447</c:v>
                </c:pt>
                <c:pt idx="3">
                  <c:v>95.871040558490208</c:v>
                </c:pt>
                <c:pt idx="4">
                  <c:v>98.087887329629069</c:v>
                </c:pt>
              </c:numCache>
            </c:numRef>
          </c:val>
          <c:extLst>
            <c:ext xmlns:c16="http://schemas.microsoft.com/office/drawing/2014/chart" uri="{C3380CC4-5D6E-409C-BE32-E72D297353CC}">
              <c16:uniqueId val="{00000000-D8DF-42C9-A622-104E0D89EA5A}"/>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3.0896276276538499</c:v>
                </c:pt>
                <c:pt idx="1">
                  <c:v>2.6249630460590074</c:v>
                </c:pt>
                <c:pt idx="2">
                  <c:v>2.0782758119918832</c:v>
                </c:pt>
                <c:pt idx="3">
                  <c:v>1.1975589199452579</c:v>
                </c:pt>
                <c:pt idx="4">
                  <c:v>0.56540462073535813</c:v>
                </c:pt>
              </c:numCache>
            </c:numRef>
          </c:val>
          <c:extLst>
            <c:ext xmlns:c16="http://schemas.microsoft.com/office/drawing/2014/chart" uri="{C3380CC4-5D6E-409C-BE32-E72D297353CC}">
              <c16:uniqueId val="{00000001-D8DF-42C9-A622-104E0D89EA5A}"/>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8.9885243516949078</c:v>
                </c:pt>
                <c:pt idx="1">
                  <c:v>7.0340985703740149</c:v>
                </c:pt>
                <c:pt idx="2">
                  <c:v>4.9279354187573352</c:v>
                </c:pt>
                <c:pt idx="3">
                  <c:v>2.4987097231548216</c:v>
                </c:pt>
                <c:pt idx="4">
                  <c:v>1.0433147471356481</c:v>
                </c:pt>
              </c:numCache>
            </c:numRef>
          </c:val>
          <c:extLst>
            <c:ext xmlns:c16="http://schemas.microsoft.com/office/drawing/2014/chart" uri="{C3380CC4-5D6E-409C-BE32-E72D297353CC}">
              <c16:uniqueId val="{00000002-D8DF-42C9-A622-104E0D89EA5A}"/>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1.0783871106643657</c:v>
                </c:pt>
                <c:pt idx="1">
                  <c:v>0.83259757642822374</c:v>
                </c:pt>
                <c:pt idx="2">
                  <c:v>0.69457736849109275</c:v>
                </c:pt>
                <c:pt idx="3">
                  <c:v>0.43269079840993274</c:v>
                </c:pt>
                <c:pt idx="4">
                  <c:v>0.30339330250014485</c:v>
                </c:pt>
              </c:numCache>
            </c:numRef>
          </c:val>
          <c:extLst>
            <c:ext xmlns:c16="http://schemas.microsoft.com/office/drawing/2014/chart" uri="{C3380CC4-5D6E-409C-BE32-E72D297353CC}">
              <c16:uniqueId val="{00000003-D8DF-42C9-A622-104E0D89EA5A}"/>
            </c:ext>
          </c:extLst>
        </c:ser>
        <c:dLbls>
          <c:showLegendKey val="0"/>
          <c:showVal val="0"/>
          <c:showCatName val="0"/>
          <c:showSerName val="0"/>
          <c:showPercent val="0"/>
          <c:showBubbleSize val="0"/>
        </c:dLbls>
        <c:gapWidth val="50"/>
        <c:overlap val="100"/>
        <c:axId val="214949248"/>
        <c:axId val="214951040"/>
      </c:barChart>
      <c:catAx>
        <c:axId val="214949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951040"/>
        <c:crosses val="autoZero"/>
        <c:auto val="1"/>
        <c:lblAlgn val="ctr"/>
        <c:lblOffset val="100"/>
        <c:tickLblSkip val="1"/>
        <c:tickMarkSkip val="1"/>
        <c:noMultiLvlLbl val="0"/>
      </c:catAx>
      <c:valAx>
        <c:axId val="214951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949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'DHS16'!$R$121:$AZ$121</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'DHS16'!$R$124:$AZ$124</c:f>
              <c:numCache>
                <c:formatCode>###0.0</c:formatCode>
                <c:ptCount val="35"/>
                <c:pt idx="0">
                  <c:v>54.373063342450109</c:v>
                </c:pt>
                <c:pt idx="1">
                  <c:v>64.100870110721672</c:v>
                </c:pt>
                <c:pt idx="2">
                  <c:v>50.79188295553859</c:v>
                </c:pt>
                <c:pt idx="3">
                  <c:v>27.135680318647783</c:v>
                </c:pt>
                <c:pt idx="4">
                  <c:v>84.013803486841567</c:v>
                </c:pt>
                <c:pt idx="5">
                  <c:v>35.204127305245336</c:v>
                </c:pt>
                <c:pt idx="6">
                  <c:v>32.839027113660904</c:v>
                </c:pt>
                <c:pt idx="7">
                  <c:v>66.819921877153917</c:v>
                </c:pt>
                <c:pt idx="8">
                  <c:v>74.970052644208735</c:v>
                </c:pt>
                <c:pt idx="9">
                  <c:v>78.685569668183987</c:v>
                </c:pt>
                <c:pt idx="10">
                  <c:v>63.779067098773432</c:v>
                </c:pt>
                <c:pt idx="11">
                  <c:v>80.687624781011337</c:v>
                </c:pt>
                <c:pt idx="12">
                  <c:v>73.244971960835514</c:v>
                </c:pt>
                <c:pt idx="13">
                  <c:v>65.298582268185669</c:v>
                </c:pt>
                <c:pt idx="14">
                  <c:v>25.156524007271429</c:v>
                </c:pt>
                <c:pt idx="15">
                  <c:v>58.312046290069318</c:v>
                </c:pt>
                <c:pt idx="16">
                  <c:v>98.206960660244249</c:v>
                </c:pt>
                <c:pt idx="17">
                  <c:v>99.572054042589428</c:v>
                </c:pt>
                <c:pt idx="18">
                  <c:v>35.163879746909792</c:v>
                </c:pt>
                <c:pt idx="19">
                  <c:v>52.470553875303573</c:v>
                </c:pt>
                <c:pt idx="20">
                  <c:v>52.783355868759088</c:v>
                </c:pt>
                <c:pt idx="21">
                  <c:v>64.913471612128362</c:v>
                </c:pt>
                <c:pt idx="22">
                  <c:v>84.603828942539508</c:v>
                </c:pt>
                <c:pt idx="23">
                  <c:v>76.924337105618008</c:v>
                </c:pt>
                <c:pt idx="24">
                  <c:v>30.307161342937256</c:v>
                </c:pt>
                <c:pt idx="25">
                  <c:v>64.767150797523527</c:v>
                </c:pt>
                <c:pt idx="26">
                  <c:v>82.880562499967638</c:v>
                </c:pt>
                <c:pt idx="27">
                  <c:v>46.311170991214809</c:v>
                </c:pt>
                <c:pt idx="28">
                  <c:v>89.828278869102945</c:v>
                </c:pt>
                <c:pt idx="29">
                  <c:v>52.994515188725821</c:v>
                </c:pt>
                <c:pt idx="30">
                  <c:v>52.320990415407778</c:v>
                </c:pt>
                <c:pt idx="31">
                  <c:v>64.347885132972308</c:v>
                </c:pt>
                <c:pt idx="32">
                  <c:v>36.748603481623498</c:v>
                </c:pt>
                <c:pt idx="33">
                  <c:v>66.500800966062812</c:v>
                </c:pt>
                <c:pt idx="34">
                  <c:v>53.847880871451792</c:v>
                </c:pt>
              </c:numCache>
            </c:numRef>
          </c:val>
          <c:extLst>
            <c:ext xmlns:c16="http://schemas.microsoft.com/office/drawing/2014/chart" uri="{C3380CC4-5D6E-409C-BE32-E72D297353CC}">
              <c16:uniqueId val="{00000000-3D14-44DF-872A-21EB5DE515CF}"/>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'DHS16'!$R$121:$AZ$121</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'DHS16'!$R$125:$AZ$125</c:f>
              <c:numCache>
                <c:formatCode>###0.0</c:formatCode>
                <c:ptCount val="35"/>
                <c:pt idx="0">
                  <c:v>5.577873157398554</c:v>
                </c:pt>
                <c:pt idx="1">
                  <c:v>9.2914347675265834</c:v>
                </c:pt>
                <c:pt idx="2">
                  <c:v>12.069601712748042</c:v>
                </c:pt>
                <c:pt idx="3">
                  <c:v>5.8538463503700369</c:v>
                </c:pt>
                <c:pt idx="4">
                  <c:v>10.577200766419315</c:v>
                </c:pt>
                <c:pt idx="5">
                  <c:v>6.6381322088062715</c:v>
                </c:pt>
                <c:pt idx="6">
                  <c:v>18.666556435151325</c:v>
                </c:pt>
                <c:pt idx="7">
                  <c:v>25.101150871302895</c:v>
                </c:pt>
                <c:pt idx="8">
                  <c:v>18.024893270596156</c:v>
                </c:pt>
                <c:pt idx="9">
                  <c:v>7.1705838478655544</c:v>
                </c:pt>
                <c:pt idx="10">
                  <c:v>4.3099325949688163</c:v>
                </c:pt>
                <c:pt idx="11">
                  <c:v>7.6592533842517989</c:v>
                </c:pt>
                <c:pt idx="12">
                  <c:v>11.625911141392811</c:v>
                </c:pt>
                <c:pt idx="13">
                  <c:v>8.5836949684915176</c:v>
                </c:pt>
                <c:pt idx="14">
                  <c:v>4.5755103382154498</c:v>
                </c:pt>
                <c:pt idx="15">
                  <c:v>2.8783486295806093</c:v>
                </c:pt>
                <c:pt idx="16">
                  <c:v>0.86541847318749499</c:v>
                </c:pt>
                <c:pt idx="17">
                  <c:v>0.42794595741056762</c:v>
                </c:pt>
                <c:pt idx="18">
                  <c:v>6.2125691182407472</c:v>
                </c:pt>
                <c:pt idx="19">
                  <c:v>13.854736637041368</c:v>
                </c:pt>
                <c:pt idx="20">
                  <c:v>30.475982849052869</c:v>
                </c:pt>
                <c:pt idx="21">
                  <c:v>8.4489167689880986</c:v>
                </c:pt>
                <c:pt idx="22">
                  <c:v>5.3671019331674428</c:v>
                </c:pt>
                <c:pt idx="23">
                  <c:v>15.228285710567471</c:v>
                </c:pt>
                <c:pt idx="24">
                  <c:v>3.8800169489653835</c:v>
                </c:pt>
                <c:pt idx="25">
                  <c:v>3.9384342653503519</c:v>
                </c:pt>
                <c:pt idx="26">
                  <c:v>8.1253107079746023</c:v>
                </c:pt>
                <c:pt idx="27">
                  <c:v>5.2973543968742476</c:v>
                </c:pt>
                <c:pt idx="28">
                  <c:v>9.2800576136727955</c:v>
                </c:pt>
                <c:pt idx="29">
                  <c:v>6.7582615722147539</c:v>
                </c:pt>
                <c:pt idx="30">
                  <c:v>9.8138297492087023</c:v>
                </c:pt>
                <c:pt idx="31">
                  <c:v>20.69385501417705</c:v>
                </c:pt>
                <c:pt idx="32">
                  <c:v>8.1862948003284135</c:v>
                </c:pt>
                <c:pt idx="33">
                  <c:v>14.445146842118067</c:v>
                </c:pt>
                <c:pt idx="34">
                  <c:v>18.50830268300858</c:v>
                </c:pt>
              </c:numCache>
            </c:numRef>
          </c:val>
          <c:extLst>
            <c:ext xmlns:c16="http://schemas.microsoft.com/office/drawing/2014/chart" uri="{C3380CC4-5D6E-409C-BE32-E72D297353CC}">
              <c16:uniqueId val="{00000001-3D14-44DF-872A-21EB5DE515CF}"/>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'DHS16'!$R$121:$AZ$121</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'DHS16'!$R$126:$AZ$126</c:f>
              <c:numCache>
                <c:formatCode>###0.0</c:formatCode>
                <c:ptCount val="35"/>
                <c:pt idx="0">
                  <c:v>1.5630340685867046</c:v>
                </c:pt>
                <c:pt idx="1">
                  <c:v>17.520217596758737</c:v>
                </c:pt>
                <c:pt idx="2">
                  <c:v>26.488227380949329</c:v>
                </c:pt>
                <c:pt idx="3">
                  <c:v>1.1915802123025427</c:v>
                </c:pt>
                <c:pt idx="4">
                  <c:v>3.6155596616423389</c:v>
                </c:pt>
                <c:pt idx="5">
                  <c:v>0.86706652269828088</c:v>
                </c:pt>
                <c:pt idx="6">
                  <c:v>1.6775818601495691</c:v>
                </c:pt>
                <c:pt idx="7">
                  <c:v>1.0711372061943931</c:v>
                </c:pt>
                <c:pt idx="8">
                  <c:v>3.2873507556980117</c:v>
                </c:pt>
                <c:pt idx="9">
                  <c:v>2.9760460348731725</c:v>
                </c:pt>
                <c:pt idx="10">
                  <c:v>1.6446111120657831</c:v>
                </c:pt>
                <c:pt idx="11">
                  <c:v>1.4546896986613365</c:v>
                </c:pt>
                <c:pt idx="12">
                  <c:v>0.71628211190787106</c:v>
                </c:pt>
                <c:pt idx="13">
                  <c:v>5.3399234492759353</c:v>
                </c:pt>
                <c:pt idx="14">
                  <c:v>0.47366051445019275</c:v>
                </c:pt>
                <c:pt idx="15">
                  <c:v>3.6282638049350995</c:v>
                </c:pt>
                <c:pt idx="16">
                  <c:v>0.25567674283601594</c:v>
                </c:pt>
                <c:pt idx="17">
                  <c:v>0</c:v>
                </c:pt>
                <c:pt idx="18">
                  <c:v>1.4837371986303936</c:v>
                </c:pt>
                <c:pt idx="19">
                  <c:v>4.3973145102536346</c:v>
                </c:pt>
                <c:pt idx="20">
                  <c:v>15.581839786679108</c:v>
                </c:pt>
                <c:pt idx="21">
                  <c:v>18.92326458722032</c:v>
                </c:pt>
                <c:pt idx="22">
                  <c:v>9.2490821658262501</c:v>
                </c:pt>
                <c:pt idx="23">
                  <c:v>6.3333566119500944</c:v>
                </c:pt>
                <c:pt idx="24">
                  <c:v>1.0748925632199962</c:v>
                </c:pt>
                <c:pt idx="25">
                  <c:v>0.11788141486303264</c:v>
                </c:pt>
                <c:pt idx="26">
                  <c:v>2.0498386246422688</c:v>
                </c:pt>
                <c:pt idx="27">
                  <c:v>2.7386511129867808</c:v>
                </c:pt>
                <c:pt idx="28">
                  <c:v>0.65842587776424266</c:v>
                </c:pt>
                <c:pt idx="29">
                  <c:v>1.9729421189381515</c:v>
                </c:pt>
                <c:pt idx="30">
                  <c:v>7.8096819662460026</c:v>
                </c:pt>
                <c:pt idx="31">
                  <c:v>12.767699263435711</c:v>
                </c:pt>
                <c:pt idx="32">
                  <c:v>1.3566020302469255</c:v>
                </c:pt>
                <c:pt idx="33">
                  <c:v>1.9835962017563162</c:v>
                </c:pt>
                <c:pt idx="34">
                  <c:v>2.6431749170453238</c:v>
                </c:pt>
              </c:numCache>
            </c:numRef>
          </c:val>
          <c:extLst>
            <c:ext xmlns:c16="http://schemas.microsoft.com/office/drawing/2014/chart" uri="{C3380CC4-5D6E-409C-BE32-E72D297353CC}">
              <c16:uniqueId val="{00000002-3D14-44DF-872A-21EB5DE515CF}"/>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'DHS16'!$R$121:$AZ$121</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'DHS16'!$R$127:$AZ$127</c:f>
              <c:numCache>
                <c:formatCode>###0.0</c:formatCode>
                <c:ptCount val="35"/>
                <c:pt idx="0">
                  <c:v>38.486029431565136</c:v>
                </c:pt>
                <c:pt idx="1">
                  <c:v>9.0874775249927087</c:v>
                </c:pt>
                <c:pt idx="2">
                  <c:v>10.650287950764541</c:v>
                </c:pt>
                <c:pt idx="3">
                  <c:v>65.818893118679384</c:v>
                </c:pt>
                <c:pt idx="4">
                  <c:v>1.7934360850968036</c:v>
                </c:pt>
                <c:pt idx="5">
                  <c:v>57.290673963250541</c:v>
                </c:pt>
                <c:pt idx="6">
                  <c:v>46.816834591038251</c:v>
                </c:pt>
                <c:pt idx="7">
                  <c:v>7.0077900453488748</c:v>
                </c:pt>
                <c:pt idx="8">
                  <c:v>3.7177033294977258</c:v>
                </c:pt>
                <c:pt idx="9">
                  <c:v>11.167800449077351</c:v>
                </c:pt>
                <c:pt idx="10">
                  <c:v>30.266389194193007</c:v>
                </c:pt>
                <c:pt idx="11">
                  <c:v>10.198432136075903</c:v>
                </c:pt>
                <c:pt idx="12">
                  <c:v>14.412834785864256</c:v>
                </c:pt>
                <c:pt idx="13">
                  <c:v>20.777799314046863</c:v>
                </c:pt>
                <c:pt idx="14">
                  <c:v>69.794305140062676</c:v>
                </c:pt>
                <c:pt idx="15">
                  <c:v>35.181341275415512</c:v>
                </c:pt>
                <c:pt idx="16">
                  <c:v>0.67194412373235735</c:v>
                </c:pt>
                <c:pt idx="17">
                  <c:v>0</c:v>
                </c:pt>
                <c:pt idx="18">
                  <c:v>57.139813936219618</c:v>
                </c:pt>
                <c:pt idx="19">
                  <c:v>29.277394977401332</c:v>
                </c:pt>
                <c:pt idx="20">
                  <c:v>1.1588214955090776</c:v>
                </c:pt>
                <c:pt idx="21">
                  <c:v>7.7143470316633174</c:v>
                </c:pt>
                <c:pt idx="22">
                  <c:v>0.77998695846706956</c:v>
                </c:pt>
                <c:pt idx="23">
                  <c:v>1.5140205718649073</c:v>
                </c:pt>
                <c:pt idx="24">
                  <c:v>64.737929144875324</c:v>
                </c:pt>
                <c:pt idx="25">
                  <c:v>31.176533522262417</c:v>
                </c:pt>
                <c:pt idx="26">
                  <c:v>6.944288167414836</c:v>
                </c:pt>
                <c:pt idx="27">
                  <c:v>45.652823498920839</c:v>
                </c:pt>
                <c:pt idx="28">
                  <c:v>0.23323763946019549</c:v>
                </c:pt>
                <c:pt idx="29">
                  <c:v>38.274281120121039</c:v>
                </c:pt>
                <c:pt idx="30">
                  <c:v>30.05549786913782</c:v>
                </c:pt>
                <c:pt idx="31">
                  <c:v>2.1905605894150342</c:v>
                </c:pt>
                <c:pt idx="32">
                  <c:v>53.708499687797961</c:v>
                </c:pt>
                <c:pt idx="33">
                  <c:v>17.070455990062584</c:v>
                </c:pt>
                <c:pt idx="34">
                  <c:v>25.000641528494576</c:v>
                </c:pt>
              </c:numCache>
            </c:numRef>
          </c:val>
          <c:extLst>
            <c:ext xmlns:c16="http://schemas.microsoft.com/office/drawing/2014/chart" uri="{C3380CC4-5D6E-409C-BE32-E72D297353CC}">
              <c16:uniqueId val="{00000003-3D14-44DF-872A-21EB5DE515CF}"/>
            </c:ext>
          </c:extLst>
        </c:ser>
        <c:dLbls>
          <c:showLegendKey val="0"/>
          <c:showVal val="0"/>
          <c:showCatName val="0"/>
          <c:showSerName val="0"/>
          <c:showPercent val="0"/>
          <c:showBubbleSize val="0"/>
        </c:dLbls>
        <c:gapWidth val="50"/>
        <c:overlap val="100"/>
        <c:axId val="215186048"/>
        <c:axId val="215208320"/>
      </c:barChart>
      <c:catAx>
        <c:axId val="21518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08320"/>
        <c:crosses val="autoZero"/>
        <c:auto val="1"/>
        <c:lblAlgn val="ctr"/>
        <c:lblOffset val="100"/>
        <c:tickLblSkip val="1"/>
        <c:tickMarkSkip val="1"/>
        <c:noMultiLvlLbl val="0"/>
      </c:catAx>
      <c:valAx>
        <c:axId val="215208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8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'DHS16'!$M$222:$Q$222</c:f>
              <c:numCache>
                <c:formatCode>###0.0</c:formatCode>
                <c:ptCount val="5"/>
                <c:pt idx="0">
                  <c:v>21.622575841943949</c:v>
                </c:pt>
                <c:pt idx="1">
                  <c:v>35.108465650230322</c:v>
                </c:pt>
                <c:pt idx="2">
                  <c:v>47.249184569828493</c:v>
                </c:pt>
                <c:pt idx="3">
                  <c:v>61.047063974871527</c:v>
                </c:pt>
                <c:pt idx="4">
                  <c:v>81.254041910807246</c:v>
                </c:pt>
              </c:numCache>
            </c:numRef>
          </c:val>
          <c:extLst>
            <c:ext xmlns:c16="http://schemas.microsoft.com/office/drawing/2014/chart" uri="{C3380CC4-5D6E-409C-BE32-E72D297353CC}">
              <c16:uniqueId val="{00000000-1EBB-4FA2-B9E1-728918C5917B}"/>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'DHS16'!$M$223:$Q$223</c:f>
              <c:numCache>
                <c:formatCode>###0.0</c:formatCode>
                <c:ptCount val="5"/>
                <c:pt idx="0">
                  <c:v>72.252931831649576</c:v>
                </c:pt>
                <c:pt idx="1">
                  <c:v>60.548812937187243</c:v>
                </c:pt>
                <c:pt idx="2">
                  <c:v>49.171064072559481</c:v>
                </c:pt>
                <c:pt idx="3">
                  <c:v>36.42051772990748</c:v>
                </c:pt>
                <c:pt idx="4">
                  <c:v>17.271340987339169</c:v>
                </c:pt>
              </c:numCache>
            </c:numRef>
          </c:val>
          <c:extLst>
            <c:ext xmlns:c16="http://schemas.microsoft.com/office/drawing/2014/chart" uri="{C3380CC4-5D6E-409C-BE32-E72D297353CC}">
              <c16:uniqueId val="{00000001-1EBB-4FA2-B9E1-728918C5917B}"/>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'DHS16'!$M$224:$Q$224</c:f>
              <c:numCache>
                <c:formatCode>###0.0</c:formatCode>
                <c:ptCount val="5"/>
                <c:pt idx="0">
                  <c:v>6.124492326405254</c:v>
                </c:pt>
                <c:pt idx="1">
                  <c:v>4.342721412582466</c:v>
                </c:pt>
                <c:pt idx="2">
                  <c:v>3.5797513576112392</c:v>
                </c:pt>
                <c:pt idx="3">
                  <c:v>2.5324182952220573</c:v>
                </c:pt>
                <c:pt idx="4">
                  <c:v>1.4746171018540488</c:v>
                </c:pt>
              </c:numCache>
            </c:numRef>
          </c:val>
          <c:extLst>
            <c:ext xmlns:c16="http://schemas.microsoft.com/office/drawing/2014/chart" uri="{C3380CC4-5D6E-409C-BE32-E72D297353CC}">
              <c16:uniqueId val="{00000002-1EBB-4FA2-B9E1-728918C5917B}"/>
            </c:ext>
          </c:extLst>
        </c:ser>
        <c:dLbls>
          <c:showLegendKey val="0"/>
          <c:showVal val="0"/>
          <c:showCatName val="0"/>
          <c:showSerName val="0"/>
          <c:showPercent val="0"/>
          <c:showBubbleSize val="0"/>
        </c:dLbls>
        <c:gapWidth val="50"/>
        <c:overlap val="100"/>
        <c:axId val="215278336"/>
        <c:axId val="215279872"/>
      </c:barChart>
      <c:catAx>
        <c:axId val="21527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79872"/>
        <c:crosses val="autoZero"/>
        <c:auto val="1"/>
        <c:lblAlgn val="ctr"/>
        <c:lblOffset val="100"/>
        <c:tickLblSkip val="1"/>
        <c:tickMarkSkip val="1"/>
        <c:noMultiLvlLbl val="0"/>
      </c:catAx>
      <c:valAx>
        <c:axId val="21527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7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'DHS16'!$R$221:$AZ$221</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'DHS16'!$R$222:$AZ$222</c:f>
              <c:numCache>
                <c:formatCode>###0.0</c:formatCode>
                <c:ptCount val="35"/>
                <c:pt idx="0">
                  <c:v>55.581248153228891</c:v>
                </c:pt>
                <c:pt idx="1">
                  <c:v>55.033958815029159</c:v>
                </c:pt>
                <c:pt idx="2">
                  <c:v>44.397213658120208</c:v>
                </c:pt>
                <c:pt idx="3">
                  <c:v>38.868358823586121</c:v>
                </c:pt>
                <c:pt idx="4">
                  <c:v>89.120965186980712</c:v>
                </c:pt>
                <c:pt idx="5">
                  <c:v>43.890644044420561</c:v>
                </c:pt>
                <c:pt idx="6">
                  <c:v>48.553881988811135</c:v>
                </c:pt>
                <c:pt idx="7">
                  <c:v>76.959334290398289</c:v>
                </c:pt>
                <c:pt idx="8">
                  <c:v>82.07199471572801</c:v>
                </c:pt>
                <c:pt idx="9">
                  <c:v>80.035434869931663</c:v>
                </c:pt>
                <c:pt idx="10">
                  <c:v>67.444610501618698</c:v>
                </c:pt>
                <c:pt idx="11">
                  <c:v>76.416412795092654</c:v>
                </c:pt>
                <c:pt idx="12">
                  <c:v>69.609345830431181</c:v>
                </c:pt>
                <c:pt idx="13">
                  <c:v>75.421844754840578</c:v>
                </c:pt>
                <c:pt idx="14">
                  <c:v>31.298697666933794</c:v>
                </c:pt>
                <c:pt idx="15">
                  <c:v>67.855481801009702</c:v>
                </c:pt>
                <c:pt idx="16">
                  <c:v>72.438392975406146</c:v>
                </c:pt>
                <c:pt idx="17">
                  <c:v>65.312605644829191</c:v>
                </c:pt>
                <c:pt idx="18">
                  <c:v>56.208241672701256</c:v>
                </c:pt>
                <c:pt idx="19">
                  <c:v>78.016687659542157</c:v>
                </c:pt>
                <c:pt idx="20">
                  <c:v>65.876273925393278</c:v>
                </c:pt>
                <c:pt idx="21">
                  <c:v>86.600401602114246</c:v>
                </c:pt>
                <c:pt idx="22">
                  <c:v>93.544800881806793</c:v>
                </c:pt>
                <c:pt idx="23">
                  <c:v>65.038478157633136</c:v>
                </c:pt>
                <c:pt idx="24">
                  <c:v>28.689394198977141</c:v>
                </c:pt>
                <c:pt idx="25">
                  <c:v>51.815249663044916</c:v>
                </c:pt>
                <c:pt idx="26">
                  <c:v>88.248357898100124</c:v>
                </c:pt>
                <c:pt idx="27">
                  <c:v>60.535376922646122</c:v>
                </c:pt>
                <c:pt idx="28">
                  <c:v>95.668141734666307</c:v>
                </c:pt>
                <c:pt idx="29">
                  <c:v>46.582931452320864</c:v>
                </c:pt>
                <c:pt idx="30">
                  <c:v>64.731871420882484</c:v>
                </c:pt>
                <c:pt idx="31">
                  <c:v>44.063289013386893</c:v>
                </c:pt>
                <c:pt idx="32">
                  <c:v>68.951701977364678</c:v>
                </c:pt>
                <c:pt idx="33">
                  <c:v>76.432902802947694</c:v>
                </c:pt>
                <c:pt idx="34">
                  <c:v>43.081674613410904</c:v>
                </c:pt>
              </c:numCache>
            </c:numRef>
          </c:val>
          <c:extLst>
            <c:ext xmlns:c16="http://schemas.microsoft.com/office/drawing/2014/chart" uri="{C3380CC4-5D6E-409C-BE32-E72D297353CC}">
              <c16:uniqueId val="{00000000-234D-483D-B4C5-7D7CE3AC240B}"/>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'DHS16'!$R$221:$AZ$221</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'DHS16'!$R$223:$AZ$223</c:f>
              <c:numCache>
                <c:formatCode>###0.0</c:formatCode>
                <c:ptCount val="35"/>
                <c:pt idx="0">
                  <c:v>43.882945716321075</c:v>
                </c:pt>
                <c:pt idx="1">
                  <c:v>40.551786725451876</c:v>
                </c:pt>
                <c:pt idx="2">
                  <c:v>47.692290157554346</c:v>
                </c:pt>
                <c:pt idx="3">
                  <c:v>55.361151361279035</c:v>
                </c:pt>
                <c:pt idx="4">
                  <c:v>10.016196863658291</c:v>
                </c:pt>
                <c:pt idx="5">
                  <c:v>55.674646884505329</c:v>
                </c:pt>
                <c:pt idx="6">
                  <c:v>50.047148994450474</c:v>
                </c:pt>
                <c:pt idx="7">
                  <c:v>20.587254452666919</c:v>
                </c:pt>
                <c:pt idx="8">
                  <c:v>12.669605916610752</c:v>
                </c:pt>
                <c:pt idx="9">
                  <c:v>12.292673099106548</c:v>
                </c:pt>
                <c:pt idx="10">
                  <c:v>30.561912643767425</c:v>
                </c:pt>
                <c:pt idx="11">
                  <c:v>21.34744921846837</c:v>
                </c:pt>
                <c:pt idx="12">
                  <c:v>28.694989173100765</c:v>
                </c:pt>
                <c:pt idx="13">
                  <c:v>20.763332596069617</c:v>
                </c:pt>
                <c:pt idx="14">
                  <c:v>62.949735703849733</c:v>
                </c:pt>
                <c:pt idx="15">
                  <c:v>27.047112807673756</c:v>
                </c:pt>
                <c:pt idx="16">
                  <c:v>26.606501033352608</c:v>
                </c:pt>
                <c:pt idx="17">
                  <c:v>34.597279746987944</c:v>
                </c:pt>
                <c:pt idx="18">
                  <c:v>40.724656190077837</c:v>
                </c:pt>
                <c:pt idx="19">
                  <c:v>19.995648698769443</c:v>
                </c:pt>
                <c:pt idx="20">
                  <c:v>24.169968403595167</c:v>
                </c:pt>
                <c:pt idx="21">
                  <c:v>9.4965702334113633</c:v>
                </c:pt>
                <c:pt idx="22">
                  <c:v>5.8987360281848584</c:v>
                </c:pt>
                <c:pt idx="23">
                  <c:v>33.785934811992327</c:v>
                </c:pt>
                <c:pt idx="24">
                  <c:v>67.988020546051914</c:v>
                </c:pt>
                <c:pt idx="25">
                  <c:v>43.868977706346755</c:v>
                </c:pt>
                <c:pt idx="26">
                  <c:v>10.199425375240653</c:v>
                </c:pt>
                <c:pt idx="27">
                  <c:v>35.747973424845654</c:v>
                </c:pt>
                <c:pt idx="28">
                  <c:v>4.0555150037104566</c:v>
                </c:pt>
                <c:pt idx="29">
                  <c:v>48.442901374081146</c:v>
                </c:pt>
                <c:pt idx="30">
                  <c:v>34.472081581371853</c:v>
                </c:pt>
                <c:pt idx="31">
                  <c:v>55.63760173337122</c:v>
                </c:pt>
                <c:pt idx="32">
                  <c:v>29.648369047534107</c:v>
                </c:pt>
                <c:pt idx="33">
                  <c:v>20.365407303801177</c:v>
                </c:pt>
                <c:pt idx="34">
                  <c:v>52.019800132615735</c:v>
                </c:pt>
              </c:numCache>
            </c:numRef>
          </c:val>
          <c:extLst>
            <c:ext xmlns:c16="http://schemas.microsoft.com/office/drawing/2014/chart" uri="{C3380CC4-5D6E-409C-BE32-E72D297353CC}">
              <c16:uniqueId val="{00000001-234D-483D-B4C5-7D7CE3AC240B}"/>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'DHS16'!$R$221:$AZ$221</c:f>
              <c:strCache>
                <c:ptCount val="35"/>
                <c:pt idx="0">
                  <c:v>Andhra Pradesh</c:v>
                </c:pt>
                <c:pt idx="1">
                  <c:v>Arunachal Pradesh</c:v>
                </c:pt>
                <c:pt idx="2">
                  <c:v>Assam</c:v>
                </c:pt>
                <c:pt idx="3">
                  <c:v>Bihar</c:v>
                </c:pt>
                <c:pt idx="4">
                  <c:v>Chandigarh</c:v>
                </c:pt>
                <c:pt idx="5">
                  <c:v>Chhattisgarh</c:v>
                </c:pt>
                <c:pt idx="6">
                  <c:v>Dadra and Nagar Haveli</c:v>
                </c:pt>
                <c:pt idx="7">
                  <c:v>Daman and Diu</c:v>
                </c:pt>
                <c:pt idx="8">
                  <c:v>Delhi</c:v>
                </c:pt>
                <c:pt idx="9">
                  <c:v>Goa</c:v>
                </c:pt>
                <c:pt idx="10">
                  <c:v>Gujarat</c:v>
                </c:pt>
                <c:pt idx="11">
                  <c:v>Haryana</c:v>
                </c:pt>
                <c:pt idx="12">
                  <c:v>Himachal Pradesh</c:v>
                </c:pt>
                <c:pt idx="13">
                  <c:v>Jammu and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Odisha</c:v>
                </c:pt>
                <c:pt idx="25">
                  <c:v>Puducherry</c:v>
                </c:pt>
                <c:pt idx="26">
                  <c:v>Punjab</c:v>
                </c:pt>
                <c:pt idx="27">
                  <c:v>Rajasthan</c:v>
                </c:pt>
                <c:pt idx="28">
                  <c:v>Sikkim</c:v>
                </c:pt>
                <c:pt idx="29">
                  <c:v>Tamil Nadu</c:v>
                </c:pt>
                <c:pt idx="30">
                  <c:v>Telangana</c:v>
                </c:pt>
                <c:pt idx="31">
                  <c:v>Tripura</c:v>
                </c:pt>
                <c:pt idx="32">
                  <c:v>Uttar Pradesh</c:v>
                </c:pt>
                <c:pt idx="33">
                  <c:v>Uttarakhand</c:v>
                </c:pt>
                <c:pt idx="34">
                  <c:v>West Bengal</c:v>
                </c:pt>
              </c:strCache>
            </c:strRef>
          </c:cat>
          <c:val>
            <c:numRef>
              <c:f>'DHS16'!$R$224:$AZ$224</c:f>
              <c:numCache>
                <c:formatCode>###0.0</c:formatCode>
                <c:ptCount val="35"/>
                <c:pt idx="0">
                  <c:v>0.53580613045067549</c:v>
                </c:pt>
                <c:pt idx="1">
                  <c:v>4.4142544595186273</c:v>
                </c:pt>
                <c:pt idx="2">
                  <c:v>7.9104961843258863</c:v>
                </c:pt>
                <c:pt idx="3">
                  <c:v>5.7704898151356048</c:v>
                </c:pt>
                <c:pt idx="4">
                  <c:v>0.8628379493610091</c:v>
                </c:pt>
                <c:pt idx="5">
                  <c:v>0.43470907107461809</c:v>
                </c:pt>
                <c:pt idx="6">
                  <c:v>1.3989690167385291</c:v>
                </c:pt>
                <c:pt idx="7">
                  <c:v>2.4534112569348618</c:v>
                </c:pt>
                <c:pt idx="8">
                  <c:v>5.2583993676615668</c:v>
                </c:pt>
                <c:pt idx="9">
                  <c:v>7.6718920309618133</c:v>
                </c:pt>
                <c:pt idx="10">
                  <c:v>1.9934768546147685</c:v>
                </c:pt>
                <c:pt idx="11">
                  <c:v>2.2361379864391164</c:v>
                </c:pt>
                <c:pt idx="12">
                  <c:v>1.6956649964682955</c:v>
                </c:pt>
                <c:pt idx="13">
                  <c:v>3.8148226490899177</c:v>
                </c:pt>
                <c:pt idx="14">
                  <c:v>5.7515666292166605</c:v>
                </c:pt>
                <c:pt idx="15">
                  <c:v>5.0974053913170625</c:v>
                </c:pt>
                <c:pt idx="16">
                  <c:v>0.95510599124132745</c:v>
                </c:pt>
                <c:pt idx="17">
                  <c:v>9.0114608183036266E-2</c:v>
                </c:pt>
                <c:pt idx="18">
                  <c:v>3.0671021372210387</c:v>
                </c:pt>
                <c:pt idx="19">
                  <c:v>1.9876636416882771</c:v>
                </c:pt>
                <c:pt idx="20">
                  <c:v>9.9537576710114841</c:v>
                </c:pt>
                <c:pt idx="21">
                  <c:v>3.9030281644741636</c:v>
                </c:pt>
                <c:pt idx="22">
                  <c:v>0.55646309000839067</c:v>
                </c:pt>
                <c:pt idx="23">
                  <c:v>1.1755870303755083</c:v>
                </c:pt>
                <c:pt idx="24">
                  <c:v>3.3225852549689932</c:v>
                </c:pt>
                <c:pt idx="25">
                  <c:v>4.3157726306075324</c:v>
                </c:pt>
                <c:pt idx="26">
                  <c:v>1.5522167266586171</c:v>
                </c:pt>
                <c:pt idx="27">
                  <c:v>3.7166496525051107</c:v>
                </c:pt>
                <c:pt idx="28">
                  <c:v>0.27634326162327189</c:v>
                </c:pt>
                <c:pt idx="29">
                  <c:v>4.9741671735980804</c:v>
                </c:pt>
                <c:pt idx="30">
                  <c:v>0.79604699774624144</c:v>
                </c:pt>
                <c:pt idx="31">
                  <c:v>0.29910925324188181</c:v>
                </c:pt>
                <c:pt idx="32">
                  <c:v>1.3999289750985162</c:v>
                </c:pt>
                <c:pt idx="33">
                  <c:v>3.2016898932509954</c:v>
                </c:pt>
                <c:pt idx="34">
                  <c:v>4.8985252539739603</c:v>
                </c:pt>
              </c:numCache>
            </c:numRef>
          </c:val>
          <c:extLst>
            <c:ext xmlns:c16="http://schemas.microsoft.com/office/drawing/2014/chart" uri="{C3380CC4-5D6E-409C-BE32-E72D297353CC}">
              <c16:uniqueId val="{00000002-234D-483D-B4C5-7D7CE3AC240B}"/>
            </c:ext>
          </c:extLst>
        </c:ser>
        <c:dLbls>
          <c:showLegendKey val="0"/>
          <c:showVal val="0"/>
          <c:showCatName val="0"/>
          <c:showSerName val="0"/>
          <c:showPercent val="0"/>
          <c:showBubbleSize val="0"/>
        </c:dLbls>
        <c:gapWidth val="50"/>
        <c:overlap val="100"/>
        <c:axId val="215336064"/>
        <c:axId val="215337600"/>
      </c:barChart>
      <c:catAx>
        <c:axId val="21533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37600"/>
        <c:crosses val="autoZero"/>
        <c:auto val="1"/>
        <c:lblAlgn val="ctr"/>
        <c:lblOffset val="100"/>
        <c:tickLblSkip val="1"/>
        <c:tickMarkSkip val="1"/>
        <c:noMultiLvlLbl val="0"/>
      </c:catAx>
      <c:valAx>
        <c:axId val="21533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3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24.966208002759977</c:v>
                </c:pt>
                <c:pt idx="1">
                  <c:v>42.991906695162633</c:v>
                </c:pt>
                <c:pt idx="2">
                  <c:v>59.819875521751896</c:v>
                </c:pt>
                <c:pt idx="3">
                  <c:v>76.371238392706161</c:v>
                </c:pt>
                <c:pt idx="4">
                  <c:v>91.78487617537688</c:v>
                </c:pt>
              </c:numCache>
            </c:numRef>
          </c:val>
          <c:extLst>
            <c:ext xmlns:c16="http://schemas.microsoft.com/office/drawing/2014/chart" uri="{C3380CC4-5D6E-409C-BE32-E72D297353CC}">
              <c16:uniqueId val="{00000000-AC06-4366-9ECF-EF728A256588}"/>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69.287093603270961</c:v>
                </c:pt>
                <c:pt idx="1">
                  <c:v>53.258557953835094</c:v>
                </c:pt>
                <c:pt idx="2">
                  <c:v>37.277120518935689</c:v>
                </c:pt>
                <c:pt idx="3">
                  <c:v>21.640071193621964</c:v>
                </c:pt>
                <c:pt idx="4">
                  <c:v>6.7609147270960523</c:v>
                </c:pt>
              </c:numCache>
            </c:numRef>
          </c:val>
          <c:extLst>
            <c:ext xmlns:c16="http://schemas.microsoft.com/office/drawing/2014/chart" uri="{C3380CC4-5D6E-409C-BE32-E72D297353CC}">
              <c16:uniqueId val="{00000001-AC06-4366-9ECF-EF728A256588}"/>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5.7466983939678986</c:v>
                </c:pt>
                <c:pt idx="1">
                  <c:v>3.74953535100338</c:v>
                </c:pt>
                <c:pt idx="2">
                  <c:v>2.9030039593123123</c:v>
                </c:pt>
                <c:pt idx="3">
                  <c:v>1.98869041367064</c:v>
                </c:pt>
                <c:pt idx="4">
                  <c:v>1.4542090975267283</c:v>
                </c:pt>
              </c:numCache>
            </c:numRef>
          </c:val>
          <c:extLst>
            <c:ext xmlns:c16="http://schemas.microsoft.com/office/drawing/2014/chart" uri="{C3380CC4-5D6E-409C-BE32-E72D297353CC}">
              <c16:uniqueId val="{00000002-AC06-4366-9ECF-EF728A256588}"/>
            </c:ext>
          </c:extLst>
        </c:ser>
        <c:dLbls>
          <c:showLegendKey val="0"/>
          <c:showVal val="0"/>
          <c:showCatName val="0"/>
          <c:showSerName val="0"/>
          <c:showPercent val="0"/>
          <c:showBubbleSize val="0"/>
        </c:dLbls>
        <c:gapWidth val="50"/>
        <c:overlap val="100"/>
        <c:axId val="215373312"/>
        <c:axId val="215374848"/>
      </c:barChart>
      <c:catAx>
        <c:axId val="215373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74848"/>
        <c:crosses val="autoZero"/>
        <c:auto val="1"/>
        <c:lblAlgn val="ctr"/>
        <c:lblOffset val="100"/>
        <c:tickLblSkip val="1"/>
        <c:tickMarkSkip val="1"/>
        <c:noMultiLvlLbl val="0"/>
      </c:catAx>
      <c:valAx>
        <c:axId val="215374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73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'DHS16'!$H$18:$L$18</c:f>
              <c:numCache>
                <c:formatCode>###0.0</c:formatCode>
                <c:ptCount val="5"/>
                <c:pt idx="0">
                  <c:v>93.753078401883059</c:v>
                </c:pt>
                <c:pt idx="1">
                  <c:v>96.67740512191223</c:v>
                </c:pt>
                <c:pt idx="2">
                  <c:v>97.973625931524282</c:v>
                </c:pt>
                <c:pt idx="3">
                  <c:v>98.530079483687061</c:v>
                </c:pt>
                <c:pt idx="4">
                  <c:v>98.802708156144476</c:v>
                </c:pt>
              </c:numCache>
            </c:numRef>
          </c:val>
          <c:extLst>
            <c:ext xmlns:c16="http://schemas.microsoft.com/office/drawing/2014/chart" uri="{C3380CC4-5D6E-409C-BE32-E72D297353CC}">
              <c16:uniqueId val="{00000000-81A9-44B8-80BC-7443EBBE8EDD}"/>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'DHS16'!$H$19:$L$19</c:f>
              <c:numCache>
                <c:formatCode>###0.0</c:formatCode>
                <c:ptCount val="5"/>
                <c:pt idx="0">
                  <c:v>2.6512259534429119</c:v>
                </c:pt>
                <c:pt idx="1">
                  <c:v>1.5449944705148271</c:v>
                </c:pt>
                <c:pt idx="2">
                  <c:v>0.77775436248625351</c:v>
                </c:pt>
                <c:pt idx="3">
                  <c:v>0.5672282341932019</c:v>
                </c:pt>
                <c:pt idx="4">
                  <c:v>0.51307105837994527</c:v>
                </c:pt>
              </c:numCache>
            </c:numRef>
          </c:val>
          <c:extLst>
            <c:ext xmlns:c16="http://schemas.microsoft.com/office/drawing/2014/chart" uri="{C3380CC4-5D6E-409C-BE32-E72D297353CC}">
              <c16:uniqueId val="{00000001-81A9-44B8-80BC-7443EBBE8EDD}"/>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'DHS16'!$H$20:$L$20</c:f>
              <c:numCache>
                <c:formatCode>###0.0</c:formatCode>
                <c:ptCount val="5"/>
                <c:pt idx="0">
                  <c:v>3.0303193534237232</c:v>
                </c:pt>
                <c:pt idx="1">
                  <c:v>1.4076274280736785</c:v>
                </c:pt>
                <c:pt idx="2">
                  <c:v>0.9471374026503302</c:v>
                </c:pt>
                <c:pt idx="3">
                  <c:v>0.57290735764249812</c:v>
                </c:pt>
                <c:pt idx="4">
                  <c:v>0.41104210789579948</c:v>
                </c:pt>
              </c:numCache>
            </c:numRef>
          </c:val>
          <c:extLst>
            <c:ext xmlns:c16="http://schemas.microsoft.com/office/drawing/2014/chart" uri="{C3380CC4-5D6E-409C-BE32-E72D297353CC}">
              <c16:uniqueId val="{00000002-81A9-44B8-80BC-7443EBBE8EDD}"/>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'DHS16'!$H$21:$L$21</c:f>
              <c:numCache>
                <c:formatCode>###0.0</c:formatCode>
                <c:ptCount val="5"/>
                <c:pt idx="0">
                  <c:v>0.56537629124987909</c:v>
                </c:pt>
                <c:pt idx="1">
                  <c:v>0.36997297949934838</c:v>
                </c:pt>
                <c:pt idx="2">
                  <c:v>0.30148230333878812</c:v>
                </c:pt>
                <c:pt idx="3">
                  <c:v>0.32978492447715474</c:v>
                </c:pt>
                <c:pt idx="4">
                  <c:v>0.27317867757969988</c:v>
                </c:pt>
              </c:numCache>
            </c:numRef>
          </c:val>
          <c:extLst>
            <c:ext xmlns:c16="http://schemas.microsoft.com/office/drawing/2014/chart" uri="{C3380CC4-5D6E-409C-BE32-E72D297353CC}">
              <c16:uniqueId val="{00000003-81A9-44B8-80BC-7443EBBE8EDD}"/>
            </c:ext>
          </c:extLst>
        </c:ser>
        <c:dLbls>
          <c:showLegendKey val="0"/>
          <c:showVal val="0"/>
          <c:showCatName val="0"/>
          <c:showSerName val="0"/>
          <c:showPercent val="0"/>
          <c:showBubbleSize val="0"/>
        </c:dLbls>
        <c:gapWidth val="50"/>
        <c:overlap val="100"/>
        <c:axId val="215792640"/>
        <c:axId val="215802624"/>
      </c:barChart>
      <c:catAx>
        <c:axId val="215792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02624"/>
        <c:crosses val="autoZero"/>
        <c:auto val="1"/>
        <c:lblAlgn val="ctr"/>
        <c:lblOffset val="100"/>
        <c:tickLblSkip val="1"/>
        <c:tickMarkSkip val="1"/>
        <c:noMultiLvlLbl val="0"/>
      </c:catAx>
      <c:valAx>
        <c:axId val="215802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92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'DHS16'!$H$124:$L$124</c:f>
              <c:numCache>
                <c:formatCode>###0.0</c:formatCode>
                <c:ptCount val="5"/>
                <c:pt idx="0">
                  <c:v>35.917329684412536</c:v>
                </c:pt>
                <c:pt idx="1">
                  <c:v>58.648388178381254</c:v>
                </c:pt>
                <c:pt idx="2">
                  <c:v>78.03438108739175</c:v>
                </c:pt>
                <c:pt idx="3">
                  <c:v>89.653543082881384</c:v>
                </c:pt>
                <c:pt idx="4">
                  <c:v>95.043534742483985</c:v>
                </c:pt>
              </c:numCache>
            </c:numRef>
          </c:val>
          <c:extLst>
            <c:ext xmlns:c16="http://schemas.microsoft.com/office/drawing/2014/chart" uri="{C3380CC4-5D6E-409C-BE32-E72D297353CC}">
              <c16:uniqueId val="{00000000-D648-4A2E-9ABD-5BD44FBC3790}"/>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'DHS16'!$H$125:$L$125</c:f>
              <c:numCache>
                <c:formatCode>###0.0</c:formatCode>
                <c:ptCount val="5"/>
                <c:pt idx="0">
                  <c:v>22.311970020731781</c:v>
                </c:pt>
                <c:pt idx="1">
                  <c:v>24.133272515875095</c:v>
                </c:pt>
                <c:pt idx="2">
                  <c:v>14.322822524540262</c:v>
                </c:pt>
                <c:pt idx="3">
                  <c:v>7.024719894282744</c:v>
                </c:pt>
                <c:pt idx="4">
                  <c:v>2.7805766683993896</c:v>
                </c:pt>
              </c:numCache>
            </c:numRef>
          </c:val>
          <c:extLst>
            <c:ext xmlns:c16="http://schemas.microsoft.com/office/drawing/2014/chart" uri="{C3380CC4-5D6E-409C-BE32-E72D297353CC}">
              <c16:uniqueId val="{00000001-D648-4A2E-9ABD-5BD44FBC3790}"/>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'DHS16'!$H$126:$L$126</c:f>
              <c:numCache>
                <c:formatCode>###0.0</c:formatCode>
                <c:ptCount val="5"/>
                <c:pt idx="0">
                  <c:v>4.9424674429754445</c:v>
                </c:pt>
                <c:pt idx="1">
                  <c:v>5.4178508691282765</c:v>
                </c:pt>
                <c:pt idx="2">
                  <c:v>3.9191553462806699</c:v>
                </c:pt>
                <c:pt idx="3">
                  <c:v>2.5188414083873325</c:v>
                </c:pt>
                <c:pt idx="4">
                  <c:v>2.0539670528384262</c:v>
                </c:pt>
              </c:numCache>
            </c:numRef>
          </c:val>
          <c:extLst>
            <c:ext xmlns:c16="http://schemas.microsoft.com/office/drawing/2014/chart" uri="{C3380CC4-5D6E-409C-BE32-E72D297353CC}">
              <c16:uniqueId val="{00000002-D648-4A2E-9ABD-5BD44FBC3790}"/>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'DHS16'!$H$127:$L$127</c:f>
              <c:numCache>
                <c:formatCode>###0.0</c:formatCode>
                <c:ptCount val="5"/>
                <c:pt idx="0">
                  <c:v>36.828232851879569</c:v>
                </c:pt>
                <c:pt idx="1">
                  <c:v>11.800488436615847</c:v>
                </c:pt>
                <c:pt idx="2">
                  <c:v>3.723641041787292</c:v>
                </c:pt>
                <c:pt idx="3">
                  <c:v>0.80289561444809554</c:v>
                </c:pt>
                <c:pt idx="4">
                  <c:v>0.12192153627845717</c:v>
                </c:pt>
              </c:numCache>
            </c:numRef>
          </c:val>
          <c:extLst>
            <c:ext xmlns:c16="http://schemas.microsoft.com/office/drawing/2014/chart" uri="{C3380CC4-5D6E-409C-BE32-E72D297353CC}">
              <c16:uniqueId val="{00000003-D648-4A2E-9ABD-5BD44FBC3790}"/>
            </c:ext>
          </c:extLst>
        </c:ser>
        <c:dLbls>
          <c:showLegendKey val="0"/>
          <c:showVal val="0"/>
          <c:showCatName val="0"/>
          <c:showSerName val="0"/>
          <c:showPercent val="0"/>
          <c:showBubbleSize val="0"/>
        </c:dLbls>
        <c:gapWidth val="50"/>
        <c:overlap val="100"/>
        <c:axId val="216036096"/>
        <c:axId val="216037632"/>
      </c:barChart>
      <c:catAx>
        <c:axId val="21603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37632"/>
        <c:crosses val="autoZero"/>
        <c:auto val="1"/>
        <c:lblAlgn val="ctr"/>
        <c:lblOffset val="100"/>
        <c:tickLblSkip val="1"/>
        <c:tickMarkSkip val="1"/>
        <c:noMultiLvlLbl val="0"/>
      </c:catAx>
      <c:valAx>
        <c:axId val="216037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36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'DHS16'!$H$222:$L$222</c:f>
              <c:numCache>
                <c:formatCode>###0.0</c:formatCode>
                <c:ptCount val="5"/>
                <c:pt idx="0">
                  <c:v>53.496514257022163</c:v>
                </c:pt>
                <c:pt idx="1">
                  <c:v>73.502615328398406</c:v>
                </c:pt>
                <c:pt idx="2">
                  <c:v>83.147295449346018</c:v>
                </c:pt>
                <c:pt idx="3">
                  <c:v>91.073303394410573</c:v>
                </c:pt>
                <c:pt idx="4">
                  <c:v>95.365348874631792</c:v>
                </c:pt>
              </c:numCache>
            </c:numRef>
          </c:val>
          <c:extLst>
            <c:ext xmlns:c16="http://schemas.microsoft.com/office/drawing/2014/chart" uri="{C3380CC4-5D6E-409C-BE32-E72D297353CC}">
              <c16:uniqueId val="{00000000-ACF6-4BAB-A6D3-E0C1E83E0462}"/>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'DHS16'!$H$223:$L$223</c:f>
              <c:numCache>
                <c:formatCode>###0.0</c:formatCode>
                <c:ptCount val="5"/>
                <c:pt idx="0">
                  <c:v>42.510489789693942</c:v>
                </c:pt>
                <c:pt idx="1">
                  <c:v>24.293744199585667</c:v>
                </c:pt>
                <c:pt idx="2">
                  <c:v>14.715315100825096</c:v>
                </c:pt>
                <c:pt idx="3">
                  <c:v>7.4006322474769988</c:v>
                </c:pt>
                <c:pt idx="4">
                  <c:v>3.1363103460355832</c:v>
                </c:pt>
              </c:numCache>
            </c:numRef>
          </c:val>
          <c:extLst>
            <c:ext xmlns:c16="http://schemas.microsoft.com/office/drawing/2014/chart" uri="{C3380CC4-5D6E-409C-BE32-E72D297353CC}">
              <c16:uniqueId val="{00000001-ACF6-4BAB-A6D3-E0C1E83E0462}"/>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'DHS16'!$H$224:$L$224</c:f>
              <c:numCache>
                <c:formatCode>###0.0</c:formatCode>
                <c:ptCount val="5"/>
                <c:pt idx="0">
                  <c:v>3.9929959532827812</c:v>
                </c:pt>
                <c:pt idx="1">
                  <c:v>2.2036404720161209</c:v>
                </c:pt>
                <c:pt idx="2">
                  <c:v>2.1373894498287647</c:v>
                </c:pt>
                <c:pt idx="3">
                  <c:v>1.5260643581121951</c:v>
                </c:pt>
                <c:pt idx="4">
                  <c:v>1.4983407793327157</c:v>
                </c:pt>
              </c:numCache>
            </c:numRef>
          </c:val>
          <c:extLst>
            <c:ext xmlns:c16="http://schemas.microsoft.com/office/drawing/2014/chart" uri="{C3380CC4-5D6E-409C-BE32-E72D297353CC}">
              <c16:uniqueId val="{00000002-ACF6-4BAB-A6D3-E0C1E83E0462}"/>
            </c:ext>
          </c:extLst>
        </c:ser>
        <c:dLbls>
          <c:showLegendKey val="0"/>
          <c:showVal val="0"/>
          <c:showCatName val="0"/>
          <c:showSerName val="0"/>
          <c:showPercent val="0"/>
          <c:showBubbleSize val="0"/>
        </c:dLbls>
        <c:gapWidth val="50"/>
        <c:overlap val="100"/>
        <c:axId val="216065152"/>
        <c:axId val="216066688"/>
      </c:barChart>
      <c:catAx>
        <c:axId val="21606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6688"/>
        <c:crosses val="autoZero"/>
        <c:auto val="1"/>
        <c:lblAlgn val="ctr"/>
        <c:lblOffset val="100"/>
        <c:tickLblSkip val="1"/>
        <c:tickMarkSkip val="1"/>
        <c:noMultiLvlLbl val="0"/>
      </c:catAx>
      <c:valAx>
        <c:axId val="216066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10.861595740233433</c:v>
                </c:pt>
                <c:pt idx="1">
                  <c:v>26.801400370701973</c:v>
                </c:pt>
                <c:pt idx="2">
                  <c:v>46.297214802498011</c:v>
                </c:pt>
                <c:pt idx="3">
                  <c:v>69.679054491641807</c:v>
                </c:pt>
                <c:pt idx="4">
                  <c:v>91.044538193179633</c:v>
                </c:pt>
              </c:numCache>
            </c:numRef>
          </c:val>
          <c:extLst>
            <c:ext xmlns:c16="http://schemas.microsoft.com/office/drawing/2014/chart" uri="{C3380CC4-5D6E-409C-BE32-E72D297353CC}">
              <c16:uniqueId val="{00000000-F3B5-49F2-AA4C-63EC28BE1CE7}"/>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3.4034188569561183</c:v>
                </c:pt>
                <c:pt idx="1">
                  <c:v>8.0857299963958873</c:v>
                </c:pt>
                <c:pt idx="2">
                  <c:v>11.685392573113054</c:v>
                </c:pt>
                <c:pt idx="3">
                  <c:v>13.085593642659715</c:v>
                </c:pt>
                <c:pt idx="4">
                  <c:v>5.3578941891494383</c:v>
                </c:pt>
              </c:numCache>
            </c:numRef>
          </c:val>
          <c:extLst>
            <c:ext xmlns:c16="http://schemas.microsoft.com/office/drawing/2014/chart" uri="{C3380CC4-5D6E-409C-BE32-E72D297353CC}">
              <c16:uniqueId val="{00000001-F3B5-49F2-AA4C-63EC28BE1CE7}"/>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2.9561016769470938</c:v>
                </c:pt>
                <c:pt idx="1">
                  <c:v>3.3543097524087733</c:v>
                </c:pt>
                <c:pt idx="2">
                  <c:v>2.9042430076710546</c:v>
                </c:pt>
                <c:pt idx="3">
                  <c:v>3.3294766482482254</c:v>
                </c:pt>
                <c:pt idx="4">
                  <c:v>2.0681576928769694</c:v>
                </c:pt>
              </c:numCache>
            </c:numRef>
          </c:val>
          <c:extLst>
            <c:ext xmlns:c16="http://schemas.microsoft.com/office/drawing/2014/chart" uri="{C3380CC4-5D6E-409C-BE32-E72D297353CC}">
              <c16:uniqueId val="{00000002-F3B5-49F2-AA4C-63EC28BE1CE7}"/>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82.778883725863608</c:v>
                </c:pt>
                <c:pt idx="1">
                  <c:v>61.758559880495355</c:v>
                </c:pt>
                <c:pt idx="2">
                  <c:v>39.113149616717088</c:v>
                </c:pt>
                <c:pt idx="3">
                  <c:v>13.905875217450037</c:v>
                </c:pt>
                <c:pt idx="4">
                  <c:v>1.5294099247936288</c:v>
                </c:pt>
              </c:numCache>
            </c:numRef>
          </c:val>
          <c:extLst>
            <c:ext xmlns:c16="http://schemas.microsoft.com/office/drawing/2014/chart" uri="{C3380CC4-5D6E-409C-BE32-E72D297353CC}">
              <c16:uniqueId val="{00000003-F3B5-49F2-AA4C-63EC28BE1CE7}"/>
            </c:ext>
          </c:extLst>
        </c:ser>
        <c:dLbls>
          <c:showLegendKey val="0"/>
          <c:showVal val="0"/>
          <c:showCatName val="0"/>
          <c:showSerName val="0"/>
          <c:showPercent val="0"/>
          <c:showBubbleSize val="0"/>
        </c:dLbls>
        <c:gapWidth val="50"/>
        <c:overlap val="100"/>
        <c:axId val="215228800"/>
        <c:axId val="215230336"/>
      </c:barChart>
      <c:catAx>
        <c:axId val="215228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30336"/>
        <c:crosses val="autoZero"/>
        <c:auto val="1"/>
        <c:lblAlgn val="ctr"/>
        <c:lblOffset val="100"/>
        <c:tickLblSkip val="1"/>
        <c:tickMarkSkip val="1"/>
        <c:noMultiLvlLbl val="0"/>
      </c:catAx>
      <c:valAx>
        <c:axId val="215230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28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'DHS16'!$M$124:$Q$124</c:f>
              <c:numCache>
                <c:formatCode>###0.0</c:formatCode>
                <c:ptCount val="5"/>
                <c:pt idx="0">
                  <c:v>8.0385713228770275</c:v>
                </c:pt>
                <c:pt idx="1">
                  <c:v>19.297271467144348</c:v>
                </c:pt>
                <c:pt idx="2">
                  <c:v>32.002326737780997</c:v>
                </c:pt>
                <c:pt idx="3">
                  <c:v>50.310920798189208</c:v>
                </c:pt>
                <c:pt idx="4">
                  <c:v>79.48096553043365</c:v>
                </c:pt>
              </c:numCache>
            </c:numRef>
          </c:val>
          <c:extLst>
            <c:ext xmlns:c16="http://schemas.microsoft.com/office/drawing/2014/chart" uri="{C3380CC4-5D6E-409C-BE32-E72D297353CC}">
              <c16:uniqueId val="{00000000-6F41-4A5A-B12A-E6C678785101}"/>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'DHS16'!$M$125:$Q$125</c:f>
              <c:numCache>
                <c:formatCode>###0.0</c:formatCode>
                <c:ptCount val="5"/>
                <c:pt idx="0">
                  <c:v>2.1845362386783163</c:v>
                </c:pt>
                <c:pt idx="1">
                  <c:v>5.2434535926983905</c:v>
                </c:pt>
                <c:pt idx="2">
                  <c:v>6.5493826552502927</c:v>
                </c:pt>
                <c:pt idx="3">
                  <c:v>7.3082579185613952</c:v>
                </c:pt>
                <c:pt idx="4">
                  <c:v>6.0482018131965738</c:v>
                </c:pt>
              </c:numCache>
            </c:numRef>
          </c:val>
          <c:extLst>
            <c:ext xmlns:c16="http://schemas.microsoft.com/office/drawing/2014/chart" uri="{C3380CC4-5D6E-409C-BE32-E72D297353CC}">
              <c16:uniqueId val="{00000001-6F41-4A5A-B12A-E6C678785101}"/>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'DHS16'!$M$126:$Q$126</c:f>
              <c:numCache>
                <c:formatCode>###0.0</c:formatCode>
                <c:ptCount val="5"/>
                <c:pt idx="0">
                  <c:v>2.5064782200232245</c:v>
                </c:pt>
                <c:pt idx="1">
                  <c:v>3.651064011199324</c:v>
                </c:pt>
                <c:pt idx="2">
                  <c:v>2.7355711766078912</c:v>
                </c:pt>
                <c:pt idx="3">
                  <c:v>2.0342019555988093</c:v>
                </c:pt>
                <c:pt idx="4">
                  <c:v>1.5932730282123286</c:v>
                </c:pt>
              </c:numCache>
            </c:numRef>
          </c:val>
          <c:extLst>
            <c:ext xmlns:c16="http://schemas.microsoft.com/office/drawing/2014/chart" uri="{C3380CC4-5D6E-409C-BE32-E72D297353CC}">
              <c16:uniqueId val="{00000002-6F41-4A5A-B12A-E6C678785101}"/>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'DHS16'!$M$127:$Q$127</c:f>
              <c:numCache>
                <c:formatCode>###0.0</c:formatCode>
                <c:ptCount val="5"/>
                <c:pt idx="0">
                  <c:v>87.270414218421195</c:v>
                </c:pt>
                <c:pt idx="1">
                  <c:v>71.808210928958218</c:v>
                </c:pt>
                <c:pt idx="2">
                  <c:v>58.712719430360082</c:v>
                </c:pt>
                <c:pt idx="3">
                  <c:v>40.346619327651773</c:v>
                </c:pt>
                <c:pt idx="4">
                  <c:v>12.877559628158263</c:v>
                </c:pt>
              </c:numCache>
            </c:numRef>
          </c:val>
          <c:extLst>
            <c:ext xmlns:c16="http://schemas.microsoft.com/office/drawing/2014/chart" uri="{C3380CC4-5D6E-409C-BE32-E72D297353CC}">
              <c16:uniqueId val="{00000003-6F41-4A5A-B12A-E6C678785101}"/>
            </c:ext>
          </c:extLst>
        </c:ser>
        <c:dLbls>
          <c:showLegendKey val="0"/>
          <c:showVal val="0"/>
          <c:showCatName val="0"/>
          <c:showSerName val="0"/>
          <c:showPercent val="0"/>
          <c:showBubbleSize val="0"/>
        </c:dLbls>
        <c:gapWidth val="50"/>
        <c:overlap val="100"/>
        <c:axId val="215139456"/>
        <c:axId val="215140992"/>
      </c:barChart>
      <c:catAx>
        <c:axId val="215139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40992"/>
        <c:crosses val="autoZero"/>
        <c:auto val="1"/>
        <c:lblAlgn val="ctr"/>
        <c:lblOffset val="100"/>
        <c:tickLblSkip val="1"/>
        <c:tickMarkSkip val="1"/>
        <c:noMultiLvlLbl val="0"/>
      </c:catAx>
      <c:valAx>
        <c:axId val="215140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39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77153"/>
            </a:ext>
            <a:ext xmlns:a16="http://schemas.microsoft.com/office/drawing/2014/main" uri="{FF2B5EF4-FFF2-40B4-BE49-F238E27FC236}">
              <a16:creationId xmlns:a16="http://schemas.microsoft.com/office/drawing/2014/main" id="{00000000-0008-0000-0400-000002000000}"/>
            </a:ext>
          </a:extLst>
        </xdr:cNvPr>
        <xdr:cNvSpPr/>
      </xdr:nvSpPr>
      <xdr:spPr>
        <a:xfrm>
          <a:off x="9496425" y="233600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77154"/>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46</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46</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46</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41887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6072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77155"/>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77156"/>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77157"/>
            </a:ext>
            <a:ext xmlns:a16="http://schemas.microsoft.com/office/drawing/2014/main" uri="{FF2B5EF4-FFF2-40B4-BE49-F238E27FC236}">
              <a16:creationId xmlns:a16="http://schemas.microsoft.com/office/drawing/2014/main" id="{00000000-0008-0000-0400-000013000000}"/>
            </a:ext>
          </a:extLst>
        </xdr:cNvPr>
        <xdr:cNvSpPr/>
      </xdr:nvSpPr>
      <xdr:spPr>
        <a:xfrm>
          <a:off x="876300" y="233600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77158"/>
            </a:ext>
            <a:ext xmlns:a16="http://schemas.microsoft.com/office/drawing/2014/main" uri="{FF2B5EF4-FFF2-40B4-BE49-F238E27FC236}">
              <a16:creationId xmlns:a16="http://schemas.microsoft.com/office/drawing/2014/main" id="{00000000-0008-0000-0400-000014000000}"/>
            </a:ext>
          </a:extLst>
        </xdr:cNvPr>
        <xdr:cNvSpPr/>
      </xdr:nvSpPr>
      <xdr:spPr>
        <a:xfrm>
          <a:off x="2205038" y="233600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77159"/>
            </a:ext>
            <a:ext xmlns:a16="http://schemas.microsoft.com/office/drawing/2014/main" uri="{FF2B5EF4-FFF2-40B4-BE49-F238E27FC236}">
              <a16:creationId xmlns:a16="http://schemas.microsoft.com/office/drawing/2014/main" id="{00000000-0008-0000-0400-000015000000}"/>
            </a:ext>
          </a:extLst>
        </xdr:cNvPr>
        <xdr:cNvSpPr/>
      </xdr:nvSpPr>
      <xdr:spPr>
        <a:xfrm>
          <a:off x="942975" y="45243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77160"/>
            </a:ext>
            <a:ext xmlns:a16="http://schemas.microsoft.com/office/drawing/2014/main" uri="{FF2B5EF4-FFF2-40B4-BE49-F238E27FC236}">
              <a16:creationId xmlns:a16="http://schemas.microsoft.com/office/drawing/2014/main" id="{00000000-0008-0000-0400-000016000000}"/>
            </a:ext>
          </a:extLst>
        </xdr:cNvPr>
        <xdr:cNvSpPr/>
      </xdr:nvSpPr>
      <xdr:spPr>
        <a:xfrm>
          <a:off x="2205038" y="452437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41887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41887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6072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6072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6072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77161"/>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77162"/>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77163"/>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77164"/>
            </a:ext>
            <a:ext xmlns:a16="http://schemas.microsoft.com/office/drawing/2014/main" uri="{FF2B5EF4-FFF2-40B4-BE49-F238E27FC236}">
              <a16:creationId xmlns:a16="http://schemas.microsoft.com/office/drawing/2014/main" id="{00000000-0008-0000-0400-00001F000000}"/>
            </a:ext>
          </a:extLst>
        </xdr:cNvPr>
        <xdr:cNvSpPr/>
      </xdr:nvSpPr>
      <xdr:spPr>
        <a:xfrm>
          <a:off x="2357438" y="829579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77165"/>
            </a:ext>
            <a:ext xmlns:a16="http://schemas.microsoft.com/office/drawing/2014/main" uri="{FF2B5EF4-FFF2-40B4-BE49-F238E27FC236}">
              <a16:creationId xmlns:a16="http://schemas.microsoft.com/office/drawing/2014/main" id="{00000000-0008-0000-0400-000023000000}"/>
            </a:ext>
          </a:extLst>
        </xdr:cNvPr>
        <xdr:cNvSpPr/>
      </xdr:nvSpPr>
      <xdr:spPr>
        <a:xfrm>
          <a:off x="9429750" y="45243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77166"/>
            </a:ext>
            <a:ext xmlns:a16="http://schemas.microsoft.com/office/drawing/2014/main" uri="{FF2B5EF4-FFF2-40B4-BE49-F238E27FC236}">
              <a16:creationId xmlns:a16="http://schemas.microsoft.com/office/drawing/2014/main" id="{00000000-0008-0000-0400-000024000000}"/>
            </a:ext>
          </a:extLst>
        </xdr:cNvPr>
        <xdr:cNvSpPr/>
      </xdr:nvSpPr>
      <xdr:spPr>
        <a:xfrm>
          <a:off x="4533900" y="233600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77167"/>
            </a:ext>
            <a:ext xmlns:a16="http://schemas.microsoft.com/office/drawing/2014/main" uri="{FF2B5EF4-FFF2-40B4-BE49-F238E27FC236}">
              <a16:creationId xmlns:a16="http://schemas.microsoft.com/office/drawing/2014/main" id="{00000000-0008-0000-0400-000025000000}"/>
            </a:ext>
          </a:extLst>
        </xdr:cNvPr>
        <xdr:cNvSpPr/>
      </xdr:nvSpPr>
      <xdr:spPr>
        <a:xfrm>
          <a:off x="4533900" y="452437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77168"/>
            </a:ext>
            <a:ext xmlns:a16="http://schemas.microsoft.com/office/drawing/2014/main" uri="{FF2B5EF4-FFF2-40B4-BE49-F238E27FC236}">
              <a16:creationId xmlns:a16="http://schemas.microsoft.com/office/drawing/2014/main" id="{00000000-0008-0000-0400-000026000000}"/>
            </a:ext>
          </a:extLst>
        </xdr:cNvPr>
        <xdr:cNvSpPr/>
      </xdr:nvSpPr>
      <xdr:spPr>
        <a:xfrm>
          <a:off x="16073438" y="233600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77169"/>
            </a:ext>
            <a:ext xmlns:a16="http://schemas.microsoft.com/office/drawing/2014/main" uri="{FF2B5EF4-FFF2-40B4-BE49-F238E27FC236}">
              <a16:creationId xmlns:a16="http://schemas.microsoft.com/office/drawing/2014/main" id="{00000000-0008-0000-0400-000027000000}"/>
            </a:ext>
          </a:extLst>
        </xdr:cNvPr>
        <xdr:cNvSpPr/>
      </xdr:nvSpPr>
      <xdr:spPr>
        <a:xfrm>
          <a:off x="16054388" y="45243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77170"/>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41"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29000000}"/>
            </a:ext>
          </a:extLst>
        </xdr:cNvPr>
        <xdr:cNvSpPr/>
      </xdr:nvSpPr>
      <xdr:spPr>
        <a:xfrm>
          <a:off x="2357438" y="829579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42" name="Button 19" hidden="true">
          <a:extLst>
            <a:ext xmlns:a14="http://schemas.microsoft.com/office/drawing/2010/main" uri="{63B3BB69-23CF-44E3-9099-C40C66FF867C}">
              <a14:compatExt xmlns:a14="http://schemas.microsoft.com/office/drawing/2010/main" spid="_x0000_s177171"/>
            </a:ext>
            <a:ext xmlns:a16="http://schemas.microsoft.com/office/drawing/2014/main" uri="{FF2B5EF4-FFF2-40B4-BE49-F238E27FC236}">
              <a16:creationId xmlns:a16="http://schemas.microsoft.com/office/drawing/2014/main" id="{00000000-0008-0000-0400-00002A000000}"/>
            </a:ext>
          </a:extLst>
        </xdr:cNvPr>
        <xdr:cNvSpPr/>
      </xdr:nvSpPr>
      <xdr:spPr>
        <a:xfrm>
          <a:off x="2357438" y="829579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2945" name="Button 17"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6" name="B_Com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7" name="B_San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8" name="B_Hyg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9" name="B_Sub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50" name="B_WQ1"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1" name="B_Com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2" name="B_Hyg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3" name="B_Wat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4" name="B_Sub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5" name="B_WQ2"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6" name="B_Wat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7" name="B_San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8" name="B_Com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9" name="B_Sub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60" name="B_WQ3"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399</xdr:row>
          <xdr:rowOff>276225</xdr:rowOff>
        </xdr:to>
        <xdr:sp macro="" textlink="">
          <xdr:nvSpPr>
            <xdr:cNvPr id="252961" name="B_Matrix"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7" name="Button 49" descr="   Go to MHH  "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6" name="Button 58"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7" name="Button 59" descr="   Go to MHH  "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6" name="Button 68" hidden="1">
              <a:extLst>
                <a:ext uri="{63B3BB69-23CF-44E3-9099-C40C66FF867C}">
                  <a14:compatExt spid="_x0000_s252996"/>
                </a:ext>
                <a:ext uri="{FF2B5EF4-FFF2-40B4-BE49-F238E27FC236}">
                  <a16:creationId xmlns:a16="http://schemas.microsoft.com/office/drawing/2014/main" id="{00000000-0008-0000-0400-00004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80225"/>
            </a:ext>
            <a:ext xmlns:a16="http://schemas.microsoft.com/office/drawing/2014/main" uri="{FF2B5EF4-FFF2-40B4-BE49-F238E27FC236}">
              <a16:creationId xmlns:a16="http://schemas.microsoft.com/office/drawing/2014/main" id="{00000000-0008-0000-0500-000002000000}"/>
            </a:ext>
          </a:extLst>
        </xdr:cNvPr>
        <xdr:cNvSpPr/>
      </xdr:nvSpPr>
      <xdr:spPr>
        <a:xfrm>
          <a:off x="9496425" y="233838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80226"/>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xdr:row>
      <xdr:rowOff>0</xdr:rowOff>
    </xdr:from>
    <xdr:to>
      <xdr:col>52</xdr:col>
      <xdr:colOff>47625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107</xdr:row>
      <xdr:rowOff>3301</xdr:rowOff>
    </xdr:from>
    <xdr:to>
      <xdr:col>52</xdr:col>
      <xdr:colOff>9525</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207</xdr:row>
      <xdr:rowOff>0</xdr:rowOff>
    </xdr:from>
    <xdr:to>
      <xdr:col>52</xdr:col>
      <xdr:colOff>38099</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4212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6096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80227"/>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80228"/>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80229"/>
            </a:ext>
            <a:ext xmlns:a16="http://schemas.microsoft.com/office/drawing/2014/main" uri="{FF2B5EF4-FFF2-40B4-BE49-F238E27FC236}">
              <a16:creationId xmlns:a16="http://schemas.microsoft.com/office/drawing/2014/main" id="{00000000-0008-0000-0500-000013000000}"/>
            </a:ext>
          </a:extLst>
        </xdr:cNvPr>
        <xdr:cNvSpPr/>
      </xdr:nvSpPr>
      <xdr:spPr>
        <a:xfrm>
          <a:off x="876300" y="233838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80230"/>
            </a:ext>
            <a:ext xmlns:a16="http://schemas.microsoft.com/office/drawing/2014/main" uri="{FF2B5EF4-FFF2-40B4-BE49-F238E27FC236}">
              <a16:creationId xmlns:a16="http://schemas.microsoft.com/office/drawing/2014/main" id="{00000000-0008-0000-0500-000014000000}"/>
            </a:ext>
          </a:extLst>
        </xdr:cNvPr>
        <xdr:cNvSpPr/>
      </xdr:nvSpPr>
      <xdr:spPr>
        <a:xfrm>
          <a:off x="2205038" y="233838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80231"/>
            </a:ext>
            <a:ext xmlns:a16="http://schemas.microsoft.com/office/drawing/2014/main" uri="{FF2B5EF4-FFF2-40B4-BE49-F238E27FC236}">
              <a16:creationId xmlns:a16="http://schemas.microsoft.com/office/drawing/2014/main" id="{00000000-0008-0000-0500-000015000000}"/>
            </a:ext>
          </a:extLst>
        </xdr:cNvPr>
        <xdr:cNvSpPr/>
      </xdr:nvSpPr>
      <xdr:spPr>
        <a:xfrm>
          <a:off x="942975" y="452675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80232"/>
            </a:ext>
            <a:ext xmlns:a16="http://schemas.microsoft.com/office/drawing/2014/main" uri="{FF2B5EF4-FFF2-40B4-BE49-F238E27FC236}">
              <a16:creationId xmlns:a16="http://schemas.microsoft.com/office/drawing/2014/main" id="{00000000-0008-0000-0500-000016000000}"/>
            </a:ext>
          </a:extLst>
        </xdr:cNvPr>
        <xdr:cNvSpPr/>
      </xdr:nvSpPr>
      <xdr:spPr>
        <a:xfrm>
          <a:off x="2205038" y="452675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4212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4212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6096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6096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6096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80233"/>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80234"/>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80235"/>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80236"/>
            </a:ext>
            <a:ext xmlns:a16="http://schemas.microsoft.com/office/drawing/2014/main" uri="{FF2B5EF4-FFF2-40B4-BE49-F238E27FC236}">
              <a16:creationId xmlns:a16="http://schemas.microsoft.com/office/drawing/2014/main" id="{00000000-0008-0000-0500-00001F000000}"/>
            </a:ext>
          </a:extLst>
        </xdr:cNvPr>
        <xdr:cNvSpPr/>
      </xdr:nvSpPr>
      <xdr:spPr>
        <a:xfrm>
          <a:off x="2357438" y="837580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80237"/>
            </a:ext>
            <a:ext xmlns:a16="http://schemas.microsoft.com/office/drawing/2014/main" uri="{FF2B5EF4-FFF2-40B4-BE49-F238E27FC236}">
              <a16:creationId xmlns:a16="http://schemas.microsoft.com/office/drawing/2014/main" id="{00000000-0008-0000-0500-000023000000}"/>
            </a:ext>
          </a:extLst>
        </xdr:cNvPr>
        <xdr:cNvSpPr/>
      </xdr:nvSpPr>
      <xdr:spPr>
        <a:xfrm>
          <a:off x="9429750" y="452675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80238"/>
            </a:ext>
            <a:ext xmlns:a16="http://schemas.microsoft.com/office/drawing/2014/main" uri="{FF2B5EF4-FFF2-40B4-BE49-F238E27FC236}">
              <a16:creationId xmlns:a16="http://schemas.microsoft.com/office/drawing/2014/main" id="{00000000-0008-0000-0500-000024000000}"/>
            </a:ext>
          </a:extLst>
        </xdr:cNvPr>
        <xdr:cNvSpPr/>
      </xdr:nvSpPr>
      <xdr:spPr>
        <a:xfrm>
          <a:off x="4533900" y="233838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80239"/>
            </a:ext>
            <a:ext xmlns:a16="http://schemas.microsoft.com/office/drawing/2014/main" uri="{FF2B5EF4-FFF2-40B4-BE49-F238E27FC236}">
              <a16:creationId xmlns:a16="http://schemas.microsoft.com/office/drawing/2014/main" id="{00000000-0008-0000-0500-000025000000}"/>
            </a:ext>
          </a:extLst>
        </xdr:cNvPr>
        <xdr:cNvSpPr/>
      </xdr:nvSpPr>
      <xdr:spPr>
        <a:xfrm>
          <a:off x="4533900" y="452675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80240"/>
            </a:ext>
            <a:ext xmlns:a16="http://schemas.microsoft.com/office/drawing/2014/main" uri="{FF2B5EF4-FFF2-40B4-BE49-F238E27FC236}">
              <a16:creationId xmlns:a16="http://schemas.microsoft.com/office/drawing/2014/main" id="{00000000-0008-0000-0500-000026000000}"/>
            </a:ext>
          </a:extLst>
        </xdr:cNvPr>
        <xdr:cNvSpPr/>
      </xdr:nvSpPr>
      <xdr:spPr>
        <a:xfrm>
          <a:off x="16073438" y="233838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80241"/>
            </a:ext>
            <a:ext xmlns:a16="http://schemas.microsoft.com/office/drawing/2014/main" uri="{FF2B5EF4-FFF2-40B4-BE49-F238E27FC236}">
              <a16:creationId xmlns:a16="http://schemas.microsoft.com/office/drawing/2014/main" id="{00000000-0008-0000-0500-000027000000}"/>
            </a:ext>
          </a:extLst>
        </xdr:cNvPr>
        <xdr:cNvSpPr/>
      </xdr:nvSpPr>
      <xdr:spPr>
        <a:xfrm>
          <a:off x="16054388" y="452675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80242"/>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8</xdr:col>
      <xdr:colOff>361950</xdr:colOff>
      <xdr:row>106</xdr:row>
      <xdr:rowOff>0</xdr:rowOff>
    </xdr:from>
    <xdr:ext cx="1609725" cy="209550"/>
    <xdr:sp macro="" textlink="">
      <xdr:nvSpPr>
        <xdr:cNvPr id="41" name="Button 1" hidden="true">
          <a:extLst>
            <a:ext xmlns:a14="http://schemas.microsoft.com/office/drawing/2010/main" uri="{63B3BB69-23CF-44E3-9099-C40C66FF867C}">
              <a14:compatExt xmlns:a14="http://schemas.microsoft.com/office/drawing/2010/main" spid="_x0000_s180225"/>
            </a:ext>
            <a:ext xmlns:a16="http://schemas.microsoft.com/office/drawing/2014/main" uri="{FF2B5EF4-FFF2-40B4-BE49-F238E27FC236}">
              <a16:creationId xmlns:a16="http://schemas.microsoft.com/office/drawing/2014/main" id="{00000000-0008-0000-0500-000029000000}"/>
            </a:ext>
          </a:extLst>
        </xdr:cNvPr>
        <xdr:cNvSpPr/>
      </xdr:nvSpPr>
      <xdr:spPr>
        <a:xfrm>
          <a:off x="9496425" y="233838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42" name="Button 2" hidden="true">
          <a:extLst>
            <a:ext xmlns:a14="http://schemas.microsoft.com/office/drawing/2010/main" uri="{63B3BB69-23CF-44E3-9099-C40C66FF867C}">
              <a14:compatExt xmlns:a14="http://schemas.microsoft.com/office/drawing/2010/main" spid="_x0000_s180226"/>
            </a:ext>
            <a:ext xmlns:a16="http://schemas.microsoft.com/office/drawing/2014/main" uri="{FF2B5EF4-FFF2-40B4-BE49-F238E27FC236}">
              <a16:creationId xmlns:a16="http://schemas.microsoft.com/office/drawing/2014/main" id="{00000000-0008-0000-0500-00002A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0</xdr:col>
      <xdr:colOff>752475</xdr:colOff>
      <xdr:row>0</xdr:row>
      <xdr:rowOff>0</xdr:rowOff>
    </xdr:from>
    <xdr:ext cx="1143000" cy="209550"/>
    <xdr:sp macro="" textlink="">
      <xdr:nvSpPr>
        <xdr:cNvPr id="43" name="Button 3" hidden="true">
          <a:extLst>
            <a:ext xmlns:a14="http://schemas.microsoft.com/office/drawing/2010/main" uri="{63B3BB69-23CF-44E3-9099-C40C66FF867C}">
              <a14:compatExt xmlns:a14="http://schemas.microsoft.com/office/drawing/2010/main" spid="_x0000_s180227"/>
            </a:ext>
            <a:ext xmlns:a16="http://schemas.microsoft.com/office/drawing/2014/main" uri="{FF2B5EF4-FFF2-40B4-BE49-F238E27FC236}">
              <a16:creationId xmlns:a16="http://schemas.microsoft.com/office/drawing/2014/main" id="{00000000-0008-0000-0500-00002B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44" name="Button 4" hidden="true">
          <a:extLst>
            <a:ext xmlns:a14="http://schemas.microsoft.com/office/drawing/2010/main" uri="{63B3BB69-23CF-44E3-9099-C40C66FF867C}">
              <a14:compatExt xmlns:a14="http://schemas.microsoft.com/office/drawing/2010/main" spid="_x0000_s180228"/>
            </a:ext>
            <a:ext xmlns:a16="http://schemas.microsoft.com/office/drawing/2014/main" uri="{FF2B5EF4-FFF2-40B4-BE49-F238E27FC236}">
              <a16:creationId xmlns:a16="http://schemas.microsoft.com/office/drawing/2014/main" id="{00000000-0008-0000-0500-00002C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45" name="Button 5" hidden="true">
          <a:extLst>
            <a:ext xmlns:a14="http://schemas.microsoft.com/office/drawing/2010/main" uri="{63B3BB69-23CF-44E3-9099-C40C66FF867C}">
              <a14:compatExt xmlns:a14="http://schemas.microsoft.com/office/drawing/2010/main" spid="_x0000_s180229"/>
            </a:ext>
            <a:ext xmlns:a16="http://schemas.microsoft.com/office/drawing/2014/main" uri="{FF2B5EF4-FFF2-40B4-BE49-F238E27FC236}">
              <a16:creationId xmlns:a16="http://schemas.microsoft.com/office/drawing/2014/main" id="{00000000-0008-0000-0500-00002D000000}"/>
            </a:ext>
          </a:extLst>
        </xdr:cNvPr>
        <xdr:cNvSpPr/>
      </xdr:nvSpPr>
      <xdr:spPr>
        <a:xfrm>
          <a:off x="876300" y="233838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46" name="Button 6" hidden="true">
          <a:extLst>
            <a:ext xmlns:a14="http://schemas.microsoft.com/office/drawing/2010/main" uri="{63B3BB69-23CF-44E3-9099-C40C66FF867C}">
              <a14:compatExt xmlns:a14="http://schemas.microsoft.com/office/drawing/2010/main" spid="_x0000_s180230"/>
            </a:ext>
            <a:ext xmlns:a16="http://schemas.microsoft.com/office/drawing/2014/main" uri="{FF2B5EF4-FFF2-40B4-BE49-F238E27FC236}">
              <a16:creationId xmlns:a16="http://schemas.microsoft.com/office/drawing/2014/main" id="{00000000-0008-0000-0500-00002E000000}"/>
            </a:ext>
          </a:extLst>
        </xdr:cNvPr>
        <xdr:cNvSpPr/>
      </xdr:nvSpPr>
      <xdr:spPr>
        <a:xfrm>
          <a:off x="2205038" y="233838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47" name="Button 7" hidden="true">
          <a:extLst>
            <a:ext xmlns:a14="http://schemas.microsoft.com/office/drawing/2010/main" uri="{63B3BB69-23CF-44E3-9099-C40C66FF867C}">
              <a14:compatExt xmlns:a14="http://schemas.microsoft.com/office/drawing/2010/main" spid="_x0000_s180231"/>
            </a:ext>
            <a:ext xmlns:a16="http://schemas.microsoft.com/office/drawing/2014/main" uri="{FF2B5EF4-FFF2-40B4-BE49-F238E27FC236}">
              <a16:creationId xmlns:a16="http://schemas.microsoft.com/office/drawing/2014/main" id="{00000000-0008-0000-0500-00002F000000}"/>
            </a:ext>
          </a:extLst>
        </xdr:cNvPr>
        <xdr:cNvSpPr/>
      </xdr:nvSpPr>
      <xdr:spPr>
        <a:xfrm>
          <a:off x="942975" y="452675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48" name="Button 8" hidden="true">
          <a:extLst>
            <a:ext xmlns:a14="http://schemas.microsoft.com/office/drawing/2010/main" uri="{63B3BB69-23CF-44E3-9099-C40C66FF867C}">
              <a14:compatExt xmlns:a14="http://schemas.microsoft.com/office/drawing/2010/main" spid="_x0000_s180232"/>
            </a:ext>
            <a:ext xmlns:a16="http://schemas.microsoft.com/office/drawing/2014/main" uri="{FF2B5EF4-FFF2-40B4-BE49-F238E27FC236}">
              <a16:creationId xmlns:a16="http://schemas.microsoft.com/office/drawing/2014/main" id="{00000000-0008-0000-0500-000030000000}"/>
            </a:ext>
          </a:extLst>
        </xdr:cNvPr>
        <xdr:cNvSpPr/>
      </xdr:nvSpPr>
      <xdr:spPr>
        <a:xfrm>
          <a:off x="2205038" y="452675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2</xdr:col>
      <xdr:colOff>0</xdr:colOff>
      <xdr:row>0</xdr:row>
      <xdr:rowOff>0</xdr:rowOff>
    </xdr:from>
    <xdr:ext cx="1362075" cy="209550"/>
    <xdr:sp macro="" textlink="">
      <xdr:nvSpPr>
        <xdr:cNvPr id="49" name="Button 9" hidden="true">
          <a:extLst>
            <a:ext xmlns:a14="http://schemas.microsoft.com/office/drawing/2010/main" uri="{63B3BB69-23CF-44E3-9099-C40C66FF867C}">
              <a14:compatExt xmlns:a14="http://schemas.microsoft.com/office/drawing/2010/main" spid="_x0000_s180233"/>
            </a:ext>
            <a:ext xmlns:a16="http://schemas.microsoft.com/office/drawing/2014/main" uri="{FF2B5EF4-FFF2-40B4-BE49-F238E27FC236}">
              <a16:creationId xmlns:a16="http://schemas.microsoft.com/office/drawing/2014/main" id="{00000000-0008-0000-0500-000031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50" name="Button 10" hidden="true">
          <a:extLst>
            <a:ext xmlns:a14="http://schemas.microsoft.com/office/drawing/2010/main" uri="{63B3BB69-23CF-44E3-9099-C40C66FF867C}">
              <a14:compatExt xmlns:a14="http://schemas.microsoft.com/office/drawing/2010/main" spid="_x0000_s180234"/>
            </a:ext>
            <a:ext xmlns:a16="http://schemas.microsoft.com/office/drawing/2014/main" uri="{FF2B5EF4-FFF2-40B4-BE49-F238E27FC236}">
              <a16:creationId xmlns:a16="http://schemas.microsoft.com/office/drawing/2014/main" id="{00000000-0008-0000-0500-000032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51" name="Button 11" hidden="true">
          <a:extLst>
            <a:ext xmlns:a14="http://schemas.microsoft.com/office/drawing/2010/main" uri="{63B3BB69-23CF-44E3-9099-C40C66FF867C}">
              <a14:compatExt xmlns:a14="http://schemas.microsoft.com/office/drawing/2010/main" spid="_x0000_s180235"/>
            </a:ext>
            <a:ext xmlns:a16="http://schemas.microsoft.com/office/drawing/2014/main" uri="{FF2B5EF4-FFF2-40B4-BE49-F238E27FC236}">
              <a16:creationId xmlns:a16="http://schemas.microsoft.com/office/drawing/2014/main" id="{00000000-0008-0000-0500-000033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2" name="Button 12" hidden="true">
          <a:extLst>
            <a:ext xmlns:a14="http://schemas.microsoft.com/office/drawing/2010/main" uri="{63B3BB69-23CF-44E3-9099-C40C66FF867C}">
              <a14:compatExt xmlns:a14="http://schemas.microsoft.com/office/drawing/2010/main" spid="_x0000_s180236"/>
            </a:ext>
            <a:ext xmlns:a16="http://schemas.microsoft.com/office/drawing/2014/main" uri="{FF2B5EF4-FFF2-40B4-BE49-F238E27FC236}">
              <a16:creationId xmlns:a16="http://schemas.microsoft.com/office/drawing/2014/main" id="{00000000-0008-0000-0500-000034000000}"/>
            </a:ext>
          </a:extLst>
        </xdr:cNvPr>
        <xdr:cNvSpPr/>
      </xdr:nvSpPr>
      <xdr:spPr>
        <a:xfrm>
          <a:off x="2357438" y="837580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oneCellAnchor>
    <xdr:from>
      <xdr:col>8</xdr:col>
      <xdr:colOff>295275</xdr:colOff>
      <xdr:row>206</xdr:row>
      <xdr:rowOff>0</xdr:rowOff>
    </xdr:from>
    <xdr:ext cx="1647825" cy="209550"/>
    <xdr:sp macro="" textlink="">
      <xdr:nvSpPr>
        <xdr:cNvPr id="53" name="Button 13" hidden="true">
          <a:extLst>
            <a:ext xmlns:a14="http://schemas.microsoft.com/office/drawing/2010/main" uri="{63B3BB69-23CF-44E3-9099-C40C66FF867C}">
              <a14:compatExt xmlns:a14="http://schemas.microsoft.com/office/drawing/2010/main" spid="_x0000_s180237"/>
            </a:ext>
            <a:ext xmlns:a16="http://schemas.microsoft.com/office/drawing/2014/main" uri="{FF2B5EF4-FFF2-40B4-BE49-F238E27FC236}">
              <a16:creationId xmlns:a16="http://schemas.microsoft.com/office/drawing/2014/main" id="{00000000-0008-0000-0500-000035000000}"/>
            </a:ext>
          </a:extLst>
        </xdr:cNvPr>
        <xdr:cNvSpPr/>
      </xdr:nvSpPr>
      <xdr:spPr>
        <a:xfrm>
          <a:off x="9429750" y="452675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54" name="Button 14" hidden="true">
          <a:extLst>
            <a:ext xmlns:a14="http://schemas.microsoft.com/office/drawing/2010/main" uri="{63B3BB69-23CF-44E3-9099-C40C66FF867C}">
              <a14:compatExt xmlns:a14="http://schemas.microsoft.com/office/drawing/2010/main" spid="_x0000_s180238"/>
            </a:ext>
            <a:ext xmlns:a16="http://schemas.microsoft.com/office/drawing/2014/main" uri="{FF2B5EF4-FFF2-40B4-BE49-F238E27FC236}">
              <a16:creationId xmlns:a16="http://schemas.microsoft.com/office/drawing/2014/main" id="{00000000-0008-0000-0500-000036000000}"/>
            </a:ext>
          </a:extLst>
        </xdr:cNvPr>
        <xdr:cNvSpPr/>
      </xdr:nvSpPr>
      <xdr:spPr>
        <a:xfrm>
          <a:off x="4533900" y="233838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55" name="Button 15" hidden="true">
          <a:extLst>
            <a:ext xmlns:a14="http://schemas.microsoft.com/office/drawing/2010/main" uri="{63B3BB69-23CF-44E3-9099-C40C66FF867C}">
              <a14:compatExt xmlns:a14="http://schemas.microsoft.com/office/drawing/2010/main" spid="_x0000_s180239"/>
            </a:ext>
            <a:ext xmlns:a16="http://schemas.microsoft.com/office/drawing/2014/main" uri="{FF2B5EF4-FFF2-40B4-BE49-F238E27FC236}">
              <a16:creationId xmlns:a16="http://schemas.microsoft.com/office/drawing/2014/main" id="{00000000-0008-0000-0500-000037000000}"/>
            </a:ext>
          </a:extLst>
        </xdr:cNvPr>
        <xdr:cNvSpPr/>
      </xdr:nvSpPr>
      <xdr:spPr>
        <a:xfrm>
          <a:off x="4533900" y="452675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106</xdr:row>
      <xdr:rowOff>0</xdr:rowOff>
    </xdr:from>
    <xdr:ext cx="1647825" cy="209550"/>
    <xdr:sp macro="" textlink="">
      <xdr:nvSpPr>
        <xdr:cNvPr id="56" name="Button 16" hidden="true">
          <a:extLst>
            <a:ext xmlns:a14="http://schemas.microsoft.com/office/drawing/2010/main" uri="{63B3BB69-23CF-44E3-9099-C40C66FF867C}">
              <a14:compatExt xmlns:a14="http://schemas.microsoft.com/office/drawing/2010/main" spid="_x0000_s180240"/>
            </a:ext>
            <a:ext xmlns:a16="http://schemas.microsoft.com/office/drawing/2014/main" uri="{FF2B5EF4-FFF2-40B4-BE49-F238E27FC236}">
              <a16:creationId xmlns:a16="http://schemas.microsoft.com/office/drawing/2014/main" id="{00000000-0008-0000-0500-000038000000}"/>
            </a:ext>
          </a:extLst>
        </xdr:cNvPr>
        <xdr:cNvSpPr/>
      </xdr:nvSpPr>
      <xdr:spPr>
        <a:xfrm>
          <a:off x="16073438" y="233838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0</xdr:colOff>
      <xdr:row>206</xdr:row>
      <xdr:rowOff>0</xdr:rowOff>
    </xdr:from>
    <xdr:ext cx="1647825" cy="209550"/>
    <xdr:sp macro="" textlink="">
      <xdr:nvSpPr>
        <xdr:cNvPr id="57" name="Button 17" hidden="true">
          <a:extLst>
            <a:ext xmlns:a14="http://schemas.microsoft.com/office/drawing/2010/main" uri="{63B3BB69-23CF-44E3-9099-C40C66FF867C}">
              <a14:compatExt xmlns:a14="http://schemas.microsoft.com/office/drawing/2010/main" spid="_x0000_s180241"/>
            </a:ext>
            <a:ext xmlns:a16="http://schemas.microsoft.com/office/drawing/2014/main" uri="{FF2B5EF4-FFF2-40B4-BE49-F238E27FC236}">
              <a16:creationId xmlns:a16="http://schemas.microsoft.com/office/drawing/2014/main" id="{00000000-0008-0000-0500-000039000000}"/>
            </a:ext>
          </a:extLst>
        </xdr:cNvPr>
        <xdr:cNvSpPr/>
      </xdr:nvSpPr>
      <xdr:spPr>
        <a:xfrm>
          <a:off x="16054388" y="452675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58" name="Button 18" hidden="true">
          <a:extLst>
            <a:ext xmlns:a14="http://schemas.microsoft.com/office/drawing/2010/main" uri="{63B3BB69-23CF-44E3-9099-C40C66FF867C}">
              <a14:compatExt xmlns:a14="http://schemas.microsoft.com/office/drawing/2010/main" spid="_x0000_s180242"/>
            </a:ext>
            <a:ext xmlns:a16="http://schemas.microsoft.com/office/drawing/2014/main" uri="{FF2B5EF4-FFF2-40B4-BE49-F238E27FC236}">
              <a16:creationId xmlns:a16="http://schemas.microsoft.com/office/drawing/2014/main" id="{00000000-0008-0000-0500-00003A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0</xdr:rowOff>
        </xdr:from>
        <xdr:to>
          <xdr:col>1</xdr:col>
          <xdr:colOff>1704975</xdr:colOff>
          <xdr:row>400</xdr:row>
          <xdr:rowOff>76200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90.xml" Type="http://schemas.openxmlformats.org/officeDocument/2006/relationships/ctrlProp" Id="rId55"/><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 Target="../drawings/vmlDrawing4.vml" Type="http://schemas.openxmlformats.org/officeDocument/2006/relationships/vmlDrawing" Id="rId3"/></Relationships>
</file>

<file path=xl/worksheets/_rels/sheet6.xml.rels><?xml version="1.0" encoding="UTF-8"?><Relationships xmlns="http://schemas.openxmlformats.org/package/2006/relationships"><Relationship Target="../ctrlProps/ctrlProp100.xml" Type="http://schemas.openxmlformats.org/officeDocument/2006/relationships/ctrlProp" Id="rId13"/><Relationship Target="../ctrlProps/ctrlProp105.xml" Type="http://schemas.openxmlformats.org/officeDocument/2006/relationships/ctrlProp" Id="rId18"/><Relationship Target="../ctrlProps/ctrlProp113.xml" Type="http://schemas.openxmlformats.org/officeDocument/2006/relationships/ctrlProp" Id="rId26"/><Relationship Target="../ctrlProps/ctrlProp126.xml" Type="http://schemas.openxmlformats.org/officeDocument/2006/relationships/ctrlProp" Id="rId39"/><Relationship Target="../drawings/vmlDrawing5.vml" Type="http://schemas.openxmlformats.org/officeDocument/2006/relationships/vmlDrawing" Id="rId3"/><Relationship Target="../ctrlProps/ctrlProp108.xml" Type="http://schemas.openxmlformats.org/officeDocument/2006/relationships/ctrlProp" Id="rId21"/><Relationship Target="../ctrlProps/ctrlProp121.xml" Type="http://schemas.openxmlformats.org/officeDocument/2006/relationships/ctrlProp" Id="rId34"/><Relationship Target="../ctrlProps/ctrlProp129.xml" Type="http://schemas.openxmlformats.org/officeDocument/2006/relationships/ctrlProp" Id="rId42"/><Relationship Target="../ctrlProps/ctrlProp134.xml" Type="http://schemas.openxmlformats.org/officeDocument/2006/relationships/ctrlProp" Id="rId47"/><Relationship Target="../ctrlProps/ctrlProp137.xml" Type="http://schemas.openxmlformats.org/officeDocument/2006/relationships/ctrlProp" Id="rId50"/><Relationship Target="../ctrlProps/ctrlProp94.xml" Type="http://schemas.openxmlformats.org/officeDocument/2006/relationships/ctrlProp" Id="rId7"/><Relationship Target="../ctrlProps/ctrlProp99.xml" Type="http://schemas.openxmlformats.org/officeDocument/2006/relationships/ctrlProp" Id="rId12"/><Relationship Target="../ctrlProps/ctrlProp104.xml" Type="http://schemas.openxmlformats.org/officeDocument/2006/relationships/ctrlProp" Id="rId17"/><Relationship Target="../ctrlProps/ctrlProp112.xml" Type="http://schemas.openxmlformats.org/officeDocument/2006/relationships/ctrlProp" Id="rId25"/><Relationship Target="../ctrlProps/ctrlProp120.xml" Type="http://schemas.openxmlformats.org/officeDocument/2006/relationships/ctrlProp" Id="rId33"/><Relationship Target="../ctrlProps/ctrlProp125.xml" Type="http://schemas.openxmlformats.org/officeDocument/2006/relationships/ctrlProp" Id="rId38"/><Relationship Target="../ctrlProps/ctrlProp133.xml" Type="http://schemas.openxmlformats.org/officeDocument/2006/relationships/ctrlProp" Id="rId46"/><Relationship Target="../drawings/drawing6.xml" Type="http://schemas.openxmlformats.org/officeDocument/2006/relationships/drawing" Id="rId2"/><Relationship Target="../ctrlProps/ctrlProp103.xml" Type="http://schemas.openxmlformats.org/officeDocument/2006/relationships/ctrlProp" Id="rId16"/><Relationship Target="../ctrlProps/ctrlProp107.xml" Type="http://schemas.openxmlformats.org/officeDocument/2006/relationships/ctrlProp" Id="rId20"/><Relationship Target="../ctrlProps/ctrlProp116.xml" Type="http://schemas.openxmlformats.org/officeDocument/2006/relationships/ctrlProp" Id="rId29"/><Relationship Target="../ctrlProps/ctrlProp128.xml" Type="http://schemas.openxmlformats.org/officeDocument/2006/relationships/ctrlProp" Id="rId41"/><Relationship Target="../ctrlProps/ctrlProp141.xml" Type="http://schemas.openxmlformats.org/officeDocument/2006/relationships/ctrlProp" Id="rId54"/><Relationship Target="../printerSettings/printerSettings5.bin" Type="http://schemas.openxmlformats.org/officeDocument/2006/relationships/printerSettings" Id="rId1"/><Relationship Target="../ctrlProps/ctrlProp93.xml" Type="http://schemas.openxmlformats.org/officeDocument/2006/relationships/ctrlProp" Id="rId6"/><Relationship Target="../ctrlProps/ctrlProp98.xml" Type="http://schemas.openxmlformats.org/officeDocument/2006/relationships/ctrlProp" Id="rId11"/><Relationship Target="../ctrlProps/ctrlProp111.xml" Type="http://schemas.openxmlformats.org/officeDocument/2006/relationships/ctrlProp" Id="rId24"/><Relationship Target="../ctrlProps/ctrlProp119.xml" Type="http://schemas.openxmlformats.org/officeDocument/2006/relationships/ctrlProp" Id="rId32"/><Relationship Target="../ctrlProps/ctrlProp124.xml" Type="http://schemas.openxmlformats.org/officeDocument/2006/relationships/ctrlProp" Id="rId37"/><Relationship Target="../ctrlProps/ctrlProp127.xml" Type="http://schemas.openxmlformats.org/officeDocument/2006/relationships/ctrlProp" Id="rId40"/><Relationship Target="../ctrlProps/ctrlProp132.xml" Type="http://schemas.openxmlformats.org/officeDocument/2006/relationships/ctrlProp" Id="rId45"/><Relationship Target="../ctrlProps/ctrlProp140.xml" Type="http://schemas.openxmlformats.org/officeDocument/2006/relationships/ctrlProp" Id="rId53"/><Relationship Target="../ctrlProps/ctrlProp92.xml" Type="http://schemas.openxmlformats.org/officeDocument/2006/relationships/ctrlProp" Id="rId5"/><Relationship Target="../ctrlProps/ctrlProp102.xml" Type="http://schemas.openxmlformats.org/officeDocument/2006/relationships/ctrlProp" Id="rId15"/><Relationship Target="../ctrlProps/ctrlProp110.xml" Type="http://schemas.openxmlformats.org/officeDocument/2006/relationships/ctrlProp" Id="rId23"/><Relationship Target="../ctrlProps/ctrlProp115.xml" Type="http://schemas.openxmlformats.org/officeDocument/2006/relationships/ctrlProp" Id="rId28"/><Relationship Target="../ctrlProps/ctrlProp123.xml" Type="http://schemas.openxmlformats.org/officeDocument/2006/relationships/ctrlProp" Id="rId36"/><Relationship Target="../ctrlProps/ctrlProp136.xml" Type="http://schemas.openxmlformats.org/officeDocument/2006/relationships/ctrlProp" Id="rId49"/><Relationship Target="../ctrlProps/ctrlProp97.xml" Type="http://schemas.openxmlformats.org/officeDocument/2006/relationships/ctrlProp" Id="rId10"/><Relationship Target="../ctrlProps/ctrlProp106.xml" Type="http://schemas.openxmlformats.org/officeDocument/2006/relationships/ctrlProp" Id="rId19"/><Relationship Target="../ctrlProps/ctrlProp118.xml" Type="http://schemas.openxmlformats.org/officeDocument/2006/relationships/ctrlProp" Id="rId31"/><Relationship Target="../ctrlProps/ctrlProp131.xml" Type="http://schemas.openxmlformats.org/officeDocument/2006/relationships/ctrlProp" Id="rId44"/><Relationship Target="../ctrlProps/ctrlProp139.xml" Type="http://schemas.openxmlformats.org/officeDocument/2006/relationships/ctrlProp" Id="rId52"/><Relationship Target="../ctrlProps/ctrlProp91.xml" Type="http://schemas.openxmlformats.org/officeDocument/2006/relationships/ctrlProp" Id="rId4"/><Relationship Target="../ctrlProps/ctrlProp96.xml" Type="http://schemas.openxmlformats.org/officeDocument/2006/relationships/ctrlProp" Id="rId9"/><Relationship Target="../ctrlProps/ctrlProp101.xml" Type="http://schemas.openxmlformats.org/officeDocument/2006/relationships/ctrlProp" Id="rId14"/><Relationship Target="../ctrlProps/ctrlProp109.xml" Type="http://schemas.openxmlformats.org/officeDocument/2006/relationships/ctrlProp" Id="rId22"/><Relationship Target="../ctrlProps/ctrlProp114.xml" Type="http://schemas.openxmlformats.org/officeDocument/2006/relationships/ctrlProp" Id="rId27"/><Relationship Target="../ctrlProps/ctrlProp117.xml" Type="http://schemas.openxmlformats.org/officeDocument/2006/relationships/ctrlProp" Id="rId30"/><Relationship Target="../ctrlProps/ctrlProp122.xml" Type="http://schemas.openxmlformats.org/officeDocument/2006/relationships/ctrlProp" Id="rId35"/><Relationship Target="../ctrlProps/ctrlProp130.xml" Type="http://schemas.openxmlformats.org/officeDocument/2006/relationships/ctrlProp" Id="rId43"/><Relationship Target="../ctrlProps/ctrlProp135.xml" Type="http://schemas.openxmlformats.org/officeDocument/2006/relationships/ctrlProp" Id="rId48"/><Relationship Target="../ctrlProps/ctrlProp95.xml" Type="http://schemas.openxmlformats.org/officeDocument/2006/relationships/ctrlProp" Id="rId8"/><Relationship Target="../ctrlProps/ctrlProp138.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491"/>
      <c r="B2" s="1492"/>
    </row>
    <row r="3" s="111" customFormat="true" ht="22.5" customHeight="true" x14ac:dyDescent="0.35">
      <c r="A3" s="124"/>
      <c r="B3" s="125"/>
    </row>
    <row r="4" s="111" customFormat="true" ht="22.5" customHeight="true" x14ac:dyDescent="0.35">
      <c r="A4" s="120"/>
      <c r="B4" s="121"/>
      <c r="C4" s="419" t="s">
        <v>27</v>
      </c>
    </row>
    <row r="5" s="111" customFormat="true" ht="22.5" customHeight="true" x14ac:dyDescent="0.35">
      <c r="A5" s="1491"/>
      <c r="B5" s="1492"/>
      <c r="C5" s="419"/>
    </row>
    <row r="6" s="111" customFormat="true" ht="29.25" customHeight="true" x14ac:dyDescent="0.2">
      <c r="A6" s="1493"/>
      <c r="B6" s="1494"/>
      <c r="C6" s="419" t="s">
        <v>28</v>
      </c>
    </row>
    <row r="7" s="111" customFormat="true" ht="25.9" customHeight="true" x14ac:dyDescent="0.4">
      <c r="A7" s="1495"/>
      <c r="B7" s="1496"/>
      <c r="C7" s="421" t="str">
        <f ca="true">+Water!B5</f>
        <v>India</v>
      </c>
    </row>
    <row r="8" s="111" customFormat="true" ht="15" customHeight="true" x14ac:dyDescent="0.2">
      <c r="A8" s="1497"/>
      <c r="B8" s="1498"/>
      <c r="C8" s="419"/>
    </row>
    <row r="9" s="111" customFormat="true" ht="15" customHeight="true" x14ac:dyDescent="0.2">
      <c r="A9" s="125"/>
      <c r="B9" s="128"/>
      <c r="C9" s="420" t="s">
        <v>144</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DHS16</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491"/>
      <c r="B108" s="1492"/>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495"/>
      <c r="B113" s="1496"/>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497"/>
      <c r="B114" s="1498"/>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491"/>
      <c r="B208" s="1492"/>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495"/>
      <c r="B213" s="1496"/>
    </row>
    <row r="214" s="123" customFormat="true" ht="15" customHeight="true" x14ac:dyDescent="0.2">
      <c r="A214" s="1493"/>
      <c r="B214" s="1499"/>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279"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62</v>
      </c>
    </row>
    <row r="4" ht="29.1" customHeight="true" x14ac:dyDescent="0.4">
      <c r="A4" s="35"/>
      <c r="B4" s="1500" t="s">
        <v>122</v>
      </c>
      <c r="C4" s="1500"/>
      <c r="D4" s="1500"/>
      <c r="E4" s="1500"/>
      <c r="F4" s="1500"/>
      <c r="G4" s="1500"/>
      <c r="H4" s="1500"/>
      <c r="I4" s="1500"/>
      <c r="J4" s="1500"/>
      <c r="K4" s="1500"/>
      <c r="L4" s="1500"/>
      <c r="M4" s="1500"/>
      <c r="N4" s="1500"/>
      <c r="O4" s="1500"/>
      <c r="P4" s="1500"/>
      <c r="Q4" s="1500"/>
      <c r="R4" s="1500"/>
      <c r="S4" s="1500"/>
      <c r="T4" s="1500"/>
      <c r="U4" s="1500"/>
      <c r="V4" s="1500"/>
      <c r="W4" s="1500"/>
      <c r="X4" s="1500"/>
      <c r="Y4" s="1500"/>
    </row>
    <row r="5" ht="29.1" customHeight="true" x14ac:dyDescent="0.4">
      <c r="A5" s="35"/>
      <c r="B5" s="1527" t="str">
        <f ca="true">IF(ISERROR(INDIRECT(CONCATENATE($B105,"!A2"))),"",INDIRECT(CONCATENATE($B105,"!A2")))</f>
        <v>India</v>
      </c>
      <c r="C5" s="1527"/>
      <c r="D5" s="1527"/>
      <c r="E5" s="1527"/>
      <c r="F5" s="1527"/>
      <c r="G5" s="1527"/>
      <c r="H5" s="1527"/>
      <c r="I5" s="1527"/>
      <c r="J5" s="1527"/>
      <c r="K5" s="1527"/>
      <c r="L5" s="1527"/>
      <c r="M5" s="1527"/>
      <c r="N5" s="1527"/>
      <c r="O5" s="1527"/>
      <c r="P5" s="1527"/>
      <c r="Q5" s="1527"/>
      <c r="R5" s="1527"/>
      <c r="S5" s="1527"/>
      <c r="T5" s="1527"/>
      <c r="U5" s="1527"/>
      <c r="V5" s="1527"/>
      <c r="W5" s="1527"/>
      <c r="X5" s="1527"/>
      <c r="Y5" s="1527"/>
    </row>
    <row r="6" x14ac:dyDescent="0.2">
      <c r="F6" s="36"/>
      <c r="G6" s="36"/>
      <c r="J6" s="37"/>
      <c r="K6" s="37"/>
      <c r="L6" s="37"/>
      <c r="M6" s="37"/>
      <c r="N6" s="37"/>
      <c r="O6" s="37"/>
      <c r="P6" s="37"/>
    </row>
    <row r="7" s="38" customFormat="true" ht="18" x14ac:dyDescent="0.25">
      <c r="B7" s="1518" t="str">
        <f>B118</f>
        <v>National use of drinking water sources, 2000–2020</v>
      </c>
      <c r="C7" s="1518"/>
      <c r="D7" s="1518"/>
      <c r="E7" s="1518"/>
      <c r="F7" s="1518"/>
      <c r="G7" s="1518"/>
      <c r="H7" s="1518"/>
      <c r="I7" s="1518"/>
      <c r="J7" s="1518" t="str">
        <f>B218</f>
        <v>Urban use of drinking water sources,  2000–2017</v>
      </c>
      <c r="K7" s="1518"/>
      <c r="L7" s="1518"/>
      <c r="M7" s="1518"/>
      <c r="N7" s="1518"/>
      <c r="O7" s="1518"/>
      <c r="P7" s="1518"/>
      <c r="Q7" s="1518"/>
      <c r="R7" s="1518" t="str">
        <f>B318</f>
        <v>Rural use of drinking water sources, 2000–2017</v>
      </c>
      <c r="S7" s="1518"/>
      <c r="T7" s="1518"/>
      <c r="U7" s="1518"/>
      <c r="V7" s="1518"/>
      <c r="W7" s="1518"/>
      <c r="X7" s="1518"/>
      <c r="Y7" s="151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531" t="str">
        <f ca="true">IF(ISERROR(INDIRECT(CONCATENATE($B105,"!A2"))),"",INDIRECT(CONCATENATE($B105,"!A2")))</f>
        <v>India</v>
      </c>
      <c r="C31" s="1532"/>
      <c r="D31" s="1532"/>
      <c r="E31" s="1533"/>
      <c r="F31" s="1529" t="s">
        <v>0</v>
      </c>
      <c r="G31" s="1529"/>
      <c r="H31" s="1529"/>
      <c r="I31" s="1530"/>
      <c r="J31" s="1528" t="s">
        <v>1</v>
      </c>
      <c r="K31" s="1529"/>
      <c r="L31" s="1529"/>
      <c r="M31" s="1530"/>
      <c r="N31" s="1528" t="s">
        <v>2</v>
      </c>
      <c r="O31" s="1529"/>
      <c r="P31" s="1529"/>
      <c r="Q31" s="1530"/>
      <c r="R31" s="1528" t="s">
        <v>3</v>
      </c>
      <c r="S31" s="1529"/>
      <c r="T31" s="1529"/>
      <c r="U31" s="1530"/>
      <c r="V31" s="1528" t="s">
        <v>4</v>
      </c>
      <c r="W31" s="1529"/>
      <c r="X31" s="1529"/>
      <c r="Y31" s="1530"/>
    </row>
    <row r="32" s="44" customFormat="true" ht="22.5" customHeight="true" x14ac:dyDescent="0.2">
      <c r="B32" s="1534"/>
      <c r="C32" s="1535"/>
      <c r="D32" s="1535"/>
      <c r="E32" s="1536"/>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522" t="s">
        <v>5</v>
      </c>
      <c r="C33" s="1523"/>
      <c r="D33" s="1520" t="s">
        <v>25</v>
      </c>
      <c r="E33" s="33">
        <f>C99</f>
        <v>2000</v>
      </c>
      <c r="F33" s="45">
        <f ca="true">E99</f>
        <v>73.071466003934134</v>
      </c>
      <c r="G33" s="46">
        <f t="shared" ref="G33:I34" ca="true" si="0">F99</f>
        <v>4.3226065858845981</v>
      </c>
      <c r="H33" s="47">
        <f t="shared" ca="true" si="0"/>
        <v>19.172758294272512</v>
      </c>
      <c r="I33" s="48">
        <f t="shared" ca="true" si="0"/>
        <v>3.4331691159087541</v>
      </c>
      <c r="J33" s="45">
        <f ca="true">J99</f>
        <v>80.364230591633756</v>
      </c>
      <c r="K33" s="46">
        <f t="shared" ref="K33:M34" ca="true" si="1">K99</f>
        <v>3.1403485856685291</v>
      </c>
      <c r="L33" s="47">
        <f t="shared" ca="true" si="1"/>
        <v>14.793564447974731</v>
      </c>
      <c r="M33" s="48">
        <f t="shared" ca="true" si="1"/>
        <v>1.7018563747229791</v>
      </c>
      <c r="N33" s="45">
        <f ca="true">O99</f>
        <v>84.705151531337464</v>
      </c>
      <c r="O33" s="46">
        <f t="shared" ref="O33:Q34" ca="true" si="2">P99</f>
        <v>2.7196916141421297</v>
      </c>
      <c r="P33" s="47">
        <f t="shared" ca="true" si="2"/>
        <v>11.251509599870559</v>
      </c>
      <c r="Q33" s="48">
        <f t="shared" ca="true" si="2"/>
        <v>1.3236472546498419</v>
      </c>
      <c r="R33" s="45">
        <f ca="true">T99</f>
        <v>88.566469936607319</v>
      </c>
      <c r="S33" s="46">
        <f t="shared" ref="S33:U34" ca="true" si="3">U99</f>
        <v>1.7363299076416403</v>
      </c>
      <c r="T33" s="47">
        <f t="shared" ca="true" si="3"/>
        <v>8.5050952591214468</v>
      </c>
      <c r="U33" s="48">
        <f t="shared" ca="true" si="3"/>
        <v>1.1921048966295871</v>
      </c>
      <c r="V33" s="45">
        <f ca="true">Y99</f>
        <v>95.245240384929147</v>
      </c>
      <c r="W33" s="46">
        <f t="shared" ref="W33:Y34" ca="true" si="4">Z99</f>
        <v>0.81326304388256487</v>
      </c>
      <c r="X33" s="47">
        <f t="shared" ca="true" si="4"/>
        <v>3.1563888566351608</v>
      </c>
      <c r="Y33" s="48">
        <f t="shared" ca="true" si="4"/>
        <v>0.78510771455312067</v>
      </c>
    </row>
    <row r="34" x14ac:dyDescent="0.2">
      <c r="B34" s="1524"/>
      <c r="C34" s="1525"/>
      <c r="D34" s="1521"/>
      <c r="E34" s="34">
        <f>C100</f>
        <v>2020</v>
      </c>
      <c r="F34" s="50">
        <f ca="true">E100</f>
        <v>86.883268657241629</v>
      </c>
      <c r="G34" s="51">
        <f t="shared" ca="true" si="0"/>
        <v>5.1396558717017307</v>
      </c>
      <c r="H34" s="52">
        <f t="shared" ca="true" si="0"/>
        <v>7.2911520279329665</v>
      </c>
      <c r="I34" s="53">
        <f t="shared" ca="true" si="0"/>
        <v>0.68592344312367004</v>
      </c>
      <c r="J34" s="50">
        <f ca="true">J100</f>
        <v>90.052493169129974</v>
      </c>
      <c r="K34" s="51">
        <f t="shared" ca="true" si="1"/>
        <v>3.5189314633846873</v>
      </c>
      <c r="L34" s="52">
        <f t="shared" ca="true" si="1"/>
        <v>5.7408542574395653</v>
      </c>
      <c r="M34" s="53">
        <f t="shared" ca="true" si="1"/>
        <v>0.68772111004577141</v>
      </c>
      <c r="N34" s="50">
        <f ca="true">O100</f>
        <v>92.56423223141573</v>
      </c>
      <c r="O34" s="51">
        <f t="shared" ca="true" si="2"/>
        <v>2.9720289925477572</v>
      </c>
      <c r="P34" s="52">
        <f t="shared" ca="true" si="2"/>
        <v>3.874006388571857</v>
      </c>
      <c r="Q34" s="53">
        <f t="shared" ca="true" si="2"/>
        <v>0.58973238746465029</v>
      </c>
      <c r="R34" s="50">
        <f ca="true">T100</f>
        <v>96.308128992810509</v>
      </c>
      <c r="S34" s="51">
        <f t="shared" ca="true" si="3"/>
        <v>1.8881037579901039</v>
      </c>
      <c r="T34" s="52">
        <f t="shared" ca="true" si="3"/>
        <v>1.4976454671593871</v>
      </c>
      <c r="U34" s="53">
        <f t="shared" ca="true" si="3"/>
        <v>0.30612178203999463</v>
      </c>
      <c r="V34" s="50">
        <f ca="true">Y100</f>
        <v>98.246863933133696</v>
      </c>
      <c r="W34" s="51">
        <f t="shared" ca="true" si="4"/>
        <v>0.83889277082258606</v>
      </c>
      <c r="X34" s="52">
        <f t="shared" ca="true" si="4"/>
        <v>0.69113572888572605</v>
      </c>
      <c r="Y34" s="53">
        <f t="shared" ca="true" si="4"/>
        <v>0.22310756715799585</v>
      </c>
    </row>
    <row r="35" x14ac:dyDescent="0.2">
      <c r="F35" s="36"/>
      <c r="H35" s="39"/>
    </row>
    <row r="36" x14ac:dyDescent="0.2">
      <c r="B36" s="1522" t="s">
        <v>6</v>
      </c>
      <c r="C36" s="1523"/>
      <c r="D36" s="1520" t="s">
        <v>25</v>
      </c>
      <c r="E36" s="33">
        <f>C199</f>
        <v>2000</v>
      </c>
      <c r="F36" s="45">
        <f ca="true">E199</f>
        <v>88.577977754388627</v>
      </c>
      <c r="G36" s="46">
        <f t="shared" ref="G36:I37" ca="true" si="5">F199</f>
        <v>4.2098146559440845</v>
      </c>
      <c r="H36" s="47">
        <f t="shared" ca="true" si="5"/>
        <v>6.7153800638916579</v>
      </c>
      <c r="I36" s="48">
        <f t="shared" ca="true" si="5"/>
        <v>0.49682752577562539</v>
      </c>
      <c r="J36" s="45">
        <f ca="true">J199</f>
        <v>92.121518351715793</v>
      </c>
      <c r="K36" s="46">
        <f t="shared" ref="K36:M37" ca="true" si="6">K199</f>
        <v>2.5050988199225812</v>
      </c>
      <c r="L36" s="47">
        <f t="shared" ca="true" si="6"/>
        <v>4.4526796189698814</v>
      </c>
      <c r="M36" s="48">
        <f t="shared" ca="true" si="6"/>
        <v>0.92070320939174621</v>
      </c>
      <c r="N36" s="45">
        <f ca="true">O199</f>
        <v>94.222564133123598</v>
      </c>
      <c r="O36" s="46">
        <f t="shared" ref="O36:Q37" ca="true" si="7">P199</f>
        <v>1.2270714260580151</v>
      </c>
      <c r="P36" s="47">
        <f t="shared" ca="true" si="7"/>
        <v>3.6050698609273866</v>
      </c>
      <c r="Q36" s="48">
        <f t="shared" ca="true" si="7"/>
        <v>0.94529457989099797</v>
      </c>
      <c r="R36" s="45">
        <f ca="true">T199</f>
        <v>96.609068609465481</v>
      </c>
      <c r="S36" s="46">
        <f t="shared" ref="S36:U37" ca="true" si="8">U199</f>
        <v>0.8213258832227498</v>
      </c>
      <c r="T36" s="47">
        <f t="shared" ca="true" si="8"/>
        <v>1.6478452881579386</v>
      </c>
      <c r="U36" s="48">
        <f t="shared" ca="true" si="8"/>
        <v>0.92176021915382478</v>
      </c>
      <c r="V36" s="45">
        <f ca="true">Y199</f>
        <v>97.596519660910857</v>
      </c>
      <c r="W36" s="46">
        <f t="shared" ref="W36:Y37" ca="true" si="9">Z199</f>
        <v>0.5164113943123031</v>
      </c>
      <c r="X36" s="47">
        <f t="shared" ca="true" si="9"/>
        <v>1.0649796323012168</v>
      </c>
      <c r="Y36" s="48">
        <f t="shared" ca="true" si="9"/>
        <v>0.82208931247562589</v>
      </c>
    </row>
    <row r="37" x14ac:dyDescent="0.2">
      <c r="B37" s="1524"/>
      <c r="C37" s="1525"/>
      <c r="D37" s="1521"/>
      <c r="E37" s="34">
        <f>C200</f>
        <v>2017</v>
      </c>
      <c r="F37" s="50">
        <f ca="true">E200</f>
        <v>92.31810974605304</v>
      </c>
      <c r="G37" s="51">
        <f t="shared" ca="true" si="5"/>
        <v>4.3875706046894161</v>
      </c>
      <c r="H37" s="52">
        <f t="shared" ca="true" si="5"/>
        <v>2.7232309608848198</v>
      </c>
      <c r="I37" s="53">
        <f t="shared" ca="true" si="5"/>
        <v>0.57108868837273263</v>
      </c>
      <c r="J37" s="50">
        <f ca="true">J200</f>
        <v>95.913823572102871</v>
      </c>
      <c r="K37" s="51">
        <f t="shared" ca="true" si="6"/>
        <v>2.6082245553898029</v>
      </c>
      <c r="L37" s="52">
        <f t="shared" ca="true" si="6"/>
        <v>1.1538730788323477</v>
      </c>
      <c r="M37" s="53">
        <f t="shared" ca="true" si="6"/>
        <v>0.32407879367498538</v>
      </c>
      <c r="N37" s="50">
        <f ca="true">O200</f>
        <v>97.753470853090917</v>
      </c>
      <c r="O37" s="51">
        <f t="shared" ca="true" si="7"/>
        <v>1.2730548354887612</v>
      </c>
      <c r="P37" s="52">
        <f t="shared" ca="true" si="7"/>
        <v>0.72564303112756079</v>
      </c>
      <c r="Q37" s="53">
        <f t="shared" ca="true" si="7"/>
        <v>0.24783128029275758</v>
      </c>
      <c r="R37" s="50">
        <f ca="true">T200</f>
        <v>98.399668413820294</v>
      </c>
      <c r="S37" s="51">
        <f t="shared" ca="true" si="8"/>
        <v>0.83654873949264352</v>
      </c>
      <c r="T37" s="52">
        <f t="shared" ca="true" si="8"/>
        <v>0.48332919676630581</v>
      </c>
      <c r="U37" s="53">
        <f t="shared" ca="true" si="8"/>
        <v>0.28045364992075861</v>
      </c>
      <c r="V37" s="50">
        <f ca="true">Y200</f>
        <v>98.892746456192114</v>
      </c>
      <c r="W37" s="51">
        <f t="shared" ca="true" si="9"/>
        <v>0.523270104940734</v>
      </c>
      <c r="X37" s="52">
        <f t="shared" ca="true" si="9"/>
        <v>0.3565473141954385</v>
      </c>
      <c r="Y37" s="53">
        <f t="shared" ca="true" si="9"/>
        <v>0.22743612467171204</v>
      </c>
    </row>
    <row r="38" x14ac:dyDescent="0.2">
      <c r="F38" s="36"/>
      <c r="G38" s="36"/>
      <c r="H38" s="39"/>
      <c r="I38" s="39"/>
    </row>
    <row r="39" x14ac:dyDescent="0.2">
      <c r="B39" s="1522" t="s">
        <v>7</v>
      </c>
      <c r="C39" s="1523"/>
      <c r="D39" s="1520" t="s">
        <v>25</v>
      </c>
      <c r="E39" s="33">
        <f>C299</f>
        <v>2000</v>
      </c>
      <c r="F39" s="45">
        <f ca="true">E299</f>
        <v>71.031080361644257</v>
      </c>
      <c r="G39" s="46">
        <f t="shared" ref="G39:I40" ca="true" si="10">F299</f>
        <v>4.4602465609420072</v>
      </c>
      <c r="H39" s="47">
        <f t="shared" ca="true" si="10"/>
        <v>20.452010723640569</v>
      </c>
      <c r="I39" s="48">
        <f t="shared" ca="true" si="10"/>
        <v>4.056662353773163</v>
      </c>
      <c r="J39" s="45">
        <f ca="true">J299</f>
        <v>77.882302649872528</v>
      </c>
      <c r="K39" s="46">
        <f t="shared" ref="K39:M40" ca="true" si="11">K299</f>
        <v>3.1869821011333221</v>
      </c>
      <c r="L39" s="47">
        <f t="shared" ca="true" si="11"/>
        <v>16.789985952108253</v>
      </c>
      <c r="M39" s="48">
        <f t="shared" ca="true" si="11"/>
        <v>2.140729296885894</v>
      </c>
      <c r="N39" s="45">
        <f ca="true">O299</f>
        <v>81.475926490367954</v>
      </c>
      <c r="O39" s="46">
        <f t="shared" ref="O39:Q40" ca="true" si="12">P299</f>
        <v>2.9922769221296335</v>
      </c>
      <c r="P39" s="47">
        <f t="shared" ca="true" si="12"/>
        <v>13.823791485651128</v>
      </c>
      <c r="Q39" s="48">
        <f t="shared" ca="true" si="12"/>
        <v>1.7080051018512847</v>
      </c>
      <c r="R39" s="45">
        <f ca="true">T299</f>
        <v>82.733518531402964</v>
      </c>
      <c r="S39" s="46">
        <f t="shared" ref="S39:U40" ca="true" si="13">U299</f>
        <v>2.3502148959189539</v>
      </c>
      <c r="T39" s="47">
        <f t="shared" ca="true" si="13"/>
        <v>13.491667065363245</v>
      </c>
      <c r="U39" s="48">
        <f t="shared" ca="true" si="13"/>
        <v>1.4245995073148379</v>
      </c>
      <c r="V39" s="45">
        <f ca="true">Y299</f>
        <v>87.88201168206659</v>
      </c>
      <c r="W39" s="46">
        <f t="shared" ref="W39:Y40" ca="true" si="14">Z299</f>
        <v>1.3776843333194078</v>
      </c>
      <c r="X39" s="47">
        <f t="shared" ca="true" si="14"/>
        <v>9.7201016586502789</v>
      </c>
      <c r="Y39" s="48">
        <f t="shared" ca="true" si="14"/>
        <v>1.020202325963723</v>
      </c>
    </row>
    <row r="40" x14ac:dyDescent="0.2">
      <c r="B40" s="1524"/>
      <c r="C40" s="1525"/>
      <c r="D40" s="1521"/>
      <c r="E40" s="34">
        <f>C300</f>
        <v>2017</v>
      </c>
      <c r="F40" s="50">
        <f ca="true">E300</f>
        <v>85.19523057190446</v>
      </c>
      <c r="G40" s="51">
        <f t="shared" ca="true" si="10"/>
        <v>5.349654436231666</v>
      </c>
      <c r="H40" s="52">
        <f t="shared" ca="true" si="10"/>
        <v>8.5138961944333715</v>
      </c>
      <c r="I40" s="53">
        <f t="shared" ca="true" si="10"/>
        <v>0.9412187974305084</v>
      </c>
      <c r="J40" s="50">
        <f ca="true">J300</f>
        <v>88.099741630331664</v>
      </c>
      <c r="K40" s="51">
        <f t="shared" ca="true" si="11"/>
        <v>3.6050847257633922</v>
      </c>
      <c r="L40" s="52">
        <f t="shared" ca="true" si="11"/>
        <v>7.5042669292994901</v>
      </c>
      <c r="M40" s="53">
        <f t="shared" ca="true" si="11"/>
        <v>0.79090671460545536</v>
      </c>
      <c r="N40" s="50">
        <f ca="true">O300</f>
        <v>89.359143523106908</v>
      </c>
      <c r="O40" s="51">
        <f t="shared" ca="true" si="12"/>
        <v>3.2817951812683335</v>
      </c>
      <c r="P40" s="52">
        <f t="shared" ca="true" si="12"/>
        <v>6.58626829128319</v>
      </c>
      <c r="Q40" s="53">
        <f t="shared" ca="true" si="12"/>
        <v>0.77279300434156539</v>
      </c>
      <c r="R40" s="50">
        <f ca="true">T300</f>
        <v>92.011934563119851</v>
      </c>
      <c r="S40" s="51">
        <f t="shared" ca="true" si="13"/>
        <v>2.6137872902200288</v>
      </c>
      <c r="T40" s="52">
        <f t="shared" ca="true" si="13"/>
        <v>4.7195945174166241</v>
      </c>
      <c r="U40" s="53">
        <f t="shared" ca="true" si="13"/>
        <v>0.65468362924349321</v>
      </c>
      <c r="V40" s="50">
        <f ca="true">Y300</f>
        <v>95.398322024577567</v>
      </c>
      <c r="W40" s="51">
        <f t="shared" ca="true" si="14"/>
        <v>1.495513941507099</v>
      </c>
      <c r="X40" s="52">
        <f t="shared" ca="true" si="14"/>
        <v>2.705533932380277</v>
      </c>
      <c r="Y40" s="53">
        <f t="shared" ca="true" si="14"/>
        <v>0.40063010153505729</v>
      </c>
    </row>
    <row r="97" s="40" customFormat="true" ht="16.5" customHeight="true" x14ac:dyDescent="0.2">
      <c r="A97" s="1515" t="s">
        <v>5</v>
      </c>
      <c r="B97" s="1515"/>
      <c r="C97" s="1515"/>
      <c r="D97" s="1504" t="s">
        <v>0</v>
      </c>
      <c r="E97" s="1505"/>
      <c r="F97" s="1505"/>
      <c r="G97" s="1505"/>
      <c r="H97" s="1506"/>
      <c r="I97" s="1504" t="s">
        <v>1</v>
      </c>
      <c r="J97" s="1505"/>
      <c r="K97" s="1505"/>
      <c r="L97" s="1505"/>
      <c r="M97" s="1506"/>
      <c r="N97" s="1504" t="s">
        <v>2</v>
      </c>
      <c r="O97" s="1505"/>
      <c r="P97" s="1505"/>
      <c r="Q97" s="1505"/>
      <c r="R97" s="1506"/>
      <c r="S97" s="1504" t="s">
        <v>3</v>
      </c>
      <c r="T97" s="1505"/>
      <c r="U97" s="1505"/>
      <c r="V97" s="1505"/>
      <c r="W97" s="1506"/>
      <c r="X97" s="1504" t="s">
        <v>4</v>
      </c>
      <c r="Y97" s="1505"/>
      <c r="Z97" s="1505"/>
      <c r="AA97" s="1505"/>
      <c r="AB97" s="1506"/>
    </row>
    <row r="98" s="44" customFormat="true" ht="22.5" customHeight="true" x14ac:dyDescent="0.2">
      <c r="A98" s="1516"/>
      <c r="B98" s="1516"/>
      <c r="C98" s="1516"/>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507" t="s">
        <v>10</v>
      </c>
      <c r="B99" s="1508"/>
      <c r="C99" s="203">
        <v>2000</v>
      </c>
      <c r="D99" s="56">
        <f ca="true">IF((D101+H101)&gt;100,D101*100/(D101+H101),D101)</f>
        <v>77.394072589818734</v>
      </c>
      <c r="E99" s="57">
        <f ca="true">D99*AVERAGEIF(E105:E116,"&gt;0")/100</f>
        <v>73.071466003934134</v>
      </c>
      <c r="F99" s="58">
        <f ca="true">D99*(100-AVERAGEIF(E105:E116,"&gt;0"))/100</f>
        <v>4.3226065858845981</v>
      </c>
      <c r="G99" s="59">
        <f ca="true">100-(E99+F99+H99)</f>
        <v>19.172758294272512</v>
      </c>
      <c r="H99" s="60">
        <f ca="true">IF((D101+H101)&gt;100,H101*100/(D101+H101),H101)</f>
        <v>3.4331691159087541</v>
      </c>
      <c r="I99" s="56">
        <f ca="true">IF((I101+M101)&gt;100,I101*100/(I101+M101),I101)</f>
        <v>83.504579177302276</v>
      </c>
      <c r="J99" s="57">
        <f ca="true">I99*AVERAGEIF(J105:J116,"&gt;0")/100</f>
        <v>80.364230591633756</v>
      </c>
      <c r="K99" s="61">
        <f ca="true">I99*(100-AVERAGEIF(J105:J116,"&gt;0"))/100</f>
        <v>3.1403485856685291</v>
      </c>
      <c r="L99" s="62">
        <f ca="true">100-(J99+K99+M99)</f>
        <v>14.793564447974731</v>
      </c>
      <c r="M99" s="63">
        <f ca="true">IF((I101+M101)&gt;100,M101*100/(I101+M101),M101)</f>
        <v>1.7018563747229791</v>
      </c>
      <c r="N99" s="56">
        <f ca="true">IF((N101+R101)&gt;100,N101*100/(N101+R101),N101)</f>
        <v>87.424843145479599</v>
      </c>
      <c r="O99" s="57">
        <f ca="true">N99*AVERAGEIF(O105:O116,"&gt;0")/100</f>
        <v>84.705151531337464</v>
      </c>
      <c r="P99" s="61">
        <f ca="true">N99*(100-AVERAGEIF(O105:O116,"&gt;0"))/100</f>
        <v>2.7196916141421297</v>
      </c>
      <c r="Q99" s="62">
        <f ca="true">100-(O99+P99+R99)</f>
        <v>11.251509599870559</v>
      </c>
      <c r="R99" s="63">
        <f ca="true">IF((N101+R101)&gt;100,R101*100/(N101+R101),R101)</f>
        <v>1.3236472546498419</v>
      </c>
      <c r="S99" s="56">
        <f ca="true">IF((S101+W101)&gt;100,S101*100/(S101+W101),S101)</f>
        <v>90.302799844248966</v>
      </c>
      <c r="T99" s="57">
        <f ca="true">S99*AVERAGEIF(T105:T116,"&gt;0")/100</f>
        <v>88.566469936607319</v>
      </c>
      <c r="U99" s="61">
        <f ca="true">S99*(100-AVERAGEIF(T105:T116,"&gt;0"))/100</f>
        <v>1.7363299076416403</v>
      </c>
      <c r="V99" s="62">
        <f ca="true">100-(T99+U99+W99)</f>
        <v>8.5050952591214468</v>
      </c>
      <c r="W99" s="63">
        <f ca="true">IF((S101+W101)&gt;100,W101*100/(S101+W101),W101)</f>
        <v>1.1921048966295871</v>
      </c>
      <c r="X99" s="56">
        <f ca="true">IF((X101+AB101)&gt;100,X101*100/(X101+AB101),X101)</f>
        <v>96.058503428811719</v>
      </c>
      <c r="Y99" s="57">
        <f ca="true">X99*AVERAGEIF(Y105:Y116,"&gt;0")/100</f>
        <v>95.245240384929147</v>
      </c>
      <c r="Z99" s="61">
        <f ca="true">X99*(100-AVERAGEIF(Y105:Y116,"&gt;0"))/100</f>
        <v>0.81326304388256487</v>
      </c>
      <c r="AA99" s="62">
        <f ca="true">100-(Y99+Z99+AB99)</f>
        <v>3.1563888566351608</v>
      </c>
      <c r="AB99" s="63">
        <f ca="true">IF((X101+AB101)&gt;100,AB101*100/(X101+AB101),AB101)</f>
        <v>0.78510771455312067</v>
      </c>
    </row>
    <row r="100" s="64" customFormat="true" ht="15" customHeight="true" x14ac:dyDescent="0.2">
      <c r="A100" s="1509"/>
      <c r="B100" s="1510"/>
      <c r="C100" s="204">
        <v>2020</v>
      </c>
      <c r="D100" s="65">
        <f ca="true">IF((D102+H102)&gt;100,D102*100/(D102+H102),D102)</f>
        <v>92.022924528943349</v>
      </c>
      <c r="E100" s="66">
        <f ca="true">D100*AVERAGEIF(E105:E116,"&gt;0")/100</f>
        <v>86.883268657241629</v>
      </c>
      <c r="F100" s="67">
        <f ca="true">D100*(100-AVERAGEIF(E105:E116,"&gt;0"))/100</f>
        <v>5.1396558717017307</v>
      </c>
      <c r="G100" s="68">
        <f ca="true">100-(E100+F100+H100)</f>
        <v>7.2911520279329665</v>
      </c>
      <c r="H100" s="69">
        <f ca="true">IF((D102+H102)&gt;100,H102*100/(D102+H102),H102)</f>
        <v>0.68592344312367004</v>
      </c>
      <c r="I100" s="65">
        <f ca="true">IF((I102+M102)&gt;100,I102*100/(I102+M102),I102)</f>
        <v>93.571424632514663</v>
      </c>
      <c r="J100" s="66">
        <f ca="true">I100*AVERAGEIF(J105:J116,"&gt;0")/100</f>
        <v>90.052493169129974</v>
      </c>
      <c r="K100" s="67">
        <f ca="true">I100*(100-AVERAGEIF(J105:J116,"&gt;0"))/100</f>
        <v>3.5189314633846873</v>
      </c>
      <c r="L100" s="68">
        <f ca="true">100-(J100+K100+M100)</f>
        <v>5.7408542574395653</v>
      </c>
      <c r="M100" s="69">
        <f ca="true">IF((I102+M102)&gt;100,M102*100/(I102+M102),M102)</f>
        <v>0.68772111004577141</v>
      </c>
      <c r="N100" s="65">
        <f ca="true">IF((N102+R102)&gt;100,N102*100/(N102+R102),N102)</f>
        <v>95.536261223963493</v>
      </c>
      <c r="O100" s="66">
        <f ca="true">N100*AVERAGEIF(O105:O116,"&gt;0")/100</f>
        <v>92.56423223141573</v>
      </c>
      <c r="P100" s="67">
        <f ca="true">N100*(100-AVERAGEIF(O105:O116,"&gt;0"))/100</f>
        <v>2.9720289925477572</v>
      </c>
      <c r="Q100" s="68">
        <f ca="true">100-(O100+P100+R100)</f>
        <v>3.874006388571857</v>
      </c>
      <c r="R100" s="69">
        <f ca="true">IF((N102+R102)&gt;100,R102*100/(N102+R102),R102)</f>
        <v>0.58973238746465029</v>
      </c>
      <c r="S100" s="65">
        <f ca="true">IF((S102+W102)&gt;100,S102*100/(S102+W102),S102)</f>
        <v>98.196232750800618</v>
      </c>
      <c r="T100" s="66">
        <f ca="true">S100*AVERAGEIF(T105:T116,"&gt;0")/100</f>
        <v>96.308128992810509</v>
      </c>
      <c r="U100" s="67">
        <f ca="true">S100*(100-AVERAGEIF(T105:T116,"&gt;0"))/100</f>
        <v>1.8881037579901039</v>
      </c>
      <c r="V100" s="68">
        <f ca="true">100-(T100+U100+W100)</f>
        <v>1.4976454671593871</v>
      </c>
      <c r="W100" s="69">
        <f ca="true">IF((S102+W102)&gt;100,W102*100/(S102+W102),W102)</f>
        <v>0.30612178203999463</v>
      </c>
      <c r="X100" s="65">
        <f ca="true">IF((X102+AB102)&gt;100,X102*100/(X102+AB102),X102)</f>
        <v>99.085756703956292</v>
      </c>
      <c r="Y100" s="66">
        <f ca="true">X100*AVERAGEIF(Y105:Y116,"&gt;0")/100</f>
        <v>98.246863933133696</v>
      </c>
      <c r="Z100" s="67">
        <f ca="true">X100*(100-AVERAGEIF(Y105:Y116,"&gt;0"))/100</f>
        <v>0.83889277082258606</v>
      </c>
      <c r="AA100" s="68">
        <f ca="true">100-(Y100+Z100+AB100)</f>
        <v>0.69113572888572605</v>
      </c>
      <c r="AB100" s="69">
        <f ca="true">IF((X102+AB102)&gt;100,AB102*100/(X102+AB102),AB102)</f>
        <v>0.22310756715799585</v>
      </c>
    </row>
    <row r="101" hidden="true" x14ac:dyDescent="0.2">
      <c r="A101" s="1511" t="s">
        <v>12</v>
      </c>
      <c r="B101" s="1512"/>
      <c r="C101" s="70">
        <f>MinRegYear(C99,C105:C116)</f>
        <v>2004</v>
      </c>
      <c r="D101" s="71">
        <f ca="true">IF(MAX(C105:C116)-MIN(C105:C116)&lt;5,AVERAGEIF(C105:C116,"&gt;0",D105:D116),
IF(FORECAST($C101,D$105:D$116,$C$105:$C$116)&lt;0,0,
IF(FORECAST($C101,D$105:D$116,$C$105:$C$116)&gt;100,100,
FORECAST($C101,D$105:D$116,$C$105:$C$116))))</f>
        <v>77.394072589818734</v>
      </c>
      <c r="E101" s="72"/>
      <c r="F101" s="73"/>
      <c r="G101" s="73"/>
      <c r="H101" s="74">
        <f ca="true">IF(MAX(C105:C116)-MIN(C105:C116)&lt;5,AVERAGEIF(C105:C116,"&gt;0",H105:H116),
IF(FORECAST($C101,H$105:H$116,$C$105:$C$116)&lt;0,0,
IF(FORECAST($C101,H$105:H$116,$C$105:$C$116)&gt;100,100,
FORECAST($C101,H$105:H$116,$C$105:$C$116))))</f>
        <v>3.4331691159087541</v>
      </c>
      <c r="I101" s="71">
        <f ca="true">IF(MAX(C105:C116)-MIN(C105:C116)&lt;5,AVERAGEIF(C105:C116,"&gt;0",I105:I116),
IF(FORECAST($C101,I$105:I$116,$C$105:$C$116)&lt;0,0,
IF(FORECAST($C101,I$105:I$116,$C$105:$C$116)&gt;100,100,
FORECAST($C101,I$105:I$116,$C$105:$C$116))))</f>
        <v>83.504579177302276</v>
      </c>
      <c r="J101" s="72"/>
      <c r="K101" s="73"/>
      <c r="L101" s="73"/>
      <c r="M101" s="74">
        <f ca="true">IF(MAX(C105:C116)-MIN(C105:C116)&lt;5,AVERAGEIF(C105:C116,"&gt;0",M105:M116),
IF(FORECAST($C101,M$105:M$116,$C$105:$C$116)&lt;0,0,
IF(FORECAST($C101,M$105:M$116,$C$105:$C$116)&gt;100,100,
FORECAST($C101,M$105:M$116,$C$105:$C$116))))</f>
        <v>1.7018563747229791</v>
      </c>
      <c r="N101" s="71">
        <f ca="true">IF(MAX(C105:C116)-MIN(C105:C116)&lt;5,AVERAGEIF(C105:C116,"&gt;0",N105:N116),
IF(FORECAST($C101,N$105:N$116,$C$105:$C$116)&lt;0,0,
IF(FORECAST($C101,N$105:N$116,$C$105:$C$116)&gt;100,100,
FORECAST($C101,N$105:N$116,$C$105:$C$116))))</f>
        <v>87.424843145479599</v>
      </c>
      <c r="O101" s="72"/>
      <c r="P101" s="73"/>
      <c r="Q101" s="73"/>
      <c r="R101" s="74">
        <f ca="true">IF(MAX(C105:C116)-MIN(C105:C116)&lt;5,AVERAGEIF(C105:C116,"&gt;0",R105:R116),
IF(FORECAST($C101,R$105:R$116,$C$105:$C$116)&lt;0,0,
IF(FORECAST($C101,R$105:R$116,$C$105:$C$116)&gt;100,100,
FORECAST($C101,R$105:R$116,$C$105:$C$116))))</f>
        <v>1.3236472546498419</v>
      </c>
      <c r="S101" s="71">
        <f ca="true">IF(MAX(C105:C116)-MIN(C105:C116)&lt;5,AVERAGEIF(C105:C116,"&gt;0",S105:S116),
IF(FORECAST($C101,S$105:S$116,$C$105:$C$116)&lt;0,0,
IF(FORECAST($C101,S$105:S$116,$C$105:$C$116)&gt;100,100,
FORECAST($C101,S$105:S$116,$C$105:$C$116))))</f>
        <v>90.302799844248966</v>
      </c>
      <c r="T101" s="72"/>
      <c r="U101" s="73"/>
      <c r="V101" s="73"/>
      <c r="W101" s="74">
        <f ca="true">IF(MAX(C105:C116)-MIN(C105:C116)&lt;5,AVERAGEIF(C105:C116,"&gt;0",W105:W116),
IF(FORECAST($C101,W$105:W$116,$C$105:$C$116)&lt;0,0,
IF(FORECAST($C101,W$105:W$116,$C$105:$C$116)&gt;100,100,
FORECAST($C101,W$105:W$116,$C$105:$C$116))))</f>
        <v>1.1921048966295871</v>
      </c>
      <c r="X101" s="71">
        <f ca="true">IF(MAX(C105:C116)-MIN(C105:C116)&lt;5,AVERAGEIF(C105:C116,"&gt;0",X105:X116),
IF(FORECAST($C101,X$105:X$116,$C$105:$C$116)&lt;0,0,
IF(FORECAST($C101,X$105:X$116,$C$105:$C$116)&gt;100,100,
FORECAST($C101,X$105:X$116,$C$105:$C$116))))</f>
        <v>96.058503428811719</v>
      </c>
      <c r="Y101" s="72"/>
      <c r="Z101" s="73"/>
      <c r="AA101" s="73"/>
      <c r="AB101" s="74">
        <f ca="true">IF(MAX(C105:C116)-MIN(C105:C116)&lt;5,AVERAGEIF(C105:C116,"&gt;0",AB105:AB116),
IF(FORECAST($C101,AB$105:AB$116,$C$105:$C$116)&lt;0,0,
IF(FORECAST($C101,AB$105:AB$116,$C$105:$C$116)&gt;100,100,
FORECAST($C101,AB$105:AB$116,$C$105:$C$116))))</f>
        <v>0.78510771455312067</v>
      </c>
    </row>
    <row r="102" hidden="true" x14ac:dyDescent="0.2">
      <c r="A102" s="1513"/>
      <c r="B102" s="1514"/>
      <c r="C102" s="49">
        <f>MaxRegYear(C100,C105:C116)</f>
        <v>2018</v>
      </c>
      <c r="D102" s="75">
        <f ca="true">IF(MAX(C105:C116)-MIN(C105:C116)&lt;5,AVERAGEIF(C105:C116,"&gt;0",D105:D116),
IF(FORECAST($C102,D$105:D$116,$C$105:$C$116)&lt;0,0,
IF(FORECAST($C102,D$105:D$116,$C$105:$C$116)&gt;100,100,
FORECAST($C102,D$105:D$116,$C$105:$C$116))))</f>
        <v>92.022924528943349</v>
      </c>
      <c r="E102" s="76"/>
      <c r="F102" s="77"/>
      <c r="G102" s="77"/>
      <c r="H102" s="78">
        <f ca="true">IF(MAX(C105:C116)-MIN(C105:C116)&lt;5,AVERAGEIF(C105:C116,"&gt;0",H105:H116),
IF(FORECAST($C102,H$105:H$116,$C$105:$C$116)&lt;0,0,
IF(FORECAST($C102,H$105:H$116,$C$105:$C$116)&gt;100,100,
FORECAST($C102,H$105:H$116,$C$105:$C$116))))</f>
        <v>0.68592344312367004</v>
      </c>
      <c r="I102" s="75">
        <f ca="true">IF(MAX(C105:C116)-MIN(C105:C116)&lt;5,AVERAGEIF(C105:C116,"&gt;0",I105:I116),
IF(FORECAST($C102,I$105:I$116,$C$105:$C$116)&lt;0,0,
IF(FORECAST($C102,I$105:I$116,$C$105:$C$116)&gt;100,100,
FORECAST($C102,I$105:I$116,$C$105:$C$116))))</f>
        <v>93.571424632514663</v>
      </c>
      <c r="J102" s="76"/>
      <c r="K102" s="77"/>
      <c r="L102" s="77"/>
      <c r="M102" s="78">
        <f ca="true">IF(MAX(C105:C116)-MIN(C105:C116)&lt;5,AVERAGEIF(C105:C116,"&gt;0",M105:M116),
IF(FORECAST($C102,M$105:M$116,$C$105:$C$116)&lt;0,0,
IF(FORECAST($C102,M$105:M$116,$C$105:$C$116)&gt;100,100,
FORECAST($C102,M$105:M$116,$C$105:$C$116))))</f>
        <v>0.68772111004577141</v>
      </c>
      <c r="N102" s="75">
        <f ca="true">IF(MAX(C105:C116)-MIN(C105:C116)&lt;5,AVERAGEIF(C105:C116,"&gt;0",N105:N116),
IF(FORECAST($C102,N$105:N$116,$C$105:$C$116)&lt;0,0,
IF(FORECAST($C102,N$105:N$116,$C$105:$C$116)&gt;100,100,
FORECAST($C102,N$105:N$116,$C$105:$C$116))))</f>
        <v>95.536261223963493</v>
      </c>
      <c r="O102" s="76"/>
      <c r="P102" s="77"/>
      <c r="Q102" s="77"/>
      <c r="R102" s="78">
        <f ca="true">IF(MAX(C105:C116)-MIN(C105:C116)&lt;5,AVERAGEIF(C105:C116,"&gt;0",R105:R116),
IF(FORECAST($C102,R$105:R$116,$C$105:$C$116)&lt;0,0,
IF(FORECAST($C102,R$105:R$116,$C$105:$C$116)&gt;100,100,
FORECAST($C102,R$105:R$116,$C$105:$C$116))))</f>
        <v>0.58973238746465029</v>
      </c>
      <c r="S102" s="75">
        <f ca="true">IF(MAX(C105:C116)-MIN(C105:C116)&lt;5,AVERAGEIF(C105:C116,"&gt;0",S105:S116),
IF(FORECAST($C102,S$105:S$116,$C$105:$C$116)&lt;0,0,
IF(FORECAST($C102,S$105:S$116,$C$105:$C$116)&gt;100,100,
FORECAST($C102,S$105:S$116,$C$105:$C$116))))</f>
        <v>98.196232750800618</v>
      </c>
      <c r="T102" s="76"/>
      <c r="U102" s="77"/>
      <c r="V102" s="77"/>
      <c r="W102" s="78">
        <f ca="true">IF(MAX(C105:C116)-MIN(C105:C116)&lt;5,AVERAGEIF(C105:C116,"&gt;0",W105:W116),
IF(FORECAST($C102,W$105:W$116,$C$105:$C$116)&lt;0,0,
IF(FORECAST($C102,W$105:W$116,$C$105:$C$116)&gt;100,100,
FORECAST($C102,W$105:W$116,$C$105:$C$116))))</f>
        <v>0.30612178203999463</v>
      </c>
      <c r="X102" s="75">
        <f ca="true">IF(MAX(C105:C116)-MIN(C105:C116)&lt;5,AVERAGEIF(C105:C116,"&gt;0",X105:X116),
IF(FORECAST($C102,X$105:X$116,$C$105:$C$116)&lt;0,0,
IF(FORECAST($C102,X$105:X$116,$C$105:$C$116)&gt;100,100,
FORECAST($C102,X$105:X$116,$C$105:$C$116))))</f>
        <v>99.085756703956292</v>
      </c>
      <c r="Y102" s="76"/>
      <c r="Z102" s="77"/>
      <c r="AA102" s="77"/>
      <c r="AB102" s="78">
        <f ca="true">IF(MAX(C105:C116)-MIN(C105:C116)&lt;5,AVERAGEIF(C105:C116,"&gt;0",AB105:AB116),
IF(FORECAST($C102,AB$105:AB$116,$C$105:$C$116)&lt;0,0,
IF(FORECAST($C102,AB$105:AB$116,$C$105:$C$116)&gt;100,100,
FORECAST($C102,AB$105:AB$116,$C$105:$C$116))))</f>
        <v>0.22310756715799585</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490" t="s">
        <v>421</v>
      </c>
      <c r="F104" s="213"/>
      <c r="G104" s="213"/>
      <c r="H104" s="85" t="s">
        <v>17</v>
      </c>
      <c r="I104" s="82" t="s">
        <v>14</v>
      </c>
      <c r="J104" s="1490" t="s">
        <v>421</v>
      </c>
      <c r="K104" s="213"/>
      <c r="L104" s="213"/>
      <c r="M104" s="85" t="s">
        <v>17</v>
      </c>
      <c r="N104" s="83" t="s">
        <v>14</v>
      </c>
      <c r="O104" s="1490" t="s">
        <v>421</v>
      </c>
      <c r="P104" s="213"/>
      <c r="Q104" s="213"/>
      <c r="R104" s="85" t="s">
        <v>17</v>
      </c>
      <c r="S104" s="83" t="s">
        <v>14</v>
      </c>
      <c r="T104" s="1490" t="s">
        <v>421</v>
      </c>
      <c r="U104" s="213"/>
      <c r="V104" s="213"/>
      <c r="W104" s="85" t="s">
        <v>17</v>
      </c>
      <c r="X104" s="83" t="s">
        <v>14</v>
      </c>
      <c r="Y104" s="1490" t="s">
        <v>421</v>
      </c>
      <c r="Z104" s="213"/>
      <c r="AA104" s="213"/>
      <c r="AB104" s="85" t="s">
        <v>17</v>
      </c>
      <c r="AD104" s="214"/>
    </row>
    <row r="105" x14ac:dyDescent="0.2">
      <c r="A105" s="87"/>
      <c r="B105" s="472" t="s">
        <v>208</v>
      </c>
      <c r="C105" s="473">
        <v>2006</v>
      </c>
      <c r="D105" s="1">
        <f t="shared" ref="D105:D116" ca="true" si="15">IF(ISERROR(INDIRECT(CONCATENATE($B105,"!C16"))),"",INDIRECT(CONCATENATE($B105,"!C16")))</f>
        <v>79.483908581122321</v>
      </c>
      <c r="E105" s="88">
        <f t="shared" ref="E105:E116" ca="true" si="16">IF(ISERROR(INDIRECT(CONCATENATE($B105,"!C23"))),"",INDIRECT(CONCATENATE($B105,"!C23")))</f>
        <v>92.265092219369379</v>
      </c>
      <c r="F105" s="89"/>
      <c r="G105" s="89"/>
      <c r="H105" s="90">
        <f t="shared" ref="H105:H116" ca="true" si="17">IF(ISERROR(INDIRECT(CONCATENATE($B105,"!C21"))),"",INDIRECT(CONCATENATE($B105,"!C21")))</f>
        <v>3.0407054483680107</v>
      </c>
      <c r="I105" s="1">
        <f t="shared" ref="I105:I116" ca="true" si="18">IF(ISERROR(INDIRECT(CONCATENATE($B105,"!D16"))),"",INDIRECT(CONCATENATE($B105,"!D16")))</f>
        <v>84.942699956618341</v>
      </c>
      <c r="J105" s="88">
        <f t="shared" ref="J105:J116" ca="true" si="19">IF(ISERROR(INDIRECT(CONCATENATE($B105,"!D23"))),"",INDIRECT(CONCATENATE($B105,"!D23")))</f>
        <v>95.327711951935328</v>
      </c>
      <c r="K105" s="89"/>
      <c r="L105" s="89"/>
      <c r="M105" s="90">
        <f t="shared" ref="M105:M116" ca="true" si="20">IF(ISERROR(INDIRECT(CONCATENATE($B105,"!D21"))),"",INDIRECT(CONCATENATE($B105,"!D21")))</f>
        <v>1.5569799083405089</v>
      </c>
      <c r="N105" s="1">
        <f t="shared" ref="N105:N116" ca="true" si="21">IF(ISERROR(INDIRECT(CONCATENATE($B105,"!E16"))),"",INDIRECT(CONCATENATE($B105,"!E16")))</f>
        <v>88.583617156691616</v>
      </c>
      <c r="O105" s="88">
        <f t="shared" ref="O105:O116" ca="true" si="22">IF(ISERROR(INDIRECT(CONCATENATE($B105,"!E23"))),"",INDIRECT(CONCATENATE($B105,"!E23")))</f>
        <v>95.980306436087631</v>
      </c>
      <c r="P105" s="89"/>
      <c r="Q105" s="89"/>
      <c r="R105" s="90">
        <f t="shared" ref="R105:R116" ca="true" si="23">IF(ISERROR(INDIRECT(CONCATENATE($B105,"!E21"))),"",INDIRECT(CONCATENATE($B105,"!E21")))</f>
        <v>1.218802273623381</v>
      </c>
      <c r="S105" s="1">
        <f t="shared" ref="S105:S116" ca="true" si="24">IF(ISERROR(INDIRECT(CONCATENATE($B105,"!F16"))),"",INDIRECT(CONCATENATE($B105,"!F16")))</f>
        <v>91.430433116613358</v>
      </c>
      <c r="T105" s="88">
        <f t="shared" ref="T105:T116" ca="true" si="25">IF(ISERROR(INDIRECT(CONCATENATE($B105,"!F23"))),"",INDIRECT(CONCATENATE($B105,"!F23")))</f>
        <v>97.388151624300278</v>
      </c>
      <c r="U105" s="89"/>
      <c r="V105" s="89"/>
      <c r="W105" s="90">
        <f t="shared" ref="W105:W116" ca="true" si="26">IF(ISERROR(INDIRECT(CONCATENATE($B105,"!F21"))),"",INDIRECT(CONCATENATE($B105,"!F21")))</f>
        <v>1.0655358802596409</v>
      </c>
      <c r="X105" s="1">
        <f t="shared" ref="X105:X116" ca="true" si="27">IF(ISERROR(INDIRECT(CONCATENATE($B105,"!G16"))),"",INDIRECT(CONCATENATE($B105,"!G16")))</f>
        <v>96.490968182403819</v>
      </c>
      <c r="Y105" s="88">
        <f t="shared" ref="Y105:Y116" ca="true" si="28">IF(ISERROR(INDIRECT(CONCATENATE($B105,"!G23"))),"",INDIRECT(CONCATENATE($B105,"!G23")))</f>
        <v>98.879856799568046</v>
      </c>
      <c r="Z105" s="89"/>
      <c r="AA105" s="89"/>
      <c r="AB105" s="90">
        <f t="shared" ref="AB105:AB116" ca="true" si="29">IF(ISERROR(INDIRECT(CONCATENATE($B105,"!G221"))),"",INDIRECT(CONCATENATE($B105,"!G21")))</f>
        <v>0.70482197921094747</v>
      </c>
    </row>
    <row r="106" x14ac:dyDescent="0.2">
      <c r="A106" s="87"/>
      <c r="B106" s="474" t="s">
        <v>370</v>
      </c>
      <c r="C106" s="475">
        <v>2016</v>
      </c>
      <c r="D106" s="2">
        <f t="shared" ca="true" si="15"/>
        <v>89.933088537639776</v>
      </c>
      <c r="E106" s="91">
        <f t="shared" ca="true" si="16"/>
        <v>96.564526274041611</v>
      </c>
      <c r="F106" s="89"/>
      <c r="G106" s="89"/>
      <c r="H106" s="92">
        <f t="shared" ca="true" si="17"/>
        <v>1.0783871106643657</v>
      </c>
      <c r="I106" s="2">
        <f t="shared" ca="true" si="18"/>
        <v>92.133303853198569</v>
      </c>
      <c r="J106" s="91">
        <f t="shared" ca="true" si="19"/>
        <v>97.150907504368405</v>
      </c>
      <c r="K106" s="89"/>
      <c r="L106" s="89"/>
      <c r="M106" s="92">
        <f t="shared" ca="true" si="20"/>
        <v>0.83259757642822374</v>
      </c>
      <c r="N106" s="2">
        <f t="shared" ca="true" si="21"/>
        <v>94.377487212751589</v>
      </c>
      <c r="O106" s="91">
        <f t="shared" ca="true" si="22"/>
        <v>97.797911479347661</v>
      </c>
      <c r="P106" s="89"/>
      <c r="Q106" s="89"/>
      <c r="R106" s="92">
        <f t="shared" ca="true" si="23"/>
        <v>0.69457736849109275</v>
      </c>
      <c r="S106" s="2">
        <f t="shared" ca="true" si="24"/>
        <v>97.068599478436013</v>
      </c>
      <c r="T106" s="91">
        <f t="shared" ca="true" si="25"/>
        <v>98.766275678869931</v>
      </c>
      <c r="U106" s="89"/>
      <c r="V106" s="89"/>
      <c r="W106" s="92">
        <f t="shared" ca="true" si="26"/>
        <v>0.43269079840993274</v>
      </c>
      <c r="X106" s="2">
        <f t="shared" ca="true" si="27"/>
        <v>98.653291950364235</v>
      </c>
      <c r="Y106" s="91">
        <f t="shared" ca="true" si="28"/>
        <v>99.426877086859264</v>
      </c>
      <c r="Z106" s="89"/>
      <c r="AA106" s="89"/>
      <c r="AB106" s="92">
        <f t="shared" ca="true" si="29"/>
        <v>0.30339330250014485</v>
      </c>
    </row>
    <row r="107" x14ac:dyDescent="0.2">
      <c r="A107" s="87"/>
      <c r="B107" s="474"/>
      <c r="C107" s="475"/>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74"/>
      <c r="C108" s="475"/>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74"/>
      <c r="C109" s="475"/>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4"/>
      <c r="C110" s="475"/>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4"/>
      <c r="C111" s="475"/>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74"/>
      <c r="C112" s="475"/>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74"/>
      <c r="C113" s="475"/>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4"/>
      <c r="C114" s="475"/>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4"/>
      <c r="C115" s="475"/>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6"/>
      <c r="C116" s="477"/>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518" t="str">
        <f>CONCATENATE("National use of drinking water sources, ",C99,"–",C100)</f>
        <v>National use of drinking water sources, 2000–2020</v>
      </c>
      <c r="C118" s="1519"/>
      <c r="D118" s="1519"/>
      <c r="E118" s="1519"/>
      <c r="F118" s="1519"/>
      <c r="G118" s="1519"/>
      <c r="H118" s="1519"/>
      <c r="I118" s="1519"/>
      <c r="J118" s="1519"/>
      <c r="K118" s="1519"/>
      <c r="L118" s="1519"/>
      <c r="N118" s="98"/>
      <c r="O118" s="98"/>
      <c r="P118" s="98"/>
      <c r="Q118" s="98"/>
      <c r="R118" s="98"/>
      <c r="S118" s="1501" t="s">
        <v>11</v>
      </c>
      <c r="T118" s="1502"/>
      <c r="U118" s="1502"/>
      <c r="V118" s="1502"/>
      <c r="W118" s="150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515" t="s">
        <v>6</v>
      </c>
      <c r="B197" s="1515"/>
      <c r="C197" s="1515"/>
      <c r="D197" s="1504" t="s">
        <v>0</v>
      </c>
      <c r="E197" s="1505"/>
      <c r="F197" s="1505"/>
      <c r="G197" s="1505"/>
      <c r="H197" s="1506"/>
      <c r="I197" s="1504" t="s">
        <v>1</v>
      </c>
      <c r="J197" s="1505"/>
      <c r="K197" s="1505"/>
      <c r="L197" s="1505"/>
      <c r="M197" s="1506"/>
      <c r="N197" s="1504" t="s">
        <v>2</v>
      </c>
      <c r="O197" s="1505"/>
      <c r="P197" s="1505"/>
      <c r="Q197" s="1505"/>
      <c r="R197" s="1506"/>
      <c r="S197" s="1504" t="s">
        <v>3</v>
      </c>
      <c r="T197" s="1505"/>
      <c r="U197" s="1505"/>
      <c r="V197" s="1505"/>
      <c r="W197" s="1506"/>
      <c r="X197" s="1504" t="s">
        <v>4</v>
      </c>
      <c r="Y197" s="1505"/>
      <c r="Z197" s="1505"/>
      <c r="AA197" s="1505"/>
      <c r="AB197" s="1506"/>
    </row>
    <row r="198" s="44" customFormat="true" ht="22.5" customHeight="true" x14ac:dyDescent="0.2">
      <c r="A198" s="1517"/>
      <c r="B198" s="1517"/>
      <c r="C198" s="1517"/>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507" t="s">
        <v>10</v>
      </c>
      <c r="B199" s="1508"/>
      <c r="C199" s="203">
        <v>2000</v>
      </c>
      <c r="D199" s="56">
        <f ca="true">IF((D201+H201)&gt;100,D201*100/(D201+H201),D201)</f>
        <v>92.787792410332713</v>
      </c>
      <c r="E199" s="57">
        <f ca="true">D199*AVERAGEIF(E205:E216,"&gt;0")/100</f>
        <v>88.577977754388627</v>
      </c>
      <c r="F199" s="58">
        <f ca="true">D199*(100-AVERAGEIF(E205:E216,"&gt;0"))/100</f>
        <v>4.2098146559440845</v>
      </c>
      <c r="G199" s="59">
        <f ca="true">100-(E199+F199+H199)</f>
        <v>6.7153800638916579</v>
      </c>
      <c r="H199" s="60">
        <f ca="true">IF((D201+H201)&gt;100,H201*100/(D201+H201),H201)</f>
        <v>0.49682752577562539</v>
      </c>
      <c r="I199" s="56">
        <f ca="true">IF((I201+M201)&gt;100,I201*100/(I201+M201),I201)</f>
        <v>94.626617171638372</v>
      </c>
      <c r="J199" s="57">
        <f ca="true">I199*AVERAGEIF(J205:J216,"&gt;0")/100</f>
        <v>92.121518351715793</v>
      </c>
      <c r="K199" s="61">
        <f ca="true">I199*(100-AVERAGEIF(J205:J216,"&gt;0"))/100</f>
        <v>2.5050988199225812</v>
      </c>
      <c r="L199" s="62">
        <f ca="true">100-(J199+K199+M199)</f>
        <v>4.4526796189698814</v>
      </c>
      <c r="M199" s="63">
        <f ca="true">IF((I201+M201)&gt;100,M201*100/(I201+M201),M201)</f>
        <v>0.92070320939174621</v>
      </c>
      <c r="N199" s="56">
        <f ca="true">IF((N201+R201)&gt;100,N201*100/(N201+R201),N201)</f>
        <v>95.449635559181615</v>
      </c>
      <c r="O199" s="57">
        <f ca="true">N199*AVERAGEIF(O205:O216,"&gt;0")/100</f>
        <v>94.222564133123598</v>
      </c>
      <c r="P199" s="61">
        <f ca="true">N199*(100-AVERAGEIF(O205:O216,"&gt;0"))/100</f>
        <v>1.2270714260580151</v>
      </c>
      <c r="Q199" s="62">
        <f ca="true">100-(O199+P199+R199)</f>
        <v>3.6050698609273866</v>
      </c>
      <c r="R199" s="63">
        <f ca="true">IF((N201+R201)&gt;100,R201*100/(N201+R201),R201)</f>
        <v>0.94529457989099797</v>
      </c>
      <c r="S199" s="56">
        <f ca="true">IF((S201+W201)&gt;100,S201*100/(S201+W201),S201)</f>
        <v>97.430394492688237</v>
      </c>
      <c r="T199" s="57">
        <f ca="true">S199*AVERAGEIF(T205:T216,"&gt;0")/100</f>
        <v>96.609068609465481</v>
      </c>
      <c r="U199" s="61">
        <f ca="true">S199*(100-AVERAGEIF(T205:T216,"&gt;0"))/100</f>
        <v>0.8213258832227498</v>
      </c>
      <c r="V199" s="62">
        <f ca="true">100-(T199+U199+W199)</f>
        <v>1.6478452881579386</v>
      </c>
      <c r="W199" s="63">
        <f ca="true">IF((S201+W201)&gt;100,W201*100/(S201+W201),W201)</f>
        <v>0.92176021915382478</v>
      </c>
      <c r="X199" s="56">
        <f ca="true">IF((X201+AB201)&gt;100,X201*100/(X201+AB201),X201)</f>
        <v>98.112931055223157</v>
      </c>
      <c r="Y199" s="57">
        <f ca="true">X199*AVERAGEIF(Y205:Y216,"&gt;0")/100</f>
        <v>97.596519660910857</v>
      </c>
      <c r="Z199" s="61">
        <f ca="true">X199*(100-AVERAGEIF(Y205:Y216,"&gt;0"))/100</f>
        <v>0.5164113943123031</v>
      </c>
      <c r="AA199" s="62">
        <f ca="true">100-(Y199+Z199+AB199)</f>
        <v>1.0649796323012168</v>
      </c>
      <c r="AB199" s="63">
        <f ca="true">IF((X201+AB201)&gt;100,AB201*100/(X201+AB201),AB201)</f>
        <v>0.82208931247562589</v>
      </c>
    </row>
    <row r="200" s="64" customFormat="true" ht="15" customHeight="true" x14ac:dyDescent="0.2">
      <c r="A200" s="1509"/>
      <c r="B200" s="1510"/>
      <c r="C200" s="204">
        <v>2017</v>
      </c>
      <c r="D200" s="65">
        <f ca="true">IF((D202+H202)&gt;100,D202*100/(D202+H202),D202)</f>
        <v>96.705680350742455</v>
      </c>
      <c r="E200" s="66">
        <f ca="true">D200*AVERAGEIF(E205:E216,"&gt;0")/100</f>
        <v>92.31810974605304</v>
      </c>
      <c r="F200" s="67">
        <f ca="true">D200*(100-AVERAGEIF(E205:E216,"&gt;0"))/100</f>
        <v>4.3875706046894161</v>
      </c>
      <c r="G200" s="68">
        <f ca="true">100-(E200+F200+H200)</f>
        <v>2.7232309608848198</v>
      </c>
      <c r="H200" s="69">
        <f ca="true">IF((D202+H202)&gt;100,H202*100/(D202+H202),H202)</f>
        <v>0.57108868837273263</v>
      </c>
      <c r="I200" s="65">
        <f ca="true">IF((I202+M202)&gt;100,I202*100/(I202+M202),I202)</f>
        <v>98.522048127492667</v>
      </c>
      <c r="J200" s="66">
        <f ca="true">I200*AVERAGEIF(J205:J216,"&gt;0")/100</f>
        <v>95.913823572102871</v>
      </c>
      <c r="K200" s="67">
        <f ca="true">I200*(100-AVERAGEIF(J205:J216,"&gt;0"))/100</f>
        <v>2.6082245553898029</v>
      </c>
      <c r="L200" s="68">
        <f ca="true">100-(J200+K200+M200)</f>
        <v>1.1538730788323477</v>
      </c>
      <c r="M200" s="69">
        <f ca="true">IF((I202+M202)&gt;100,M202*100/(I202+M202),M202)</f>
        <v>0.32407879367498538</v>
      </c>
      <c r="N200" s="65">
        <f ca="true">IF((N202+R202)&gt;100,N202*100/(N202+R202),N202)</f>
        <v>99.026525688579682</v>
      </c>
      <c r="O200" s="66">
        <f ca="true">N200*AVERAGEIF(O205:O216,"&gt;0")/100</f>
        <v>97.753470853090917</v>
      </c>
      <c r="P200" s="67">
        <f ca="true">N200*(100-AVERAGEIF(O205:O216,"&gt;0"))/100</f>
        <v>1.2730548354887612</v>
      </c>
      <c r="Q200" s="68">
        <f ca="true">100-(O200+P200+R200)</f>
        <v>0.72564303112756079</v>
      </c>
      <c r="R200" s="69">
        <f ca="true">IF((N202+R202)&gt;100,R202*100/(N202+R202),R202)</f>
        <v>0.24783128029275758</v>
      </c>
      <c r="S200" s="65">
        <f ca="true">IF((S202+W202)&gt;100,S202*100/(S202+W202),S202)</f>
        <v>99.236217153312936</v>
      </c>
      <c r="T200" s="66">
        <f ca="true">S200*AVERAGEIF(T205:T216,"&gt;0")/100</f>
        <v>98.399668413820294</v>
      </c>
      <c r="U200" s="67">
        <f ca="true">S200*(100-AVERAGEIF(T205:T216,"&gt;0"))/100</f>
        <v>0.83654873949264352</v>
      </c>
      <c r="V200" s="68">
        <f ca="true">100-(T200+U200+W200)</f>
        <v>0.48332919676630581</v>
      </c>
      <c r="W200" s="69">
        <f ca="true">IF((S202+W202)&gt;100,W202*100/(S202+W202),W202)</f>
        <v>0.28045364992075861</v>
      </c>
      <c r="X200" s="65">
        <f ca="true">IF((X202+AB202)&gt;100,X202*100/(X202+AB202),X202)</f>
        <v>99.416016561132835</v>
      </c>
      <c r="Y200" s="66">
        <f ca="true">X200*AVERAGEIF(Y205:Y216,"&gt;0")/100</f>
        <v>98.892746456192114</v>
      </c>
      <c r="Z200" s="67">
        <f ca="true">X200*(100-AVERAGEIF(Y205:Y216,"&gt;0"))/100</f>
        <v>0.523270104940734</v>
      </c>
      <c r="AA200" s="68">
        <f ca="true">100-(Y200+Z200+AB200)</f>
        <v>0.3565473141954385</v>
      </c>
      <c r="AB200" s="69">
        <f ca="true">IF((X202+AB202)&gt;100,AB202*100/(X202+AB202),AB202)</f>
        <v>0.22743612467171204</v>
      </c>
    </row>
    <row r="201" hidden="true" x14ac:dyDescent="0.2">
      <c r="A201" s="1511" t="s">
        <v>12</v>
      </c>
      <c r="B201" s="1512"/>
      <c r="C201" s="70">
        <f>MinRegYear(C199,C205:C216)</f>
        <v>2004</v>
      </c>
      <c r="D201" s="71">
        <f ca="true">IF(MAX(C205:C216)-MIN(C205:C216)&lt;5,AVERAGEIF(C205:C216,"&gt;0",D205:D216),
IF(FORECAST($C201,D$205:D$216,$C$205:$C$216)&lt;0,0,
IF(FORECAST($C201,D$205:D$216,$C$205:$C$216)&gt;100,100,
FORECAST($C201,D$205:D$216,$C$205:$C$216))))</f>
        <v>92.787792410332713</v>
      </c>
      <c r="E201" s="72"/>
      <c r="F201" s="73"/>
      <c r="G201" s="73"/>
      <c r="H201" s="74">
        <f ca="true">IF(MAX(C205:C216)-MIN(C205:C216)&lt;5,AVERAGEIF(C205:C216,"&gt;0",H205:H216),
IF(FORECAST($C201,H$205:H$216,$C$205:$C$216)&lt;0,0,
IF(FORECAST($C201,H$205:H$216,$C$205:$C$216)&gt;100,100,
FORECAST($C201,H$205:H$216,$C$205:$C$216))))</f>
        <v>0.49682752577562539</v>
      </c>
      <c r="I201" s="71">
        <f ca="true">IF(MAX(C205:C216)-MIN(C205:C216)&lt;5,AVERAGEIF(C205:C216,"&gt;0",I205:I216),
IF(FORECAST($C201,I$205:I$216,$C$205:$C$216)&lt;0,0,
IF(FORECAST($C201,I$205:I$216,$C$205:$C$216)&gt;100,100,
FORECAST($C201,I$205:I$216,$C$205:$C$216))))</f>
        <v>94.626617171638372</v>
      </c>
      <c r="J201" s="72"/>
      <c r="K201" s="73"/>
      <c r="L201" s="73"/>
      <c r="M201" s="74">
        <f ca="true">IF(MAX(C205:C216)-MIN(C205:C216)&lt;5,AVERAGEIF(C205:C216,"&gt;0",M205:M216),
IF(FORECAST($C201,M$205:M$216,$C$205:$C$216)&lt;0,0,
IF(FORECAST($C201,M$205:M$216,$C$205:$C$216)&gt;100,100,
FORECAST($C201,M$205:M$216,$C$205:$C$216))))</f>
        <v>0.92070320939174621</v>
      </c>
      <c r="N201" s="71">
        <f ca="true">IF(MAX(C205:C216)-MIN(C205:C216)&lt;5,AVERAGEIF(C205:C216,"&gt;0",N205:N216),
IF(FORECAST($C201,N$205:N$216,$C$205:$C$216)&lt;0,0,
IF(FORECAST($C201,N$205:N$216,$C$205:$C$216)&gt;100,100,
FORECAST($C201,N$205:N$216,$C$205:$C$216))))</f>
        <v>95.449635559181615</v>
      </c>
      <c r="O201" s="72"/>
      <c r="P201" s="73"/>
      <c r="Q201" s="73"/>
      <c r="R201" s="74">
        <f ca="true">IF(MAX(C205:C216)-MIN(C205:C216)&lt;5,AVERAGEIF(C205:C216,"&gt;0",R205:R216),
IF(FORECAST($C201,R$205:R$216,$C$205:$C$216)&lt;0,0,
IF(FORECAST($C201,R$205:R$216,$C$205:$C$216)&gt;100,100,
FORECAST($C201,R$205:R$216,$C$205:$C$216))))</f>
        <v>0.94529457989099797</v>
      </c>
      <c r="S201" s="71">
        <f ca="true">IF(MAX(C205:C216)-MIN(C205:C216)&lt;5,AVERAGEIF(C205:C216,"&gt;0",S205:S216),
IF(FORECAST($C201,S$205:S$216,$C$205:$C$216)&lt;0,0,
IF(FORECAST($C201,S$205:S$216,$C$205:$C$216)&gt;100,100,
FORECAST($C201,S$205:S$216,$C$205:$C$216))))</f>
        <v>97.430394492688237</v>
      </c>
      <c r="T201" s="72"/>
      <c r="U201" s="73"/>
      <c r="V201" s="73"/>
      <c r="W201" s="74">
        <f ca="true">IF(MAX(C205:C216)-MIN(C205:C216)&lt;5,AVERAGEIF(C205:C216,"&gt;0",W205:W216),
IF(FORECAST($C201,W$205:W$216,$C$205:$C$216)&lt;0,0,
IF(FORECAST($C201,W$205:W$216,$C$205:$C$216)&gt;100,100,
FORECAST($C201,W$205:W$216,$C$205:$C$216))))</f>
        <v>0.92176021915382478</v>
      </c>
      <c r="X201" s="71">
        <f ca="true">IF(MAX(C205:C216)-MIN(C205:C216)&lt;5,AVERAGEIF(C205:C216,"&gt;0",X205:X216),
IF(FORECAST($C201,X$205:X$216,$C$205:$C$216)&lt;0,0,
IF(FORECAST($C201,X$205:X$216,$C$205:$C$216)&gt;100,100,
FORECAST($C201,X$205:X$216,$C$205:$C$216))))</f>
        <v>98.112931055223157</v>
      </c>
      <c r="Y201" s="72"/>
      <c r="Z201" s="73"/>
      <c r="AA201" s="73"/>
      <c r="AB201" s="74">
        <f ca="true">IF(MAX(C205:C216)-MIN(C205:C216)&lt;5,AVERAGEIF(C205:C216,"&gt;0",AB205:AB216),
IF(FORECAST($C201,AB$205:AB$216,$C$205:$C$216)&lt;0,0,
IF(FORECAST($C201,AB$205:AB$216,$C$205:$C$216)&gt;100,100,
FORECAST($C201,AB$205:AB$216,$C$205:$C$216))))</f>
        <v>0.82208931247562589</v>
      </c>
    </row>
    <row r="202" hidden="true" x14ac:dyDescent="0.2">
      <c r="A202" s="1513"/>
      <c r="B202" s="1514"/>
      <c r="C202" s="49">
        <f>MaxRegYear(C200,C205:C216)</f>
        <v>2017</v>
      </c>
      <c r="D202" s="75">
        <f ca="true">IF(MAX(C205:C216)-MIN(C205:C216)&lt;5,AVERAGEIF(C205:C216,"&gt;0",D205:D216),
IF(FORECAST($C202,D$205:D$216,$C$205:$C$216)&lt;0,0,
IF(FORECAST($C202,D$205:D$216,$C$205:$C$216)&gt;100,100,
FORECAST($C202,D$205:D$216,$C$205:$C$216))))</f>
        <v>96.705680350742455</v>
      </c>
      <c r="E202" s="76"/>
      <c r="F202" s="77"/>
      <c r="G202" s="77"/>
      <c r="H202" s="78">
        <f ca="true">IF(MAX(C205:C216)-MIN(C205:C216)&lt;5,AVERAGEIF(C205:C216,"&gt;0",H205:H216),
IF(FORECAST($C202,H$205:H$216,$C$205:$C$216)&lt;0,0,
IF(FORECAST($C202,H$205:H$216,$C$205:$C$216)&gt;100,100,
FORECAST($C202,H$205:H$216,$C$205:$C$216))))</f>
        <v>0.57108868837273263</v>
      </c>
      <c r="I202" s="75">
        <f ca="true">IF(MAX(C205:C216)-MIN(C205:C216)&lt;5,AVERAGEIF(C205:C216,"&gt;0",I205:I216),
IF(FORECAST($C202,I$205:I$216,$C$205:$C$216)&lt;0,0,
IF(FORECAST($C202,I$205:I$216,$C$205:$C$216)&gt;100,100,
FORECAST($C202,I$205:I$216,$C$205:$C$216))))</f>
        <v>98.522048127492667</v>
      </c>
      <c r="J202" s="76"/>
      <c r="K202" s="77"/>
      <c r="L202" s="77"/>
      <c r="M202" s="78">
        <f ca="true">IF(MAX(C205:C216)-MIN(C205:C216)&lt;5,AVERAGEIF(C205:C216,"&gt;0",M205:M216),
IF(FORECAST($C202,M$205:M$216,$C$205:$C$216)&lt;0,0,
IF(FORECAST($C202,M$205:M$216,$C$205:$C$216)&gt;100,100,
FORECAST($C202,M$205:M$216,$C$205:$C$216))))</f>
        <v>0.32407879367498538</v>
      </c>
      <c r="N202" s="75">
        <f ca="true">IF(MAX(C205:C216)-MIN(C205:C216)&lt;5,AVERAGEIF(C205:C216,"&gt;0",N205:N216),
IF(FORECAST($C202,N$205:N$216,$C$205:$C$216)&lt;0,0,
IF(FORECAST($C202,N$205:N$216,$C$205:$C$216)&gt;100,100,
FORECAST($C202,N$205:N$216,$C$205:$C$216))))</f>
        <v>99.026525688579682</v>
      </c>
      <c r="O202" s="76"/>
      <c r="P202" s="77"/>
      <c r="Q202" s="77"/>
      <c r="R202" s="78">
        <f ca="true">IF(MAX(C205:C216)-MIN(C205:C216)&lt;5,AVERAGEIF(C205:C216,"&gt;0",R205:R216),
IF(FORECAST($C202,R$205:R$216,$C$205:$C$216)&lt;0,0,
IF(FORECAST($C202,R$205:R$216,$C$205:$C$216)&gt;100,100,
FORECAST($C202,R$205:R$216,$C$205:$C$216))))</f>
        <v>0.24783128029275758</v>
      </c>
      <c r="S202" s="75">
        <f ca="true">IF(MAX(C205:C216)-MIN(C205:C216)&lt;5,AVERAGEIF(C205:C216,"&gt;0",S205:S216),
IF(FORECAST($C202,S$205:S$216,$C$205:$C$216)&lt;0,0,
IF(FORECAST($C202,S$205:S$216,$C$205:$C$216)&gt;100,100,
FORECAST($C202,S$205:S$216,$C$205:$C$216))))</f>
        <v>99.236217153312936</v>
      </c>
      <c r="T202" s="76"/>
      <c r="U202" s="77"/>
      <c r="V202" s="77"/>
      <c r="W202" s="78">
        <f ca="true">IF(MAX(C205:C216)-MIN(C205:C216)&lt;5,AVERAGEIF(C205:C216,"&gt;0",W205:W216),
IF(FORECAST($C202,W$205:W$216,$C$205:$C$216)&lt;0,0,
IF(FORECAST($C202,W$205:W$216,$C$205:$C$216)&gt;100,100,
FORECAST($C202,W$205:W$216,$C$205:$C$216))))</f>
        <v>0.28045364992075861</v>
      </c>
      <c r="X202" s="75">
        <f ca="true">IF(MAX(C205:C216)-MIN(C205:C216)&lt;5,AVERAGEIF(C205:C216,"&gt;0",X205:X216),
IF(FORECAST($C202,X$205:X$216,$C$205:$C$216)&lt;0,0,
IF(FORECAST($C202,X$205:X$216,$C$205:$C$216)&gt;100,100,
FORECAST($C202,X$205:X$216,$C$205:$C$216))))</f>
        <v>99.416016561132835</v>
      </c>
      <c r="Y202" s="76"/>
      <c r="Z202" s="77"/>
      <c r="AA202" s="77"/>
      <c r="AB202" s="78">
        <f ca="true">IF(MAX(C205:C216)-MIN(C205:C216)&lt;5,AVERAGEIF(C205:C216,"&gt;0",AB205:AB216),
IF(FORECAST($C202,AB$205:AB$216,$C$205:$C$216)&lt;0,0,
IF(FORECAST($C202,AB$205:AB$216,$C$205:$C$216)&gt;100,100,
FORECAST($C202,AB$205:AB$216,$C$205:$C$216))))</f>
        <v>0.22743612467171204</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490" t="s">
        <v>421</v>
      </c>
      <c r="F204" s="213"/>
      <c r="G204" s="213"/>
      <c r="H204" s="85" t="s">
        <v>17</v>
      </c>
      <c r="I204" s="83" t="s">
        <v>14</v>
      </c>
      <c r="J204" s="1490" t="s">
        <v>421</v>
      </c>
      <c r="K204" s="213"/>
      <c r="L204" s="213"/>
      <c r="M204" s="85" t="s">
        <v>17</v>
      </c>
      <c r="N204" s="83" t="s">
        <v>14</v>
      </c>
      <c r="O204" s="1490" t="s">
        <v>421</v>
      </c>
      <c r="P204" s="213"/>
      <c r="Q204" s="213"/>
      <c r="R204" s="85" t="s">
        <v>17</v>
      </c>
      <c r="S204" s="83" t="s">
        <v>14</v>
      </c>
      <c r="T204" s="1490" t="s">
        <v>421</v>
      </c>
      <c r="U204" s="213"/>
      <c r="V204" s="213"/>
      <c r="W204" s="85" t="s">
        <v>17</v>
      </c>
      <c r="X204" s="83" t="s">
        <v>14</v>
      </c>
      <c r="Y204" s="1490" t="s">
        <v>421</v>
      </c>
      <c r="Z204" s="213"/>
      <c r="AA204" s="213"/>
      <c r="AB204" s="85" t="s">
        <v>17</v>
      </c>
      <c r="AD204" s="214"/>
    </row>
    <row r="205" x14ac:dyDescent="0.2">
      <c r="A205" s="87"/>
      <c r="B205" s="472" t="s">
        <v>208</v>
      </c>
      <c r="C205" s="473">
        <v>2006</v>
      </c>
      <c r="D205" s="1">
        <f t="shared" ref="D205:D216" ca="true" si="50">IF(ISERROR(INDIRECT(CONCATENATE($B205,"!H16"))),"",INDIRECT(CONCATENATE($B205,"!H16")))</f>
        <v>93.390544401164959</v>
      </c>
      <c r="E205" s="91">
        <f t="shared" ref="E205:E216" ca="true" si="51">IF(ISERROR(INDIRECT(CONCATENATE($B205,"!H23"))),"",INDIRECT(CONCATENATE($B205,"!H23")))</f>
        <v>93.676041513222131</v>
      </c>
      <c r="F205" s="89"/>
      <c r="G205" s="89"/>
      <c r="H205" s="90">
        <f t="shared" ref="H205:H216" ca="true" si="52">IF(ISERROR(INDIRECT(CONCATENATE($B205,"!H21"))),"",INDIRECT(CONCATENATE($B205,"!H21")))</f>
        <v>0.50825232002133491</v>
      </c>
      <c r="I205" s="1">
        <f t="shared" ref="I205:I216" ca="true" si="53">IF(ISERROR(INDIRECT(CONCATENATE($B205,"!I16"))),"",INDIRECT(CONCATENATE($B205,"!I16")))</f>
        <v>95.2259142417698</v>
      </c>
      <c r="J205" s="91">
        <f t="shared" ref="J205:J216" ca="true" si="54">IF(ISERROR(INDIRECT(CONCATENATE($B205,"!I23"))),"",INDIRECT(CONCATENATE($B205,"!I23")))</f>
        <v>96.278253068882918</v>
      </c>
      <c r="K205" s="89"/>
      <c r="L205" s="89"/>
      <c r="M205" s="90">
        <f t="shared" ref="M205:M216" ca="true" si="55">IF(ISERROR(INDIRECT(CONCATENATE($B205,"!I21"))),"",INDIRECT(CONCATENATE($B205,"!I21")))</f>
        <v>0.82891483774300734</v>
      </c>
      <c r="N205" s="1">
        <f t="shared" ref="N205:N216" ca="true" si="56">IF(ISERROR(INDIRECT(CONCATENATE($B205,"!J16"))),"",INDIRECT(CONCATENATE($B205,"!J16")))</f>
        <v>95.999926348319832</v>
      </c>
      <c r="O205" s="91">
        <f t="shared" ref="O205:O216" ca="true" si="57">IF(ISERROR(INDIRECT(CONCATENATE($B205,"!J23"))),"",INDIRECT(CONCATENATE($B205,"!J23")))</f>
        <v>98.216449296642054</v>
      </c>
      <c r="P205" s="89"/>
      <c r="Q205" s="89"/>
      <c r="R205" s="90">
        <f t="shared" ref="R205:R216" ca="true" si="58">IF(ISERROR(INDIRECT(CONCATENATE($B205,"!J21"))),"",INDIRECT(CONCATENATE($B205,"!J21")))</f>
        <v>0.8379925337989732</v>
      </c>
      <c r="S205" s="1">
        <f t="shared" ref="S205:S216" ca="true" si="59">IF(ISERROR(INDIRECT(CONCATENATE($B205,"!K16"))),"",INDIRECT(CONCATENATE($B205,"!K16")))</f>
        <v>97.708213363553568</v>
      </c>
      <c r="T205" s="91">
        <f t="shared" ref="T205:T216" ca="true" si="60">IF(ISERROR(INDIRECT(CONCATENATE($B205,"!K23"))),"",INDIRECT(CONCATENATE($B205,"!K23")))</f>
        <v>98.886420537229895</v>
      </c>
      <c r="U205" s="89"/>
      <c r="V205" s="89"/>
      <c r="W205" s="90">
        <f t="shared" ref="W205:W216" ca="true" si="61">IF(ISERROR(INDIRECT(CONCATENATE($B205,"!K21"))),"",INDIRECT(CONCATENATE($B205,"!K21")))</f>
        <v>0.82309767004104739</v>
      </c>
      <c r="X205" s="1">
        <f t="shared" ref="X205:X216" ca="true" si="62">IF(ISERROR(INDIRECT(CONCATENATE($B205,"!L16"))),"",INDIRECT(CONCATENATE($B205,"!L16")))</f>
        <v>98.313405748440019</v>
      </c>
      <c r="Y205" s="91">
        <f t="shared" ref="Y205:Y216" ca="true" si="63">IF(ISERROR(INDIRECT(CONCATENATE($B205,"!L23"))),"",INDIRECT(CONCATENATE($B205,"!L23")))</f>
        <v>99.463918050624173</v>
      </c>
      <c r="Z205" s="89"/>
      <c r="AA205" s="89"/>
      <c r="AB205" s="90">
        <f t="shared" ref="AB205:AB216" ca="true" si="64">IF(ISERROR(INDIRECT(CONCATENATE($B205,"!L221"))),"",INDIRECT(CONCATENATE($B205,"!L21")))</f>
        <v>0.73060420665963277</v>
      </c>
    </row>
    <row r="206" x14ac:dyDescent="0.2">
      <c r="A206" s="87"/>
      <c r="B206" s="474" t="s">
        <v>370</v>
      </c>
      <c r="C206" s="475">
        <v>2016</v>
      </c>
      <c r="D206" s="2">
        <f t="shared" ca="true" si="50"/>
        <v>96.404304355326332</v>
      </c>
      <c r="E206" s="91">
        <f t="shared" ca="true" si="51"/>
        <v>97.249888403663604</v>
      </c>
      <c r="F206" s="89"/>
      <c r="G206" s="89"/>
      <c r="H206" s="92">
        <f t="shared" ca="true" si="52"/>
        <v>0.56537629124987909</v>
      </c>
      <c r="I206" s="2">
        <f t="shared" ca="true" si="53"/>
        <v>98.222399592426953</v>
      </c>
      <c r="J206" s="91">
        <f t="shared" ca="true" si="54"/>
        <v>98.427044669112476</v>
      </c>
      <c r="K206" s="89"/>
      <c r="L206" s="89"/>
      <c r="M206" s="92">
        <f t="shared" ca="true" si="55"/>
        <v>0.36997297949934838</v>
      </c>
      <c r="N206" s="2">
        <f t="shared" ca="true" si="56"/>
        <v>98.751380294010644</v>
      </c>
      <c r="O206" s="91">
        <f t="shared" ca="true" si="57"/>
        <v>99.212411654226244</v>
      </c>
      <c r="P206" s="89"/>
      <c r="Q206" s="89"/>
      <c r="R206" s="92">
        <f t="shared" ca="true" si="58"/>
        <v>0.30148230333878812</v>
      </c>
      <c r="S206" s="2">
        <f t="shared" ca="true" si="59"/>
        <v>99.09730771788027</v>
      </c>
      <c r="T206" s="91">
        <f t="shared" ca="true" si="60"/>
        <v>99.42760479849963</v>
      </c>
      <c r="U206" s="89"/>
      <c r="V206" s="89"/>
      <c r="W206" s="92">
        <f t="shared" ca="true" si="61"/>
        <v>0.32978492447715474</v>
      </c>
      <c r="X206" s="2">
        <f t="shared" ca="true" si="62"/>
        <v>99.315779214524383</v>
      </c>
      <c r="Y206" s="91">
        <f t="shared" ca="true" si="63"/>
        <v>99.483394217477098</v>
      </c>
      <c r="Z206" s="89"/>
      <c r="AA206" s="89"/>
      <c r="AB206" s="92">
        <f t="shared" ca="true" si="64"/>
        <v>0.27317867757969988</v>
      </c>
    </row>
    <row r="207" x14ac:dyDescent="0.2">
      <c r="A207" s="87"/>
      <c r="B207" s="474"/>
      <c r="C207" s="475"/>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74"/>
      <c r="C208" s="475"/>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74"/>
      <c r="C209" s="475"/>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74"/>
      <c r="C210" s="475"/>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74"/>
      <c r="C211" s="475"/>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74"/>
      <c r="C212" s="475"/>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74"/>
      <c r="C213" s="475"/>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74"/>
      <c r="C214" s="475"/>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74"/>
      <c r="C215" s="475"/>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76"/>
      <c r="C216" s="477"/>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518" t="str">
        <f>CONCATENATE("Urban use of drinking water sources,  ",C199,"–",C200)</f>
        <v>Urban use of drinking water sources,  2000–2017</v>
      </c>
      <c r="C218" s="1519"/>
      <c r="D218" s="1519"/>
      <c r="E218" s="1519"/>
      <c r="F218" s="1519"/>
      <c r="G218" s="1519"/>
      <c r="H218" s="1519"/>
      <c r="I218" s="1519"/>
      <c r="J218" s="1519"/>
      <c r="K218" s="1519"/>
      <c r="L218" s="1519"/>
      <c r="N218" s="98"/>
      <c r="O218" s="98"/>
      <c r="P218" s="98"/>
      <c r="Q218" s="98"/>
      <c r="R218" s="98"/>
      <c r="S218" s="1501" t="s">
        <v>11</v>
      </c>
      <c r="T218" s="1502"/>
      <c r="U218" s="1502"/>
      <c r="V218" s="1502"/>
      <c r="W218" s="150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515" t="s">
        <v>7</v>
      </c>
      <c r="B297" s="1515"/>
      <c r="C297" s="1515"/>
      <c r="D297" s="1504" t="s">
        <v>0</v>
      </c>
      <c r="E297" s="1505"/>
      <c r="F297" s="1505"/>
      <c r="G297" s="1505"/>
      <c r="H297" s="1506"/>
      <c r="I297" s="1504" t="s">
        <v>1</v>
      </c>
      <c r="J297" s="1505"/>
      <c r="K297" s="1505"/>
      <c r="L297" s="1505"/>
      <c r="M297" s="1506"/>
      <c r="N297" s="1504" t="s">
        <v>2</v>
      </c>
      <c r="O297" s="1505"/>
      <c r="P297" s="1505"/>
      <c r="Q297" s="1505"/>
      <c r="R297" s="1506"/>
      <c r="S297" s="1504" t="s">
        <v>3</v>
      </c>
      <c r="T297" s="1505"/>
      <c r="U297" s="1505"/>
      <c r="V297" s="1505"/>
      <c r="W297" s="1506"/>
      <c r="X297" s="1504" t="s">
        <v>4</v>
      </c>
      <c r="Y297" s="1505"/>
      <c r="Z297" s="1505"/>
      <c r="AA297" s="1505"/>
      <c r="AB297" s="1506"/>
    </row>
    <row r="298" s="44" customFormat="true" ht="22.5" customHeight="true" x14ac:dyDescent="0.2">
      <c r="A298" s="1516"/>
      <c r="B298" s="1516"/>
      <c r="C298" s="1516"/>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507" t="s">
        <v>10</v>
      </c>
      <c r="B299" s="1508"/>
      <c r="C299" s="203">
        <v>2000</v>
      </c>
      <c r="D299" s="56">
        <f ca="true">IF((D301+H301)&gt;100,D301*100/(D301+H301),D301)</f>
        <v>75.491326922586268</v>
      </c>
      <c r="E299" s="57">
        <f ca="true">D299*AVERAGEIF(E305:E316,"&gt;0")/100</f>
        <v>71.031080361644257</v>
      </c>
      <c r="F299" s="58">
        <f ca="true">D299*(100-AVERAGEIF(E305:E316,"&gt;0"))/100</f>
        <v>4.4602465609420072</v>
      </c>
      <c r="G299" s="59">
        <f ca="true">100-(E299+F299+H299)</f>
        <v>20.452010723640569</v>
      </c>
      <c r="H299" s="60">
        <f ca="true">IF((D301+H301)&gt;100,H301*100/(D301+H301),H301)</f>
        <v>4.056662353773163</v>
      </c>
      <c r="I299" s="56">
        <f ca="true">IF((I301+M301)&gt;100,I301*100/(I301+M301),I301)</f>
        <v>81.069284751005853</v>
      </c>
      <c r="J299" s="57">
        <f ca="true">I299*AVERAGEIF(J305:J316,"&gt;0")/100</f>
        <v>77.882302649872528</v>
      </c>
      <c r="K299" s="61">
        <f ca="true">I299*(100-AVERAGEIF(J305:J316,"&gt;0"))/100</f>
        <v>3.1869821011333221</v>
      </c>
      <c r="L299" s="62">
        <f ca="true">100-(J299+K299+M299)</f>
        <v>16.789985952108253</v>
      </c>
      <c r="M299" s="63">
        <f ca="true">IF((I301+M301)&gt;100,M301*100/(I301+M301),M301)</f>
        <v>2.140729296885894</v>
      </c>
      <c r="N299" s="56">
        <f ca="true">IF((N301+R301)&gt;100,N301*100/(N301+R301),N301)</f>
        <v>84.468203412497587</v>
      </c>
      <c r="O299" s="57">
        <f ca="true">N299*AVERAGEIF(O305:O316,"&gt;0")/100</f>
        <v>81.475926490367954</v>
      </c>
      <c r="P299" s="61">
        <f ca="true">N299*(100-AVERAGEIF(O305:O316,"&gt;0"))/100</f>
        <v>2.9922769221296335</v>
      </c>
      <c r="Q299" s="62">
        <f ca="true">100-(O299+P299+R299)</f>
        <v>13.823791485651128</v>
      </c>
      <c r="R299" s="63">
        <f ca="true">IF((N301+R301)&gt;100,R301*100/(N301+R301),R301)</f>
        <v>1.7080051018512847</v>
      </c>
      <c r="S299" s="56">
        <f ca="true">IF((S301+W301)&gt;100,S301*100/(S301+W301),S301)</f>
        <v>85.083733427321931</v>
      </c>
      <c r="T299" s="57">
        <f ca="true">S299*AVERAGEIF(T305:T316,"&gt;0")/100</f>
        <v>82.733518531402964</v>
      </c>
      <c r="U299" s="61">
        <f ca="true">S299*(100-AVERAGEIF(T305:T316,"&gt;0"))/100</f>
        <v>2.3502148959189539</v>
      </c>
      <c r="V299" s="62">
        <f ca="true">100-(T299+U299+W299)</f>
        <v>13.491667065363245</v>
      </c>
      <c r="W299" s="63">
        <f ca="true">IF((S301+W301)&gt;100,W301*100/(S301+W301),W301)</f>
        <v>1.4245995073148379</v>
      </c>
      <c r="X299" s="56">
        <f ca="true">IF((X301+AB301)&gt;100,X301*100/(X301+AB301),X301)</f>
        <v>89.259696015385998</v>
      </c>
      <c r="Y299" s="57">
        <f ca="true">X299*AVERAGEIF(Y305:Y316,"&gt;0")/100</f>
        <v>87.88201168206659</v>
      </c>
      <c r="Z299" s="61">
        <f ca="true">X299*(100-AVERAGEIF(Y305:Y316,"&gt;0"))/100</f>
        <v>1.3776843333194078</v>
      </c>
      <c r="AA299" s="62">
        <f ca="true">100-(Y299+Z299+AB299)</f>
        <v>9.7201016586502789</v>
      </c>
      <c r="AB299" s="63">
        <f ca="true">IF((X301+AB301)&gt;100,AB301*100/(X301+AB301),AB301)</f>
        <v>1.020202325963723</v>
      </c>
    </row>
    <row r="300" s="64" customFormat="true" ht="15" customHeight="true" x14ac:dyDescent="0.2">
      <c r="A300" s="1509"/>
      <c r="B300" s="1510"/>
      <c r="C300" s="204">
        <v>2017</v>
      </c>
      <c r="D300" s="65">
        <f ca="true">IF((D302+H302)&gt;100,D302*100/(D302+H302),D302)</f>
        <v>90.544885008136134</v>
      </c>
      <c r="E300" s="66">
        <f ca="true">D300*AVERAGEIF(E305:E316,"&gt;0")/100</f>
        <v>85.19523057190446</v>
      </c>
      <c r="F300" s="67">
        <f ca="true">D300*(100-AVERAGEIF(E305:E316,"&gt;0"))/100</f>
        <v>5.349654436231666</v>
      </c>
      <c r="G300" s="68">
        <f ca="true">100-(E300+F300+H300)</f>
        <v>8.5138961944333715</v>
      </c>
      <c r="H300" s="69">
        <f ca="true">IF((D302+H302)&gt;100,H302*100/(D302+H302),H302)</f>
        <v>0.9412187974305084</v>
      </c>
      <c r="I300" s="65">
        <f ca="true">IF((I302+M302)&gt;100,I302*100/(I302+M302),I302)</f>
        <v>91.704826356095055</v>
      </c>
      <c r="J300" s="66">
        <f ca="true">I300*AVERAGEIF(J305:J316,"&gt;0")/100</f>
        <v>88.099741630331664</v>
      </c>
      <c r="K300" s="67">
        <f ca="true">I300*(100-AVERAGEIF(J305:J316,"&gt;0"))/100</f>
        <v>3.6050847257633922</v>
      </c>
      <c r="L300" s="68">
        <f ca="true">100-(J300+K300+M300)</f>
        <v>7.5042669292994901</v>
      </c>
      <c r="M300" s="69">
        <f ca="true">IF((I302+M302)&gt;100,M302*100/(I302+M302),M302)</f>
        <v>0.79090671460545536</v>
      </c>
      <c r="N300" s="65">
        <f ca="true">IF((N302+R302)&gt;100,N302*100/(N302+R302),N302)</f>
        <v>92.64093870437523</v>
      </c>
      <c r="O300" s="66">
        <f ca="true">N300*AVERAGEIF(O305:O316,"&gt;0")/100</f>
        <v>89.359143523106908</v>
      </c>
      <c r="P300" s="67">
        <f ca="true">N300*(100-AVERAGEIF(O305:O316,"&gt;0"))/100</f>
        <v>3.2817951812683335</v>
      </c>
      <c r="Q300" s="68">
        <f ca="true">100-(O300+P300+R300)</f>
        <v>6.58626829128319</v>
      </c>
      <c r="R300" s="69">
        <f ca="true">IF((N302+R302)&gt;100,R302*100/(N302+R302),R302)</f>
        <v>0.77279300434156539</v>
      </c>
      <c r="S300" s="65">
        <f ca="true">IF((S302+W302)&gt;100,S302*100/(S302+W302),S302)</f>
        <v>94.625721853339883</v>
      </c>
      <c r="T300" s="66">
        <f ca="true">S300*AVERAGEIF(T305:T316,"&gt;0")/100</f>
        <v>92.011934563119851</v>
      </c>
      <c r="U300" s="67">
        <f ca="true">S300*(100-AVERAGEIF(T305:T316,"&gt;0"))/100</f>
        <v>2.6137872902200288</v>
      </c>
      <c r="V300" s="68">
        <f ca="true">100-(T300+U300+W300)</f>
        <v>4.7195945174166241</v>
      </c>
      <c r="W300" s="69">
        <f ca="true">IF((S302+W302)&gt;100,W302*100/(S302+W302),W302)</f>
        <v>0.65468362924349321</v>
      </c>
      <c r="X300" s="65">
        <f ca="true">IF((X302+AB302)&gt;100,X302*100/(X302+AB302),X302)</f>
        <v>96.89383596608468</v>
      </c>
      <c r="Y300" s="66">
        <f ca="true">X300*AVERAGEIF(Y305:Y316,"&gt;0")/100</f>
        <v>95.398322024577567</v>
      </c>
      <c r="Z300" s="67">
        <f ca="true">X300*(100-AVERAGEIF(Y305:Y316,"&gt;0"))/100</f>
        <v>1.495513941507099</v>
      </c>
      <c r="AA300" s="68">
        <f ca="true">100-(Y300+Z300+AB300)</f>
        <v>2.705533932380277</v>
      </c>
      <c r="AB300" s="69">
        <f ca="true">IF((X302+AB302)&gt;100,AB302*100/(X302+AB302),AB302)</f>
        <v>0.40063010153505729</v>
      </c>
    </row>
    <row r="301" hidden="true" x14ac:dyDescent="0.2">
      <c r="A301" s="1511" t="s">
        <v>12</v>
      </c>
      <c r="B301" s="1512"/>
      <c r="C301" s="70">
        <f>MinRegYear(C299,C305:C316)</f>
        <v>2004</v>
      </c>
      <c r="D301" s="71">
        <f ca="true">IF(MAX(C305:C316)-MIN(C305:C316)&lt;5,AVERAGEIF(C305:C316,"&gt;0",D305:D316),
IF(FORECAST($C301,D$305:D$316,$C$305:$C$316)&lt;0,0,
IF(FORECAST($C301,D$305:D$316,$C$305:$C$316)&gt;100,100,
FORECAST($C301,D$305:D$316,$C$305:$C$316))))</f>
        <v>75.491326922586268</v>
      </c>
      <c r="E301" s="72"/>
      <c r="F301" s="73"/>
      <c r="G301" s="73"/>
      <c r="H301" s="74">
        <f ca="true">IF(MAX(C305:C316)-MIN(C305:C316)&lt;5,AVERAGEIF(C305:C316,"&gt;0",H305:H316),
IF(FORECAST($C301,H$305:H$316,$C$305:$C$316)&lt;0,0,
IF(FORECAST($C301,H$305:H$316,$C$305:$C$316)&gt;100,100,
FORECAST($C301,H$305:H$316,$C$305:$C$316))))</f>
        <v>4.056662353773163</v>
      </c>
      <c r="I301" s="71">
        <f ca="true">IF(MAX(C305:C316)-MIN(C305:C316)&lt;5,AVERAGEIF(C305:C316,"&gt;0",I305:I316),
IF(FORECAST($C301,I$305:I$316,$C$305:$C$316)&lt;0,0,
IF(FORECAST($C301,I$305:I$316,$C$305:$C$316)&gt;100,100,
FORECAST($C301,I$305:I$316,$C$305:$C$316))))</f>
        <v>81.069284751005853</v>
      </c>
      <c r="J301" s="72"/>
      <c r="K301" s="73"/>
      <c r="L301" s="73"/>
      <c r="M301" s="74">
        <f ca="true">IF(MAX(C305:C316)-MIN(C305:C316)&lt;5,AVERAGEIF(C305:C316,"&gt;0",M305:M316),
IF(FORECAST($C301,M$305:M$316,$C$305:$C$316)&lt;0,0,
IF(FORECAST($C301,M$305:M$316,$C$305:$C$316)&gt;100,100,
FORECAST($C301,M$305:M$316,$C$305:$C$316))))</f>
        <v>2.140729296885894</v>
      </c>
      <c r="N301" s="71">
        <f ca="true">IF(MAX(C305:C316)-MIN(C305:C316)&lt;5,AVERAGEIF(C305:C316,"&gt;0",N305:N316),
IF(FORECAST($C301,N$305:N$316,$C$305:$C$316)&lt;0,0,
IF(FORECAST($C301,N$305:N$316,$C$305:$C$316)&gt;100,100,
FORECAST($C301,N$305:N$316,$C$305:$C$316))))</f>
        <v>84.468203412497587</v>
      </c>
      <c r="O301" s="72"/>
      <c r="P301" s="73"/>
      <c r="Q301" s="73"/>
      <c r="R301" s="74">
        <f ca="true">IF(MAX(C305:C316)-MIN(C305:C316)&lt;5,AVERAGEIF(C305:C316,"&gt;0",R305:R316),
IF(FORECAST($C301,R$305:R$316,$C$305:$C$316)&lt;0,0,
IF(FORECAST($C301,R$305:R$316,$C$305:$C$316)&gt;100,100,
FORECAST($C301,R$305:R$316,$C$305:$C$316))))</f>
        <v>1.7080051018512847</v>
      </c>
      <c r="S301" s="71">
        <f ca="true">IF(MAX(C305:C316)-MIN(C305:C316)&lt;5,AVERAGEIF(C305:C316,"&gt;0",S305:S316),
IF(FORECAST($C301,S$305:S$316,$C$305:$C$316)&lt;0,0,
IF(FORECAST($C301,S$305:S$316,$C$305:$C$316)&gt;100,100,
FORECAST($C301,S$305:S$316,$C$305:$C$316))))</f>
        <v>85.083733427321931</v>
      </c>
      <c r="T301" s="72"/>
      <c r="U301" s="73"/>
      <c r="V301" s="73"/>
      <c r="W301" s="74">
        <f ca="true">IF(MAX(C305:C316)-MIN(C305:C316)&lt;5,AVERAGEIF(C305:C316,"&gt;0",W305:W316),
IF(FORECAST($C301,W$305:W$316,$C$305:$C$316)&lt;0,0,
IF(FORECAST($C301,W$305:W$316,$C$305:$C$316)&gt;100,100,
FORECAST($C301,W$305:W$316,$C$305:$C$316))))</f>
        <v>1.4245995073148379</v>
      </c>
      <c r="X301" s="71">
        <f ca="true">IF(MAX(C305:C316)-MIN(C305:C316)&lt;5,AVERAGEIF(C305:C316,"&gt;0",X305:X316),
IF(FORECAST($C301,X$305:X$316,$C$305:$C$316)&lt;0,0,
IF(FORECAST($C301,X$305:X$316,$C$305:$C$316)&gt;100,100,
FORECAST($C301,X$305:X$316,$C$305:$C$316))))</f>
        <v>89.259696015385998</v>
      </c>
      <c r="Y301" s="72"/>
      <c r="Z301" s="73"/>
      <c r="AA301" s="73"/>
      <c r="AB301" s="74">
        <f ca="true">IF(MAX(C305:C316)-MIN(C305:C316)&lt;5,AVERAGEIF(C305:C316,"&gt;0",AB305:AB316),
IF(FORECAST($C301,AB$305:AB$316,$C$305:$C$316)&lt;0,0,
IF(FORECAST($C301,AB$305:AB$316,$C$305:$C$316)&gt;100,100,
FORECAST($C301,AB$305:AB$316,$C$305:$C$316))))</f>
        <v>1.020202325963723</v>
      </c>
    </row>
    <row r="302" hidden="true" x14ac:dyDescent="0.2">
      <c r="A302" s="1513"/>
      <c r="B302" s="1514"/>
      <c r="C302" s="49">
        <f>MaxRegYear(C300,C305:C316)</f>
        <v>2017</v>
      </c>
      <c r="D302" s="75">
        <f ca="true">IF(MAX(C305:C316)-MIN(C305:C316)&lt;5,AVERAGEIF(C305:C316,"&gt;0",D305:D316),
IF(FORECAST($C302,D$305:D$316,$C$305:$C$316)&lt;0,0,
IF(FORECAST($C302,D$305:D$316,$C$305:$C$316)&gt;100,100,
FORECAST($C302,D$305:D$316,$C$305:$C$316))))</f>
        <v>90.544885008136134</v>
      </c>
      <c r="E302" s="76"/>
      <c r="F302" s="77"/>
      <c r="G302" s="77"/>
      <c r="H302" s="78">
        <f ca="true">IF(MAX(C305:C316)-MIN(C305:C316)&lt;5,AVERAGEIF(C305:C316,"&gt;0",H305:H316),
IF(FORECAST($C302,H$305:H$316,$C$305:$C$316)&lt;0,0,
IF(FORECAST($C302,H$305:H$316,$C$305:$C$316)&gt;100,100,
FORECAST($C302,H$305:H$316,$C$305:$C$316))))</f>
        <v>0.9412187974305084</v>
      </c>
      <c r="I302" s="75">
        <f ca="true">IF(MAX(C305:C316)-MIN(C305:C316)&lt;5,AVERAGEIF(C305:C316,"&gt;0",I305:I316),
IF(FORECAST($C302,I$305:I$316,$C$305:$C$316)&lt;0,0,
IF(FORECAST($C302,I$305:I$316,$C$305:$C$316)&gt;100,100,
FORECAST($C302,I$305:I$316,$C$305:$C$316))))</f>
        <v>91.704826356095055</v>
      </c>
      <c r="J302" s="76"/>
      <c r="K302" s="77"/>
      <c r="L302" s="77"/>
      <c r="M302" s="78">
        <f ca="true">IF(MAX(C305:C316)-MIN(C305:C316)&lt;5,AVERAGEIF(C305:C316,"&gt;0",M305:M316),
IF(FORECAST($C302,M$305:M$316,$C$305:$C$316)&lt;0,0,
IF(FORECAST($C302,M$305:M$316,$C$305:$C$316)&gt;100,100,
FORECAST($C302,M$305:M$316,$C$305:$C$316))))</f>
        <v>0.79090671460545536</v>
      </c>
      <c r="N302" s="75">
        <f ca="true">IF(MAX(C305:C316)-MIN(C305:C316)&lt;5,AVERAGEIF(C305:C316,"&gt;0",N305:N316),
IF(FORECAST($C302,N$305:N$316,$C$305:$C$316)&lt;0,0,
IF(FORECAST($C302,N$305:N$316,$C$305:$C$316)&gt;100,100,
FORECAST($C302,N$305:N$316,$C$305:$C$316))))</f>
        <v>92.64093870437523</v>
      </c>
      <c r="O302" s="76"/>
      <c r="P302" s="77"/>
      <c r="Q302" s="77"/>
      <c r="R302" s="78">
        <f ca="true">IF(MAX(C305:C316)-MIN(C305:C316)&lt;5,AVERAGEIF(C305:C316,"&gt;0",R305:R316),
IF(FORECAST($C302,R$305:R$316,$C$305:$C$316)&lt;0,0,
IF(FORECAST($C302,R$305:R$316,$C$305:$C$316)&gt;100,100,
FORECAST($C302,R$305:R$316,$C$305:$C$316))))</f>
        <v>0.77279300434156539</v>
      </c>
      <c r="S302" s="75">
        <f ca="true">IF(MAX(C305:C316)-MIN(C305:C316)&lt;5,AVERAGEIF(C305:C316,"&gt;0",S305:S316),
IF(FORECAST($C302,S$305:S$316,$C$305:$C$316)&lt;0,0,
IF(FORECAST($C302,S$305:S$316,$C$305:$C$316)&gt;100,100,
FORECAST($C302,S$305:S$316,$C$305:$C$316))))</f>
        <v>94.625721853339883</v>
      </c>
      <c r="T302" s="76"/>
      <c r="U302" s="77"/>
      <c r="V302" s="77"/>
      <c r="W302" s="78">
        <f ca="true">IF(MAX(C305:C316)-MIN(C305:C316)&lt;5,AVERAGEIF(C305:C316,"&gt;0",W305:W316),
IF(FORECAST($C302,W$305:W$316,$C$305:$C$316)&lt;0,0,
IF(FORECAST($C302,W$305:W$316,$C$305:$C$316)&gt;100,100,
FORECAST($C302,W$305:W$316,$C$305:$C$316))))</f>
        <v>0.65468362924349321</v>
      </c>
      <c r="X302" s="75">
        <f ca="true">IF(MAX(C305:C316)-MIN(C305:C316)&lt;5,AVERAGEIF(C305:C316,"&gt;0",X305:X316),
IF(FORECAST($C302,X$305:X$316,$C$305:$C$316)&lt;0,0,
IF(FORECAST($C302,X$305:X$316,$C$305:$C$316)&gt;100,100,
FORECAST($C302,X$305:X$316,$C$305:$C$316))))</f>
        <v>96.89383596608468</v>
      </c>
      <c r="Y302" s="76"/>
      <c r="Z302" s="77"/>
      <c r="AA302" s="77"/>
      <c r="AB302" s="78">
        <f ca="true">IF(MAX(C305:C316)-MIN(C305:C316)&lt;5,AVERAGEIF(C305:C316,"&gt;0",AB305:AB316),
IF(FORECAST($C302,AB$305:AB$316,$C$305:$C$316)&lt;0,0,
IF(FORECAST($C302,AB$305:AB$316,$C$305:$C$316)&gt;100,100,
FORECAST($C302,AB$305:AB$316,$C$305:$C$316))))</f>
        <v>0.40063010153505729</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490" t="s">
        <v>421</v>
      </c>
      <c r="F304" s="213"/>
      <c r="G304" s="213"/>
      <c r="H304" s="85" t="s">
        <v>17</v>
      </c>
      <c r="I304" s="83" t="s">
        <v>14</v>
      </c>
      <c r="J304" s="1490" t="s">
        <v>421</v>
      </c>
      <c r="K304" s="213"/>
      <c r="L304" s="213"/>
      <c r="M304" s="85" t="s">
        <v>17</v>
      </c>
      <c r="N304" s="83" t="s">
        <v>14</v>
      </c>
      <c r="O304" s="1490" t="s">
        <v>421</v>
      </c>
      <c r="P304" s="213"/>
      <c r="Q304" s="213"/>
      <c r="R304" s="85" t="s">
        <v>17</v>
      </c>
      <c r="S304" s="83" t="s">
        <v>14</v>
      </c>
      <c r="T304" s="1490" t="s">
        <v>421</v>
      </c>
      <c r="U304" s="213"/>
      <c r="V304" s="213"/>
      <c r="W304" s="85" t="s">
        <v>17</v>
      </c>
      <c r="X304" s="83" t="s">
        <v>14</v>
      </c>
      <c r="Y304" s="1490" t="s">
        <v>421</v>
      </c>
      <c r="Z304" s="213"/>
      <c r="AA304" s="213"/>
      <c r="AB304" s="85" t="s">
        <v>17</v>
      </c>
      <c r="AD304" s="214"/>
    </row>
    <row r="305" x14ac:dyDescent="0.2">
      <c r="A305" s="87"/>
      <c r="B305" s="472" t="s">
        <v>208</v>
      </c>
      <c r="C305" s="473">
        <v>2006</v>
      </c>
      <c r="D305" s="1">
        <f t="shared" ref="D305:D316" ca="true" si="65">IF(ISERROR(INDIRECT(CONCATENATE($B305,"!M16"))),"",INDIRECT(CONCATENATE($B305,"!M16")))</f>
        <v>77.807258935747669</v>
      </c>
      <c r="E305" s="91">
        <f t="shared" ref="E305:E316" ca="true" si="66">IF(ISERROR(INDIRECT(CONCATENATE($B305,"!M23"))),"",INDIRECT(CONCATENATE($B305,"!M23")))</f>
        <v>91.612520901948628</v>
      </c>
      <c r="F305" s="89"/>
      <c r="G305" s="89"/>
      <c r="H305" s="90">
        <f t="shared" ref="H305:H316" ca="true" si="67">IF(ISERROR(INDIRECT(CONCATENATE($B305,"!M21"))),"",INDIRECT(CONCATENATE($B305,"!M21")))</f>
        <v>3.5773633451050433</v>
      </c>
      <c r="I305" s="1">
        <f t="shared" ref="I305:I316" ca="true" si="68">IF(ISERROR(INDIRECT(CONCATENATE($B305,"!N16"))),"",INDIRECT(CONCATENATE($B305,"!N16")))</f>
        <v>82.705521921019781</v>
      </c>
      <c r="J305" s="88">
        <f t="shared" ref="J305:J316" ca="true" si="69">IF(ISERROR(INDIRECT(CONCATENATE($B305,"!N23"))),"",INDIRECT(CONCATENATE($B305,"!N23")))</f>
        <v>95.214934324961888</v>
      </c>
      <c r="K305" s="89"/>
      <c r="L305" s="89"/>
      <c r="M305" s="90">
        <f t="shared" ref="M305:M316" ca="true" si="70">IF(ISERROR(INDIRECT(CONCATENATE($B305,"!N21"))),"",INDIRECT(CONCATENATE($B305,"!N21")))</f>
        <v>1.93306428422737</v>
      </c>
      <c r="N305" s="1">
        <f t="shared" ref="N305:N316" ca="true" si="71">IF(ISERROR(INDIRECT(CONCATENATE($B305,"!O16"))),"",INDIRECT(CONCATENATE($B305,"!O16")))</f>
        <v>85.725547303555828</v>
      </c>
      <c r="O305" s="88">
        <f t="shared" ref="O305:O316" ca="true" si="72">IF(ISERROR(INDIRECT(CONCATENATE($B305,"!O23"))),"",INDIRECT(CONCATENATE($B305,"!O23")))</f>
        <v>95.680211001192234</v>
      </c>
      <c r="P305" s="89"/>
      <c r="Q305" s="89"/>
      <c r="R305" s="90">
        <f t="shared" ref="R305:R316" ca="true" si="73">IF(ISERROR(INDIRECT(CONCATENATE($B305,"!O21"))),"",INDIRECT(CONCATENATE($B305,"!O21")))</f>
        <v>1.5641263176190128</v>
      </c>
      <c r="S305" s="1">
        <f t="shared" ref="S305:S316" ca="true" si="74">IF(ISERROR(INDIRECT(CONCATENATE($B305,"!P16"))),"",INDIRECT(CONCATENATE($B305,"!P16")))</f>
        <v>86.551731646709229</v>
      </c>
      <c r="T305" s="88">
        <f t="shared" ref="T305:T316" ca="true" si="75">IF(ISERROR(INDIRECT(CONCATENATE($B305,"!P23"))),"",INDIRECT(CONCATENATE($B305,"!P23")))</f>
        <v>96.498437462910061</v>
      </c>
      <c r="U305" s="89"/>
      <c r="V305" s="89"/>
      <c r="W305" s="90">
        <f t="shared" ref="W305:W316" ca="true" si="76">IF(ISERROR(INDIRECT(CONCATENATE($B305,"!P21"))),"",INDIRECT(CONCATENATE($B305,"!P21")))</f>
        <v>1.3061509106884783</v>
      </c>
      <c r="X305" s="1">
        <f t="shared" ref="X305:X316" ca="true" si="77">IF(ISERROR(INDIRECT(CONCATENATE($B305,"!Q16"))),"",INDIRECT(CONCATENATE($B305,"!Q16")))</f>
        <v>90.434179084724491</v>
      </c>
      <c r="Y305" s="88">
        <f t="shared" ref="Y305:Y316" ca="true" si="78">IF(ISERROR(INDIRECT(CONCATENATE($B305,"!Q23"))),"",INDIRECT(CONCATENATE($B305,"!Q23")))</f>
        <v>97.928075328531634</v>
      </c>
      <c r="Z305" s="89"/>
      <c r="AA305" s="89"/>
      <c r="AB305" s="90">
        <f t="shared" ref="AB305:AB316" ca="true" si="79">IF(ISERROR(INDIRECT(CONCATENATE($B305,"!Q221"))),"",INDIRECT(CONCATENATE($B305,"!Q21")))</f>
        <v>0.92488352220546288</v>
      </c>
    </row>
    <row r="306" x14ac:dyDescent="0.2">
      <c r="A306" s="87"/>
      <c r="B306" s="474" t="s">
        <v>370</v>
      </c>
      <c r="C306" s="475">
        <v>2016</v>
      </c>
      <c r="D306" s="2">
        <f t="shared" ca="true" si="65"/>
        <v>89.386919001555526</v>
      </c>
      <c r="E306" s="91">
        <f t="shared" ca="true" si="66"/>
        <v>96.57089898808502</v>
      </c>
      <c r="F306" s="89"/>
      <c r="G306" s="89"/>
      <c r="H306" s="92">
        <f t="shared" ca="true" si="67"/>
        <v>1.1808683017645361</v>
      </c>
      <c r="I306" s="2">
        <f t="shared" ca="true" si="68"/>
        <v>90.886707771088396</v>
      </c>
      <c r="J306" s="91">
        <f t="shared" ca="true" si="69"/>
        <v>96.922699278389288</v>
      </c>
      <c r="K306" s="89"/>
      <c r="L306" s="89"/>
      <c r="M306" s="92">
        <f t="shared" ca="true" si="70"/>
        <v>0.89473922093471092</v>
      </c>
      <c r="N306" s="2">
        <f t="shared" ca="true" si="71"/>
        <v>92.012266758846266</v>
      </c>
      <c r="O306" s="91">
        <f t="shared" ca="true" si="72"/>
        <v>97.234810743695718</v>
      </c>
      <c r="P306" s="89"/>
      <c r="Q306" s="89"/>
      <c r="R306" s="92">
        <f t="shared" ca="true" si="73"/>
        <v>0.84473239645768083</v>
      </c>
      <c r="S306" s="2">
        <f t="shared" ca="true" si="74"/>
        <v>93.891722743646127</v>
      </c>
      <c r="T306" s="91">
        <f t="shared" ca="true" si="75"/>
        <v>97.977087290769205</v>
      </c>
      <c r="U306" s="89"/>
      <c r="V306" s="89"/>
      <c r="W306" s="92">
        <f t="shared" ca="true" si="76"/>
        <v>0.71390792755667232</v>
      </c>
      <c r="X306" s="2">
        <f t="shared" ca="true" si="77"/>
        <v>96.306594431415732</v>
      </c>
      <c r="Y306" s="91">
        <f t="shared" ca="true" si="78"/>
        <v>98.985012224260544</v>
      </c>
      <c r="Z306" s="89"/>
      <c r="AA306" s="89"/>
      <c r="AB306" s="92">
        <f t="shared" ca="true" si="79"/>
        <v>0.44828950341417767</v>
      </c>
    </row>
    <row r="307" x14ac:dyDescent="0.2">
      <c r="A307" s="87"/>
      <c r="B307" s="474"/>
      <c r="C307" s="475"/>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74"/>
      <c r="C308" s="475"/>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74"/>
      <c r="C309" s="475"/>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74"/>
      <c r="C310" s="475"/>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74"/>
      <c r="C311" s="475"/>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74"/>
      <c r="C312" s="475"/>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74"/>
      <c r="C313" s="475"/>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74"/>
      <c r="C314" s="475"/>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74"/>
      <c r="C315" s="475"/>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76"/>
      <c r="C316" s="477"/>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518" t="str">
        <f>CONCATENATE("Rural use of drinking water sources, ",C299,"–",C300)</f>
        <v>Rural use of drinking water sources, 2000–2017</v>
      </c>
      <c r="C318" s="1519"/>
      <c r="D318" s="1519"/>
      <c r="E318" s="1519"/>
      <c r="F318" s="1519"/>
      <c r="G318" s="1519"/>
      <c r="H318" s="1519"/>
      <c r="I318" s="1519"/>
      <c r="J318" s="1519"/>
      <c r="K318" s="1519"/>
      <c r="L318" s="1526"/>
      <c r="N318" s="98"/>
      <c r="O318" s="98"/>
      <c r="P318" s="98"/>
      <c r="Q318" s="98"/>
      <c r="R318" s="98"/>
      <c r="S318" s="1501" t="s">
        <v>11</v>
      </c>
      <c r="T318" s="1502"/>
      <c r="U318" s="1502"/>
      <c r="V318" s="1502"/>
      <c r="W318" s="150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9" sqref="B9"/>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539" t="s">
        <v>123</v>
      </c>
      <c r="C4" s="1540"/>
      <c r="D4" s="1540"/>
      <c r="E4" s="1540"/>
      <c r="F4" s="1540"/>
      <c r="G4" s="1540"/>
      <c r="H4" s="1540"/>
      <c r="I4" s="1540"/>
      <c r="J4" s="1540"/>
      <c r="K4" s="1540"/>
      <c r="L4" s="1540"/>
      <c r="M4" s="1540"/>
      <c r="N4" s="1540"/>
      <c r="O4" s="1540"/>
      <c r="P4" s="1540"/>
      <c r="Q4" s="1540"/>
      <c r="R4" s="1540"/>
      <c r="S4" s="1540"/>
      <c r="T4" s="1540"/>
      <c r="U4" s="1540"/>
      <c r="V4" s="1540"/>
      <c r="W4" s="1540"/>
      <c r="X4" s="1540"/>
      <c r="Y4" s="1540"/>
    </row>
    <row r="5" ht="28.5" customHeight="true" x14ac:dyDescent="0.2">
      <c r="B5" s="1527" t="str">
        <f ca="true">IF(ISERROR(INDIRECT(CONCATENATE($B105,"!A2"))),"",INDIRECT(CONCATENATE($B105,"!A2")))</f>
        <v>India</v>
      </c>
      <c r="C5" s="1537"/>
      <c r="D5" s="1537"/>
      <c r="E5" s="1537"/>
      <c r="F5" s="1537"/>
      <c r="G5" s="1537"/>
      <c r="H5" s="1537"/>
      <c r="I5" s="1537"/>
      <c r="J5" s="1537"/>
      <c r="K5" s="1538"/>
      <c r="L5" s="1538"/>
      <c r="M5" s="1538"/>
      <c r="N5" s="1538"/>
      <c r="O5" s="1538"/>
      <c r="P5" s="1538"/>
      <c r="Q5" s="1538"/>
      <c r="R5" s="1538"/>
      <c r="S5" s="1538"/>
      <c r="T5" s="1538"/>
      <c r="U5" s="1538"/>
      <c r="V5" s="1538"/>
      <c r="W5" s="1538"/>
      <c r="X5" s="1538"/>
      <c r="Y5" s="1538"/>
    </row>
    <row r="6" x14ac:dyDescent="0.2">
      <c r="F6" s="36"/>
      <c r="G6" s="36"/>
      <c r="J6" s="37"/>
      <c r="K6" s="37"/>
      <c r="L6" s="37"/>
      <c r="M6" s="37"/>
      <c r="N6" s="37"/>
      <c r="O6" s="37"/>
      <c r="P6" s="37"/>
    </row>
    <row r="7" s="38" customFormat="true" ht="18" x14ac:dyDescent="0.25">
      <c r="B7" s="1518" t="str">
        <f>B118</f>
        <v>National use of sanitation facilities, 2000–2020</v>
      </c>
      <c r="C7" s="1541"/>
      <c r="D7" s="1541"/>
      <c r="E7" s="1541"/>
      <c r="F7" s="1541"/>
      <c r="G7" s="1541"/>
      <c r="H7" s="1541"/>
      <c r="I7" s="1541"/>
      <c r="J7" s="1518" t="str">
        <f>B218</f>
        <v>Urban use of sanitation facilities, 2000–2020</v>
      </c>
      <c r="K7" s="1541"/>
      <c r="L7" s="1541"/>
      <c r="M7" s="1541"/>
      <c r="N7" s="1541"/>
      <c r="O7" s="1541"/>
      <c r="P7" s="1541"/>
      <c r="Q7" s="1541"/>
      <c r="R7" s="1518" t="str">
        <f>B318</f>
        <v>Rural use of sanitation facilities, 2000–2020</v>
      </c>
      <c r="S7" s="1541"/>
      <c r="T7" s="1541"/>
      <c r="U7" s="1541"/>
      <c r="V7" s="1541"/>
      <c r="W7" s="1541"/>
      <c r="X7" s="1541"/>
      <c r="Y7" s="154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531" t="str">
        <f ca="true">IF(ISERROR(INDIRECT(CONCATENATE($B105,"!A2"))),"",INDIRECT(CONCATENATE($B105,"!A2")))</f>
        <v>India</v>
      </c>
      <c r="C31" s="1532"/>
      <c r="D31" s="1532"/>
      <c r="E31" s="1533"/>
      <c r="F31" s="1529" t="s">
        <v>0</v>
      </c>
      <c r="G31" s="1529"/>
      <c r="H31" s="1529"/>
      <c r="I31" s="1530"/>
      <c r="J31" s="1528" t="s">
        <v>1</v>
      </c>
      <c r="K31" s="1529"/>
      <c r="L31" s="1529"/>
      <c r="M31" s="1530"/>
      <c r="N31" s="1528" t="s">
        <v>2</v>
      </c>
      <c r="O31" s="1529"/>
      <c r="P31" s="1529"/>
      <c r="Q31" s="1530"/>
      <c r="R31" s="1528" t="s">
        <v>3</v>
      </c>
      <c r="S31" s="1529"/>
      <c r="T31" s="1529"/>
      <c r="U31" s="1530"/>
      <c r="V31" s="1528" t="s">
        <v>4</v>
      </c>
      <c r="W31" s="1529"/>
      <c r="X31" s="1529"/>
      <c r="Y31" s="1530"/>
    </row>
    <row r="32" s="44" customFormat="true" ht="22.5" customHeight="true" x14ac:dyDescent="0.2">
      <c r="B32" s="1534"/>
      <c r="C32" s="1535"/>
      <c r="D32" s="1535"/>
      <c r="E32" s="1536"/>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522" t="s">
        <v>5</v>
      </c>
      <c r="C33" s="1523"/>
      <c r="D33" s="1520" t="s">
        <v>25</v>
      </c>
      <c r="E33" s="33">
        <f>C99</f>
        <v>2000</v>
      </c>
      <c r="F33" s="103">
        <f ca="true">E99</f>
        <v>2.5266363252625554</v>
      </c>
      <c r="G33" s="46">
        <f t="shared" ref="G33:I34" ca="true" si="0">F99</f>
        <v>1.0990812644800796</v>
      </c>
      <c r="H33" s="47">
        <f t="shared" ca="true" si="0"/>
        <v>2.2484489590362955</v>
      </c>
      <c r="I33" s="48">
        <f t="shared" ca="true" si="0"/>
        <v>94.125833451221069</v>
      </c>
      <c r="J33" s="103">
        <f ca="true">J99</f>
        <v>5.8562525437195321</v>
      </c>
      <c r="K33" s="46">
        <f t="shared" ref="K33:M34" ca="true" si="1">K99</f>
        <v>2.6390909832503864</v>
      </c>
      <c r="L33" s="47">
        <f t="shared" ca="true" si="1"/>
        <v>4.4115952366473721</v>
      </c>
      <c r="M33" s="48">
        <f t="shared" ca="true" si="1"/>
        <v>87.093061236382709</v>
      </c>
      <c r="N33" s="103">
        <f ca="true">O99</f>
        <v>17.013096811220475</v>
      </c>
      <c r="O33" s="46">
        <f t="shared" ref="O33:Q34" ca="true" si="2">P99</f>
        <v>7.4037662474996093</v>
      </c>
      <c r="P33" s="47">
        <f t="shared" ca="true" si="2"/>
        <v>4.6405128407714074</v>
      </c>
      <c r="Q33" s="48">
        <f t="shared" ca="true" si="2"/>
        <v>70.94262410050851</v>
      </c>
      <c r="R33" s="103">
        <f ca="true">T99</f>
        <v>43.31833280290568</v>
      </c>
      <c r="S33" s="46">
        <f t="shared" ref="S33:U34" ca="true" si="3">U99</f>
        <v>13.718385526116146</v>
      </c>
      <c r="T33" s="47">
        <f t="shared" ca="true" si="3"/>
        <v>4.1071935632189707</v>
      </c>
      <c r="U33" s="48">
        <f t="shared" ca="true" si="3"/>
        <v>38.856088107759206</v>
      </c>
      <c r="V33" s="103">
        <f ca="true">Y99</f>
        <v>81.236547895953947</v>
      </c>
      <c r="W33" s="46">
        <f t="shared" ref="W33:Y34" ca="true" si="4">Z99</f>
        <v>8.3452518875196269</v>
      </c>
      <c r="X33" s="47">
        <f t="shared" ca="true" si="4"/>
        <v>3.5296852471358307</v>
      </c>
      <c r="Y33" s="48">
        <f t="shared" ca="true" si="4"/>
        <v>6.8885149693905987</v>
      </c>
    </row>
    <row r="34" x14ac:dyDescent="0.2">
      <c r="B34" s="1524"/>
      <c r="C34" s="1525"/>
      <c r="D34" s="1521"/>
      <c r="E34" s="34">
        <f>C100</f>
        <v>2020</v>
      </c>
      <c r="F34" s="104">
        <f ca="true">E100</f>
        <v>10.900762059673527</v>
      </c>
      <c r="G34" s="51">
        <f t="shared" ca="true" si="0"/>
        <v>4.7418076074313804</v>
      </c>
      <c r="H34" s="52">
        <f t="shared" ca="true" si="0"/>
        <v>3.469704894591132</v>
      </c>
      <c r="I34" s="53">
        <f t="shared" ca="true" si="0"/>
        <v>80.88772543830396</v>
      </c>
      <c r="J34" s="104">
        <f ca="true">J100</f>
        <v>26.732278781496206</v>
      </c>
      <c r="K34" s="51">
        <f t="shared" ca="true" si="1"/>
        <v>12.046768025679084</v>
      </c>
      <c r="L34" s="52">
        <f t="shared" ca="true" si="1"/>
        <v>3.6848102049771114</v>
      </c>
      <c r="M34" s="53">
        <f t="shared" ca="true" si="1"/>
        <v>57.536142987847597</v>
      </c>
      <c r="N34" s="104">
        <f ca="true">O100</f>
        <v>44.041095108343619</v>
      </c>
      <c r="O34" s="51">
        <f t="shared" ca="true" si="2"/>
        <v>19.165821313085399</v>
      </c>
      <c r="P34" s="52">
        <f t="shared" ca="true" si="2"/>
        <v>2.9848463758180515</v>
      </c>
      <c r="Q34" s="53">
        <f t="shared" ca="true" si="2"/>
        <v>33.808237202752935</v>
      </c>
      <c r="R34" s="104">
        <f ca="true">T100</f>
        <v>65.983209101070116</v>
      </c>
      <c r="S34" s="51">
        <f t="shared" ca="true" si="3"/>
        <v>20.896074297626207</v>
      </c>
      <c r="T34" s="52">
        <f t="shared" ca="true" si="3"/>
        <v>3.3732101989044168</v>
      </c>
      <c r="U34" s="53">
        <f t="shared" ca="true" si="3"/>
        <v>9.7475064023992672</v>
      </c>
      <c r="V34" s="104">
        <f ca="true">Y100</f>
        <v>88.409195295332623</v>
      </c>
      <c r="W34" s="51">
        <f t="shared" ca="true" si="4"/>
        <v>9.0820821787924917</v>
      </c>
      <c r="X34" s="52">
        <f t="shared" ca="true" si="4"/>
        <v>1.8724967751807213</v>
      </c>
      <c r="Y34" s="53">
        <f t="shared" ca="true" si="4"/>
        <v>0.63622575069416598</v>
      </c>
    </row>
    <row r="35" x14ac:dyDescent="0.2">
      <c r="F35" s="36"/>
      <c r="H35" s="39"/>
    </row>
    <row r="36" x14ac:dyDescent="0.2">
      <c r="B36" s="1522" t="s">
        <v>6</v>
      </c>
      <c r="C36" s="1523"/>
      <c r="D36" s="1520" t="s">
        <v>25</v>
      </c>
      <c r="E36" s="33">
        <f>C199</f>
        <v>2000</v>
      </c>
      <c r="F36" s="103">
        <f ca="true">E199</f>
        <v>18.089040861191389</v>
      </c>
      <c r="G36" s="46">
        <f t="shared" ref="G36:I37" ca="true" si="5">F199</f>
        <v>18.179434917489633</v>
      </c>
      <c r="H36" s="47">
        <f t="shared" ca="true" si="5"/>
        <v>7.4768245639065753</v>
      </c>
      <c r="I36" s="48">
        <f t="shared" ca="true" si="5"/>
        <v>56.254699657412402</v>
      </c>
      <c r="J36" s="103">
        <f ca="true">J199</f>
        <v>41.797160031928918</v>
      </c>
      <c r="K36" s="46">
        <f t="shared" ref="K36:M37" ca="true" si="6">K199</f>
        <v>27.422834895391471</v>
      </c>
      <c r="L36" s="47">
        <f t="shared" ca="true" si="6"/>
        <v>7.4916913659787951</v>
      </c>
      <c r="M36" s="48">
        <f t="shared" ca="true" si="6"/>
        <v>23.288313706700819</v>
      </c>
      <c r="N36" s="103">
        <f ca="true">O199</f>
        <v>64.354782939971969</v>
      </c>
      <c r="O36" s="46">
        <f t="shared" ref="O36:Q37" ca="true" si="7">P199</f>
        <v>21.178644132408419</v>
      </c>
      <c r="P36" s="47">
        <f t="shared" ca="true" si="7"/>
        <v>5.4531901034217753</v>
      </c>
      <c r="Q36" s="48">
        <f t="shared" ca="true" si="7"/>
        <v>9.0133828241978335</v>
      </c>
      <c r="R36" s="103">
        <f ca="true">T199</f>
        <v>82.173849302515848</v>
      </c>
      <c r="S36" s="46">
        <f t="shared" ref="S36:U37" ca="true" si="8">U199</f>
        <v>11.321859232770709</v>
      </c>
      <c r="T36" s="47">
        <f t="shared" ca="true" si="8"/>
        <v>4.2416436877613535</v>
      </c>
      <c r="U36" s="48">
        <f t="shared" ca="true" si="8"/>
        <v>2.2626477769520932</v>
      </c>
      <c r="V36" s="103">
        <f ca="true">Y199</f>
        <v>90.710903433628985</v>
      </c>
      <c r="W36" s="46">
        <f t="shared" ref="W36:Y37" ca="true" si="9">Z199</f>
        <v>4.2997168192838719</v>
      </c>
      <c r="X36" s="47">
        <f t="shared" ca="true" si="9"/>
        <v>4.5869741571946037</v>
      </c>
      <c r="Y36" s="48">
        <f t="shared" ca="true" si="9"/>
        <v>0.40240558989253827</v>
      </c>
    </row>
    <row r="37" x14ac:dyDescent="0.2">
      <c r="B37" s="1524"/>
      <c r="C37" s="1525"/>
      <c r="D37" s="1521"/>
      <c r="E37" s="34">
        <f>C200</f>
        <v>2020</v>
      </c>
      <c r="F37" s="104">
        <f ca="true">E200</f>
        <v>30.624391676483562</v>
      </c>
      <c r="G37" s="51">
        <f t="shared" ca="true" si="5"/>
        <v>30.777427042291286</v>
      </c>
      <c r="H37" s="52">
        <f t="shared" ca="true" si="5"/>
        <v>5.0076928969342589</v>
      </c>
      <c r="I37" s="53">
        <f t="shared" ca="true" si="5"/>
        <v>33.590488384290893</v>
      </c>
      <c r="J37" s="104">
        <f ca="true">J200</f>
        <v>51.224567162796113</v>
      </c>
      <c r="K37" s="51">
        <f t="shared" ca="true" si="6"/>
        <v>33.608093153223315</v>
      </c>
      <c r="L37" s="52">
        <f t="shared" ca="true" si="6"/>
        <v>5.2814887923789229</v>
      </c>
      <c r="M37" s="53">
        <f t="shared" ca="true" si="6"/>
        <v>9.885850891601649</v>
      </c>
      <c r="N37" s="104">
        <f ca="true">O200</f>
        <v>70.269932206901899</v>
      </c>
      <c r="O37" s="51">
        <f t="shared" ca="true" si="7"/>
        <v>23.125272426240713</v>
      </c>
      <c r="P37" s="52">
        <f t="shared" ca="true" si="7"/>
        <v>3.7627779554719609</v>
      </c>
      <c r="Q37" s="53">
        <f t="shared" ca="true" si="7"/>
        <v>2.8420174113854273</v>
      </c>
      <c r="R37" s="104">
        <f ca="true">T200</f>
        <v>85.390658141111174</v>
      </c>
      <c r="S37" s="51">
        <f t="shared" ca="true" si="8"/>
        <v>11.765069051447101</v>
      </c>
      <c r="T37" s="52">
        <f t="shared" ca="true" si="8"/>
        <v>2.2846692200776459</v>
      </c>
      <c r="U37" s="53">
        <f t="shared" ca="true" si="8"/>
        <v>0.55960358736408011</v>
      </c>
      <c r="V37" s="104">
        <f ca="true">Y200</f>
        <v>93.829807683425599</v>
      </c>
      <c r="W37" s="51">
        <f t="shared" ca="true" si="9"/>
        <v>4.4475535682629905</v>
      </c>
      <c r="X37" s="52">
        <f t="shared" ca="true" si="9"/>
        <v>1.6474645543019619</v>
      </c>
      <c r="Y37" s="53">
        <f t="shared" ca="true" si="9"/>
        <v>7.5174194009449025E-2</v>
      </c>
    </row>
    <row r="38" x14ac:dyDescent="0.2">
      <c r="F38" s="36"/>
      <c r="G38" s="36"/>
      <c r="H38" s="39"/>
      <c r="I38" s="39"/>
    </row>
    <row r="39" x14ac:dyDescent="0.2">
      <c r="B39" s="1522" t="s">
        <v>7</v>
      </c>
      <c r="C39" s="1523"/>
      <c r="D39" s="1520" t="s">
        <v>25</v>
      </c>
      <c r="E39" s="33">
        <f>C299</f>
        <v>2000</v>
      </c>
      <c r="F39" s="103">
        <f ca="true">E299</f>
        <v>2.0843422565875405</v>
      </c>
      <c r="G39" s="46">
        <f t="shared" ref="G39:I40" ca="true" si="10">F299</f>
        <v>0.81412643031274656</v>
      </c>
      <c r="H39" s="47">
        <f t="shared" ca="true" si="10"/>
        <v>1.9396430038916606</v>
      </c>
      <c r="I39" s="48">
        <f t="shared" ca="true" si="10"/>
        <v>95.161888309208052</v>
      </c>
      <c r="J39" s="103">
        <f ca="true">J299</f>
        <v>3.1184704924211468</v>
      </c>
      <c r="K39" s="46">
        <f t="shared" ref="K39:M40" ca="true" si="11">K299</f>
        <v>1.0658590256940446</v>
      </c>
      <c r="L39" s="47">
        <f t="shared" ca="true" si="11"/>
        <v>3.1633857663514391</v>
      </c>
      <c r="M39" s="48">
        <f t="shared" ca="true" si="11"/>
        <v>92.652284715533369</v>
      </c>
      <c r="N39" s="103">
        <f ca="true">O299</f>
        <v>7.0170049238195586</v>
      </c>
      <c r="O39" s="46">
        <f t="shared" ref="O39:Q40" ca="true" si="12">P299</f>
        <v>2.157152829676261</v>
      </c>
      <c r="P39" s="47">
        <f t="shared" ca="true" si="12"/>
        <v>4.4360782756093613</v>
      </c>
      <c r="Q39" s="48">
        <f t="shared" ca="true" si="12"/>
        <v>86.389763970894819</v>
      </c>
      <c r="R39" s="103">
        <f ca="true">T299</f>
        <v>17.588078142703079</v>
      </c>
      <c r="S39" s="46">
        <f t="shared" ref="S39:U40" ca="true" si="13">U299</f>
        <v>4.1306281930601934</v>
      </c>
      <c r="T39" s="47">
        <f t="shared" ca="true" si="13"/>
        <v>3.1114855620380695</v>
      </c>
      <c r="U39" s="48">
        <f t="shared" ca="true" si="13"/>
        <v>75.169808102198658</v>
      </c>
      <c r="V39" s="103">
        <f ca="true">Y299</f>
        <v>52.813651225899491</v>
      </c>
      <c r="W39" s="46">
        <f t="shared" ref="W39:Y40" ca="true" si="14">Z299</f>
        <v>6.1324307439675207</v>
      </c>
      <c r="X39" s="47">
        <f t="shared" ca="true" si="14"/>
        <v>1.7221709593723062</v>
      </c>
      <c r="Y39" s="48">
        <f t="shared" ca="true" si="14"/>
        <v>39.331747070760684</v>
      </c>
    </row>
    <row r="40" x14ac:dyDescent="0.2">
      <c r="B40" s="1524"/>
      <c r="C40" s="1525"/>
      <c r="D40" s="1521"/>
      <c r="E40" s="34">
        <f>C300</f>
        <v>2020</v>
      </c>
      <c r="F40" s="104">
        <f ca="true">E300</f>
        <v>7.9868608663455261</v>
      </c>
      <c r="G40" s="51">
        <f t="shared" ca="true" si="10"/>
        <v>3.1196002028802901</v>
      </c>
      <c r="H40" s="52">
        <f t="shared" ca="true" si="10"/>
        <v>2.938370394150752</v>
      </c>
      <c r="I40" s="53">
        <f t="shared" ca="true" si="10"/>
        <v>85.955168536623432</v>
      </c>
      <c r="J40" s="104">
        <f ca="true">J300</f>
        <v>20.426989349754539</v>
      </c>
      <c r="K40" s="51">
        <f t="shared" ca="true" si="11"/>
        <v>6.981721013267701</v>
      </c>
      <c r="L40" s="52">
        <f t="shared" ca="true" si="11"/>
        <v>4.2570910057820583</v>
      </c>
      <c r="M40" s="53">
        <f t="shared" ca="true" si="11"/>
        <v>68.334198631195704</v>
      </c>
      <c r="N40" s="104">
        <f ca="true">O300</f>
        <v>32.87133036521606</v>
      </c>
      <c r="O40" s="51">
        <f t="shared" ca="true" si="12"/>
        <v>10.105234937465527</v>
      </c>
      <c r="P40" s="52">
        <f t="shared" ca="true" si="12"/>
        <v>2.9235560237138998</v>
      </c>
      <c r="Q40" s="53">
        <f t="shared" ca="true" si="12"/>
        <v>54.099878673604508</v>
      </c>
      <c r="R40" s="104">
        <f ca="true">T300</f>
        <v>51.242847438147749</v>
      </c>
      <c r="S40" s="51">
        <f t="shared" ca="true" si="13"/>
        <v>12.034580958949789</v>
      </c>
      <c r="T40" s="52">
        <f t="shared" ca="true" si="13"/>
        <v>2.1798170710089835</v>
      </c>
      <c r="U40" s="53">
        <f t="shared" ca="true" si="13"/>
        <v>34.542754531893479</v>
      </c>
      <c r="V40" s="104">
        <f ca="true">Y300</f>
        <v>80.470746596028789</v>
      </c>
      <c r="W40" s="51">
        <f t="shared" ca="true" si="14"/>
        <v>9.3438205645874088</v>
      </c>
      <c r="X40" s="52">
        <f t="shared" ca="true" si="14"/>
        <v>1.7169044516586069</v>
      </c>
      <c r="Y40" s="53">
        <f t="shared" ca="true" si="14"/>
        <v>8.4685283877252004</v>
      </c>
    </row>
    <row r="97" s="40" customFormat="true" ht="16.5" customHeight="true" x14ac:dyDescent="0.2">
      <c r="A97" s="1515" t="s">
        <v>5</v>
      </c>
      <c r="B97" s="1515"/>
      <c r="C97" s="1515"/>
      <c r="D97" s="1504" t="s">
        <v>0</v>
      </c>
      <c r="E97" s="1505"/>
      <c r="F97" s="1505"/>
      <c r="G97" s="1505"/>
      <c r="H97" s="1506"/>
      <c r="I97" s="1504" t="s">
        <v>1</v>
      </c>
      <c r="J97" s="1505"/>
      <c r="K97" s="1505"/>
      <c r="L97" s="1505"/>
      <c r="M97" s="1506"/>
      <c r="N97" s="1504" t="s">
        <v>2</v>
      </c>
      <c r="O97" s="1505"/>
      <c r="P97" s="1505"/>
      <c r="Q97" s="1505"/>
      <c r="R97" s="1506"/>
      <c r="S97" s="1504" t="s">
        <v>3</v>
      </c>
      <c r="T97" s="1505"/>
      <c r="U97" s="1505"/>
      <c r="V97" s="1505"/>
      <c r="W97" s="1506"/>
      <c r="X97" s="1504" t="s">
        <v>4</v>
      </c>
      <c r="Y97" s="1505"/>
      <c r="Z97" s="1505"/>
      <c r="AA97" s="1505"/>
      <c r="AB97" s="1506"/>
    </row>
    <row r="98" s="44" customFormat="true" ht="22.5" customHeight="true" x14ac:dyDescent="0.2">
      <c r="A98" s="1516"/>
      <c r="B98" s="1516"/>
      <c r="C98" s="1516"/>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507" t="s">
        <v>10</v>
      </c>
      <c r="B99" s="1508"/>
      <c r="C99" s="203">
        <v>2000</v>
      </c>
      <c r="D99" s="56">
        <f ca="true">IF((D101+H101)&gt;100,D101*100/(D101+H101),D101)</f>
        <v>3.625717589742635</v>
      </c>
      <c r="E99" s="105">
        <f ca="true">D99*AVERAGEIF(E105:E116,"&gt;0")/100</f>
        <v>2.5266363252625554</v>
      </c>
      <c r="F99" s="58">
        <f ca="true">D99*(100-AVERAGEIF(E105:E116,"&gt;0"))/100</f>
        <v>1.0990812644800796</v>
      </c>
      <c r="G99" s="59">
        <f ca="true">100-(E99+F99+H99)</f>
        <v>2.2484489590362955</v>
      </c>
      <c r="H99" s="60">
        <f ca="true">IF((D101+H101)&gt;100,H101*100/(D101+H101),H101)</f>
        <v>94.125833451221069</v>
      </c>
      <c r="I99" s="56">
        <f ca="true">IF((I101+M101)&gt;100,I101*100/(I101+M101),I101)</f>
        <v>8.4953435269699185</v>
      </c>
      <c r="J99" s="105">
        <f ca="true">I99*AVERAGEIF(J105:J116,"&gt;0")/100</f>
        <v>5.8562525437195321</v>
      </c>
      <c r="K99" s="61">
        <f ca="true">I99*(100-AVERAGEIF(J105:J116,"&gt;0"))/100</f>
        <v>2.6390909832503864</v>
      </c>
      <c r="L99" s="62">
        <f ca="true">100-(J99+K99+M99)</f>
        <v>4.4115952366473721</v>
      </c>
      <c r="M99" s="63">
        <f ca="true">IF((I101+M101)&gt;100,M101*100/(I101+M101),M101)</f>
        <v>87.093061236382709</v>
      </c>
      <c r="N99" s="56">
        <f ca="true">IF((N101+R101)&gt;100,N101*100/(N101+R101),N101)</f>
        <v>24.416863058720082</v>
      </c>
      <c r="O99" s="105">
        <f ca="true">N99*AVERAGEIF(O105:O116,"&gt;0")/100</f>
        <v>17.013096811220475</v>
      </c>
      <c r="P99" s="61">
        <f ca="true">N99*(100-AVERAGEIF(O105:O116,"&gt;0"))/100</f>
        <v>7.4037662474996093</v>
      </c>
      <c r="Q99" s="62">
        <f ca="true">100-(O99+P99+R99)</f>
        <v>4.6405128407714074</v>
      </c>
      <c r="R99" s="63">
        <f ca="true">IF((N101+R101)&gt;100,R101*100/(N101+R101),R101)</f>
        <v>70.94262410050851</v>
      </c>
      <c r="S99" s="56">
        <f ca="true">IF((S101+W101)&gt;100,S101*100/(S101+W101),S101)</f>
        <v>57.036718329021824</v>
      </c>
      <c r="T99" s="105">
        <f ca="true">S99*AVERAGEIF(T105:T116,"&gt;0")/100</f>
        <v>43.31833280290568</v>
      </c>
      <c r="U99" s="61">
        <f ca="true">S99*(100-AVERAGEIF(T105:T116,"&gt;0"))/100</f>
        <v>13.718385526116146</v>
      </c>
      <c r="V99" s="62">
        <f ca="true">100-(T99+U99+W99)</f>
        <v>4.1071935632189707</v>
      </c>
      <c r="W99" s="63">
        <f ca="true">IF((S101+W101)&gt;100,W101*100/(S101+W101),W101)</f>
        <v>38.856088107759206</v>
      </c>
      <c r="X99" s="56">
        <f ca="true">IF((X101+AB101)&gt;100,X101*100/(X101+AB101),X101)</f>
        <v>89.581799783473571</v>
      </c>
      <c r="Y99" s="105">
        <f ca="true">X99*AVERAGEIF(Y105:Y116,"&gt;0")/100</f>
        <v>81.236547895953947</v>
      </c>
      <c r="Z99" s="61">
        <f ca="true">X99*(100-AVERAGEIF(Y105:Y116,"&gt;0"))/100</f>
        <v>8.3452518875196269</v>
      </c>
      <c r="AA99" s="62">
        <f ca="true">100-(Y99+Z99+AB99)</f>
        <v>3.5296852471358307</v>
      </c>
      <c r="AB99" s="63">
        <f ca="true">IF((X101+AB101)&gt;100,AB101*100/(X101+AB101),AB101)</f>
        <v>6.8885149693905987</v>
      </c>
    </row>
    <row r="100" s="64" customFormat="true" ht="15" customHeight="true" x14ac:dyDescent="0.2">
      <c r="A100" s="1509"/>
      <c r="B100" s="1510"/>
      <c r="C100" s="204">
        <v>2020</v>
      </c>
      <c r="D100" s="65">
        <f ca="true">IF((D102+H102)&gt;100,D102*100/(D102+H102),D102)</f>
        <v>15.642569667104908</v>
      </c>
      <c r="E100" s="106">
        <f ca="true">D100*AVERAGEIF(E105:E116,"&gt;0")/100</f>
        <v>10.900762059673527</v>
      </c>
      <c r="F100" s="67">
        <f ca="true">D100*(100-AVERAGEIF(E105:E116,"&gt;0"))/100</f>
        <v>4.7418076074313804</v>
      </c>
      <c r="G100" s="68">
        <f ca="true">100-(E100+F100+H100)</f>
        <v>3.469704894591132</v>
      </c>
      <c r="H100" s="69">
        <f ca="true">IF((D102+H102)&gt;100,H102*100/(D102+H102),H102)</f>
        <v>80.88772543830396</v>
      </c>
      <c r="I100" s="65">
        <f ca="true">IF((I102+M102)&gt;100,I102*100/(I102+M102),I102)</f>
        <v>38.779046807175291</v>
      </c>
      <c r="J100" s="106">
        <f ca="true">I100*AVERAGEIF(J105:J116,"&gt;0")/100</f>
        <v>26.732278781496206</v>
      </c>
      <c r="K100" s="67">
        <f ca="true">I100*(100-AVERAGEIF(J105:J116,"&gt;0"))/100</f>
        <v>12.046768025679084</v>
      </c>
      <c r="L100" s="68">
        <f ca="true">100-(J100+K100+M100)</f>
        <v>3.6848102049771114</v>
      </c>
      <c r="M100" s="69">
        <f ca="true">IF((I102+M102)&gt;100,M102*100/(I102+M102),M102)</f>
        <v>57.536142987847597</v>
      </c>
      <c r="N100" s="65">
        <f ca="true">IF((N102+R102)&gt;100,N102*100/(N102+R102),N102)</f>
        <v>63.206916421429014</v>
      </c>
      <c r="O100" s="106">
        <f ca="true">N100*AVERAGEIF(O105:O116,"&gt;0")/100</f>
        <v>44.041095108343619</v>
      </c>
      <c r="P100" s="67">
        <f ca="true">N100*(100-AVERAGEIF(O105:O116,"&gt;0"))/100</f>
        <v>19.165821313085399</v>
      </c>
      <c r="Q100" s="68">
        <f ca="true">100-(O100+P100+R100)</f>
        <v>2.9848463758180515</v>
      </c>
      <c r="R100" s="69">
        <f ca="true">IF((N102+R102)&gt;100,R102*100/(N102+R102),R102)</f>
        <v>33.808237202752935</v>
      </c>
      <c r="S100" s="65">
        <f ca="true">IF((S102+W102)&gt;100,S102*100/(S102+W102),S102)</f>
        <v>86.879283398696316</v>
      </c>
      <c r="T100" s="106">
        <f ca="true">S100*AVERAGEIF(T105:T116,"&gt;0")/100</f>
        <v>65.983209101070116</v>
      </c>
      <c r="U100" s="67">
        <f ca="true">S100*(100-AVERAGEIF(T105:T116,"&gt;0"))/100</f>
        <v>20.896074297626207</v>
      </c>
      <c r="V100" s="68">
        <f ca="true">100-(T100+U100+W100)</f>
        <v>3.3732101989044168</v>
      </c>
      <c r="W100" s="69">
        <f ca="true">IF((S102+W102)&gt;100,W102*100/(S102+W102),W102)</f>
        <v>9.7475064023992672</v>
      </c>
      <c r="X100" s="65">
        <f ca="true">IF((X102+AB102)&gt;100,X102*100/(X102+AB102),X102)</f>
        <v>97.491277474125127</v>
      </c>
      <c r="Y100" s="106">
        <f ca="true">X100*AVERAGEIF(Y105:Y116,"&gt;0")/100</f>
        <v>88.409195295332623</v>
      </c>
      <c r="Z100" s="67">
        <f ca="true">X100*(100-AVERAGEIF(Y105:Y116,"&gt;0"))/100</f>
        <v>9.0820821787924917</v>
      </c>
      <c r="AA100" s="68">
        <f ca="true">100-(Y100+Z100+AB100)</f>
        <v>1.8724967751807213</v>
      </c>
      <c r="AB100" s="69">
        <f ca="true">IF((X102+AB102)&gt;100,AB102*100/(X102+AB102),AB102)</f>
        <v>0.63622575069416598</v>
      </c>
    </row>
    <row r="101" hidden="true" x14ac:dyDescent="0.2">
      <c r="A101" s="1511" t="s">
        <v>12</v>
      </c>
      <c r="B101" s="1512"/>
      <c r="C101" s="70">
        <f>MinRegYear(C99,C105:C116)</f>
        <v>2004</v>
      </c>
      <c r="D101" s="71">
        <f ca="true">IF(MAX(C105:C116)-MIN(C105:C116)&lt;5,AVERAGEIF(C105:C116,"&gt;0",D105:D116),
IF(FORECAST($C101,D$105:D$116,$C$105:$C$116)&lt;0,0,
IF(FORECAST($C101,D$105:D$116,$C$105:$C$116)&gt;100,100,
FORECAST($C101,D$105:D$116,$C$105:$C$116))))</f>
        <v>3.625717589742635</v>
      </c>
      <c r="E101" s="72"/>
      <c r="F101" s="73"/>
      <c r="G101" s="73"/>
      <c r="H101" s="74">
        <f ca="true">IF(MAX(C105:C116)-MIN(C105:C116)&lt;5,AVERAGEIF(C105:C116,"&gt;0",H105:H116),
IF(FORECAST($C101,H$105:H$116,$C$105:$C$116)&lt;0,0,
IF(FORECAST($C101,H$105:H$116,$C$105:$C$116)&gt;100,100,
FORECAST($C101,H$105:H$116,$C$105:$C$116))))</f>
        <v>94.125833451221069</v>
      </c>
      <c r="I101" s="71">
        <f ca="true">IF(MAX(C105:C116)-MIN(C105:C116)&lt;5,AVERAGEIF(C105:C116,"&gt;0",I105:I116),
IF(FORECAST($C101,I$105:I$116,$C$105:$C$116)&lt;0,0,
IF(FORECAST($C101,I$105:I$116,$C$105:$C$116)&gt;100,100,
FORECAST($C101,I$105:I$116,$C$105:$C$116))))</f>
        <v>8.4953435269699185</v>
      </c>
      <c r="J101" s="72"/>
      <c r="K101" s="73"/>
      <c r="L101" s="73"/>
      <c r="M101" s="74">
        <f ca="true">IF(MAX(C105:C116)-MIN(C105:C116)&lt;5,AVERAGEIF(C105:C116,"&gt;0",M105:M116),
IF(FORECAST($C101,M$105:M$116,$C$105:$C$116)&lt;0,0,
IF(FORECAST($C101,M$105:M$116,$C$105:$C$116)&gt;100,100,
FORECAST($C101,M$105:M$116,$C$105:$C$116))))</f>
        <v>87.093061236382709</v>
      </c>
      <c r="N101" s="71">
        <f ca="true">IF(MAX(C105:C116)-MIN(C105:C116)&lt;5,AVERAGEIF(C105:C116,"&gt;0",N105:N116),
IF(FORECAST($C101,N$105:N$116,$C$105:$C$116)&lt;0,0,
IF(FORECAST($C101,N$105:N$116,$C$105:$C$116)&gt;100,100,
FORECAST($C101,N$105:N$116,$C$105:$C$116))))</f>
        <v>24.416863058720082</v>
      </c>
      <c r="O101" s="72"/>
      <c r="P101" s="73"/>
      <c r="Q101" s="73"/>
      <c r="R101" s="74">
        <f ca="true">IF(MAX(C105:C116)-MIN(C105:C116)&lt;5,AVERAGEIF(C105:C116,"&gt;0",R105:R116),
IF(FORECAST($C101,R$105:R$116,$C$105:$C$116)&lt;0,0,
IF(FORECAST($C101,R$105:R$116,$C$105:$C$116)&gt;100,100,
FORECAST($C101,R$105:R$116,$C$105:$C$116))))</f>
        <v>70.94262410050851</v>
      </c>
      <c r="S101" s="71">
        <f ca="true">IF(MAX(C105:C116)-MIN(C105:C116)&lt;5,AVERAGEIF(C105:C116,"&gt;0",S105:S116),
IF(FORECAST($C101,S$105:S$116,$C$105:$C$116)&lt;0,0,
IF(FORECAST($C101,S$105:S$116,$C$105:$C$116)&gt;100,100,
FORECAST($C101,S$105:S$116,$C$105:$C$116))))</f>
        <v>57.036718329021824</v>
      </c>
      <c r="T101" s="72"/>
      <c r="U101" s="73"/>
      <c r="V101" s="73"/>
      <c r="W101" s="74">
        <f ca="true">IF(MAX(C105:C116)-MIN(C105:C116)&lt;5,AVERAGEIF(C105:C116,"&gt;0",W105:W116),
IF(FORECAST($C101,W$105:W$116,$C$105:$C$116)&lt;0,0,
IF(FORECAST($C101,W$105:W$116,$C$105:$C$116)&gt;100,100,
FORECAST($C101,W$105:W$116,$C$105:$C$116))))</f>
        <v>38.856088107759206</v>
      </c>
      <c r="X101" s="71">
        <f ca="true">IF(MAX(C105:C116)-MIN(C105:C116)&lt;5,AVERAGEIF(C105:C116,"&gt;0",X105:X116),
IF(FORECAST($C101,X$105:X$116,$C$105:$C$116)&lt;0,0,
IF(FORECAST($C101,X$105:X$116,$C$105:$C$116)&gt;100,100,
FORECAST($C101,X$105:X$116,$C$105:$C$116))))</f>
        <v>89.581799783473571</v>
      </c>
      <c r="Y101" s="72"/>
      <c r="Z101" s="73"/>
      <c r="AA101" s="73"/>
      <c r="AB101" s="74">
        <f ca="true">IF(MAX(C105:C116)-MIN(C105:C116)&lt;5,AVERAGEIF(C105:C116,"&gt;0",AB105:AB116),
IF(FORECAST($C101,AB$105:AB$116,$C$105:$C$116)&lt;0,0,
IF(FORECAST($C101,AB$105:AB$116,$C$105:$C$116)&gt;100,100,
FORECAST($C101,AB$105:AB$116,$C$105:$C$116))))</f>
        <v>6.8885149693905987</v>
      </c>
    </row>
    <row r="102" hidden="true" x14ac:dyDescent="0.2">
      <c r="A102" s="1513"/>
      <c r="B102" s="1514"/>
      <c r="C102" s="49">
        <f>MaxRegYear(C100,C105:C116)</f>
        <v>2018</v>
      </c>
      <c r="D102" s="75">
        <f ca="true">IF(MAX(C105:C116)-MIN(C105:C116)&lt;5,AVERAGEIF(C105:C116,"&gt;0",D105:D116),
IF(FORECAST($C102,D$105:D$116,$C$105:$C$116)&lt;0,0,
IF(FORECAST($C102,D$105:D$116,$C$105:$C$116)&gt;100,100,
FORECAST($C102,D$105:D$116,$C$105:$C$116))))</f>
        <v>15.642569667104908</v>
      </c>
      <c r="E102" s="76"/>
      <c r="F102" s="77"/>
      <c r="G102" s="77"/>
      <c r="H102" s="78">
        <f ca="true">IF(MAX(C105:C116)-MIN(C105:C116)&lt;5,AVERAGEIF(C105:C116,"&gt;0",H105:H116),
IF(FORECAST($C102,H$105:H$116,$C$105:$C$116)&lt;0,0,
IF(FORECAST($C102,H$105:H$116,$C$105:$C$116)&gt;100,100,
FORECAST($C102,H$105:H$116,$C$105:$C$116))))</f>
        <v>80.88772543830396</v>
      </c>
      <c r="I102" s="75">
        <f ca="true">IF(MAX(C105:C116)-MIN(C105:C116)&lt;5,AVERAGEIF(C105:C116,"&gt;0",I105:I116),
IF(FORECAST($C102,I$105:I$116,$C$105:$C$116)&lt;0,0,
IF(FORECAST($C102,I$105:I$116,$C$105:$C$116)&gt;100,100,
FORECAST($C102,I$105:I$116,$C$105:$C$116))))</f>
        <v>38.779046807175291</v>
      </c>
      <c r="J102" s="76"/>
      <c r="K102" s="77"/>
      <c r="L102" s="77"/>
      <c r="M102" s="78">
        <f ca="true">IF(MAX(C105:C116)-MIN(C105:C116)&lt;5,AVERAGEIF(C105:C116,"&gt;0",M105:M116),
IF(FORECAST($C102,M$105:M$116,$C$105:$C$116)&lt;0,0,
IF(FORECAST($C102,M$105:M$116,$C$105:$C$116)&gt;100,100,
FORECAST($C102,M$105:M$116,$C$105:$C$116))))</f>
        <v>57.536142987847597</v>
      </c>
      <c r="N102" s="75">
        <f ca="true">IF(MAX(C105:C116)-MIN(C105:C116)&lt;5,AVERAGEIF(C105:C116,"&gt;0",N105:N116),
IF(FORECAST($C102,N$105:N$116,$C$105:$C$116)&lt;0,0,
IF(FORECAST($C102,N$105:N$116,$C$105:$C$116)&gt;100,100,
FORECAST($C102,N$105:N$116,$C$105:$C$116))))</f>
        <v>63.206916421429014</v>
      </c>
      <c r="O102" s="76"/>
      <c r="P102" s="77"/>
      <c r="Q102" s="77"/>
      <c r="R102" s="78">
        <f ca="true">IF(MAX(C105:C116)-MIN(C105:C116)&lt;5,AVERAGEIF(C105:C116,"&gt;0",R105:R116),
IF(FORECAST($C102,R$105:R$116,$C$105:$C$116)&lt;0,0,
IF(FORECAST($C102,R$105:R$116,$C$105:$C$116)&gt;100,100,
FORECAST($C102,R$105:R$116,$C$105:$C$116))))</f>
        <v>33.808237202752935</v>
      </c>
      <c r="S102" s="75">
        <f ca="true">IF(MAX(C105:C116)-MIN(C105:C116)&lt;5,AVERAGEIF(C105:C116,"&gt;0",S105:S116),
IF(FORECAST($C102,S$105:S$116,$C$105:$C$116)&lt;0,0,
IF(FORECAST($C102,S$105:S$116,$C$105:$C$116)&gt;100,100,
FORECAST($C102,S$105:S$116,$C$105:$C$116))))</f>
        <v>86.879283398696316</v>
      </c>
      <c r="T102" s="76"/>
      <c r="U102" s="77"/>
      <c r="V102" s="77"/>
      <c r="W102" s="78">
        <f ca="true">IF(MAX(C105:C116)-MIN(C105:C116)&lt;5,AVERAGEIF(C105:C116,"&gt;0",W105:W116),
IF(FORECAST($C102,W$105:W$116,$C$105:$C$116)&lt;0,0,
IF(FORECAST($C102,W$105:W$116,$C$105:$C$116)&gt;100,100,
FORECAST($C102,W$105:W$116,$C$105:$C$116))))</f>
        <v>9.7475064023992672</v>
      </c>
      <c r="X102" s="75">
        <f ca="true">IF(MAX(C105:C116)-MIN(C105:C116)&lt;5,AVERAGEIF(C105:C116,"&gt;0",X105:X116),
IF(FORECAST($C102,X$105:X$116,$C$105:$C$116)&lt;0,0,
IF(FORECAST($C102,X$105:X$116,$C$105:$C$116)&gt;100,100,
FORECAST($C102,X$105:X$116,$C$105:$C$116))))</f>
        <v>97.491277474125127</v>
      </c>
      <c r="Y102" s="76"/>
      <c r="Z102" s="77"/>
      <c r="AA102" s="77"/>
      <c r="AB102" s="78">
        <f ca="true">IF(MAX(C105:C116)-MIN(C105:C116)&lt;5,AVERAGEIF(C105:C116,"&gt;0",AB105:AB116),
IF(FORECAST($C102,AB$105:AB$116,$C$105:$C$116)&lt;0,0,
IF(FORECAST($C102,AB$105:AB$116,$C$105:$C$116)&gt;100,100,
FORECAST($C102,AB$105:AB$116,$C$105:$C$116))))</f>
        <v>0.63622575069416598</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72" t="s">
        <v>208</v>
      </c>
      <c r="C105" s="473">
        <v>2006</v>
      </c>
      <c r="D105" s="1">
        <f t="shared" ref="D105:D116" ca="true" si="15">IF(ISERROR(INDIRECT(CONCATENATE($B105,"!C122"))),"",INDIRECT(CONCATENATE($B105,"!C122")))</f>
        <v>5.3424107436514889</v>
      </c>
      <c r="E105" s="88">
        <f t="shared" ref="E105:E116" ca="true" si="16">IF(ISERROR(INDIRECT(CONCATENATE($B105,"!C129"))),"",INDIRECT(CONCATENATE($B105,"!C129")))</f>
        <v>63.2315375911936</v>
      </c>
      <c r="F105" s="89"/>
      <c r="G105" s="89"/>
      <c r="H105" s="90">
        <f t="shared" ref="H105:H116" ca="true" si="17">IF(ISERROR(INDIRECT(CONCATENATE($B105,"!C127"))),"",INDIRECT(CONCATENATE($B105,"!C127")))</f>
        <v>92.234675163661606</v>
      </c>
      <c r="I105" s="1">
        <f t="shared" ref="I105:I116" ca="true" si="18">IF(ISERROR(INDIRECT(CONCATENATE($B105,"!D122"))),"",INDIRECT(CONCATENATE($B105,"!D122")))</f>
        <v>12.82158685271361</v>
      </c>
      <c r="J105" s="88">
        <f t="shared" ref="J105:J116" ca="true" si="19">IF(ISERROR(INDIRECT(CONCATENATE($B105,"!D129"))),"",INDIRECT(CONCATENATE($B105,"!D129")))</f>
        <v>61.04653274875124</v>
      </c>
      <c r="K105" s="89"/>
      <c r="L105" s="89"/>
      <c r="M105" s="90">
        <f t="shared" ref="M105:M116" ca="true" si="20">IF(ISERROR(INDIRECT(CONCATENATE($B105,"!D127"))),"",INDIRECT(CONCATENATE($B105,"!D127")))</f>
        <v>82.870644343734995</v>
      </c>
      <c r="N105" s="1">
        <f t="shared" ref="N105:N116" ca="true" si="21">IF(ISERROR(INDIRECT(CONCATENATE($B105,"!E122"))),"",INDIRECT(CONCATENATE($B105,"!E122")))</f>
        <v>29.958299253392585</v>
      </c>
      <c r="O105" s="88">
        <f t="shared" ref="O105:O116" ca="true" si="22">IF(ISERROR(INDIRECT(CONCATENATE($B105,"!E129"))),"",INDIRECT(CONCATENATE($B105,"!E129")))</f>
        <v>59.508575500424179</v>
      </c>
      <c r="P105" s="89"/>
      <c r="Q105" s="89"/>
      <c r="R105" s="90">
        <f t="shared" ref="R105:R116" ca="true" si="23">IF(ISERROR(INDIRECT(CONCATENATE($B105,"!E127"))),"",INDIRECT(CONCATENATE($B105,"!E127")))</f>
        <v>65.637711686542744</v>
      </c>
      <c r="S105" s="1">
        <f t="shared" ref="S105:S116" ca="true" si="24">IF(ISERROR(INDIRECT(CONCATENATE($B105,"!F122"))),"",INDIRECT(CONCATENATE($B105,"!F122")))</f>
        <v>61.299941910404819</v>
      </c>
      <c r="T105" s="88">
        <f t="shared" ref="T105:T116" ca="true" si="25">IF(ISERROR(INDIRECT(CONCATENATE($B105,"!F129"))),"",INDIRECT(CONCATENATE($B105,"!F129")))</f>
        <v>67.706908914918387</v>
      </c>
      <c r="U105" s="89"/>
      <c r="V105" s="89"/>
      <c r="W105" s="90">
        <f t="shared" ref="W105:W116" ca="true" si="26">IF(ISERROR(INDIRECT(CONCATENATE($B105,"!F127"))),"",INDIRECT(CONCATENATE($B105,"!F127")))</f>
        <v>34.697719292707582</v>
      </c>
      <c r="X105" s="1">
        <f t="shared" ref="X105:X116" ca="true" si="27">IF(ISERROR(INDIRECT(CONCATENATE($B105,"!G122"))),"",INDIRECT(CONCATENATE($B105,"!G122")))</f>
        <v>90.711725167852563</v>
      </c>
      <c r="Y105" s="88">
        <f t="shared" ref="Y105:Y116" ca="true" si="28">IF(ISERROR(INDIRECT(CONCATENATE($B105,"!G129"))),"",INDIRECT(CONCATENATE($B105,"!G129")))</f>
        <v>86.926262311263059</v>
      </c>
      <c r="Z105" s="89"/>
      <c r="AA105" s="89"/>
      <c r="AB105" s="90">
        <f t="shared" ref="AB105:AB116" ca="true" si="29">IF(ISERROR(INDIRECT(CONCATENATE($B105,"!G2127"))),"",INDIRECT(CONCATENATE($B105,"!G127")))</f>
        <v>5.9953307952910828</v>
      </c>
    </row>
    <row r="106" x14ac:dyDescent="0.2">
      <c r="A106" s="87"/>
      <c r="B106" s="474" t="s">
        <v>370</v>
      </c>
      <c r="C106" s="475">
        <v>2016</v>
      </c>
      <c r="D106" s="2">
        <f t="shared" ca="true" si="15"/>
        <v>13.925876513196076</v>
      </c>
      <c r="E106" s="91">
        <f t="shared" ca="true" si="16"/>
        <v>76.141497551452687</v>
      </c>
      <c r="F106" s="89"/>
      <c r="G106" s="89"/>
      <c r="H106" s="92">
        <f t="shared" ca="true" si="17"/>
        <v>82.778883725863608</v>
      </c>
      <c r="I106" s="2">
        <f t="shared" ca="true" si="18"/>
        <v>34.45280348143136</v>
      </c>
      <c r="J106" s="91">
        <f t="shared" ca="true" si="19"/>
        <v>76.823172581653793</v>
      </c>
      <c r="K106" s="89"/>
      <c r="L106" s="89"/>
      <c r="M106" s="92">
        <f t="shared" ca="true" si="20"/>
        <v>61.758559880495355</v>
      </c>
      <c r="N106" s="2">
        <f t="shared" ca="true" si="21"/>
        <v>57.665480226756223</v>
      </c>
      <c r="O106" s="91">
        <f t="shared" ca="true" si="22"/>
        <v>79.846728006874855</v>
      </c>
      <c r="P106" s="89"/>
      <c r="Q106" s="89"/>
      <c r="R106" s="92">
        <f t="shared" ca="true" si="23"/>
        <v>39.113149616717088</v>
      </c>
      <c r="S106" s="2">
        <f t="shared" ca="true" si="24"/>
        <v>82.616059817314778</v>
      </c>
      <c r="T106" s="91">
        <f t="shared" ca="true" si="25"/>
        <v>84.189392527319868</v>
      </c>
      <c r="U106" s="89"/>
      <c r="V106" s="89"/>
      <c r="W106" s="92">
        <f t="shared" ca="true" si="26"/>
        <v>13.905875217450037</v>
      </c>
      <c r="X106" s="2">
        <f t="shared" ca="true" si="27"/>
        <v>96.361352089746518</v>
      </c>
      <c r="Y106" s="91">
        <f t="shared" ca="true" si="28"/>
        <v>94.442158712447622</v>
      </c>
      <c r="Z106" s="89"/>
      <c r="AA106" s="89"/>
      <c r="AB106" s="92">
        <f t="shared" ca="true" si="29"/>
        <v>1.5294099247936288</v>
      </c>
    </row>
    <row r="107" x14ac:dyDescent="0.2">
      <c r="A107" s="87"/>
      <c r="B107" s="474"/>
      <c r="C107" s="475"/>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74"/>
      <c r="C108" s="475"/>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74"/>
      <c r="C109" s="475"/>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74"/>
      <c r="C110" s="475"/>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74"/>
      <c r="C111" s="475"/>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74"/>
      <c r="C112" s="475"/>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74"/>
      <c r="C113" s="475"/>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74"/>
      <c r="C114" s="475"/>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74"/>
      <c r="C115" s="475"/>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76"/>
      <c r="C116" s="477"/>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518" t="str">
        <f>CONCATENATE("National use of sanitation facilities, ",C99,"–",C100)</f>
        <v>National use of sanitation facilities, 2000–2020</v>
      </c>
      <c r="C118" s="1519"/>
      <c r="D118" s="1519"/>
      <c r="E118" s="1519"/>
      <c r="F118" s="1519"/>
      <c r="G118" s="1519"/>
      <c r="H118" s="1519"/>
      <c r="I118" s="1519"/>
      <c r="J118" s="1519"/>
      <c r="K118" s="1519"/>
      <c r="L118" s="1519"/>
      <c r="N118" s="98"/>
      <c r="O118" s="98"/>
      <c r="P118" s="98"/>
      <c r="Q118" s="98"/>
      <c r="R118" s="98"/>
      <c r="S118" s="1501" t="s">
        <v>11</v>
      </c>
      <c r="T118" s="1502"/>
      <c r="U118" s="1502"/>
      <c r="V118" s="1502"/>
      <c r="W118" s="150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515" t="s">
        <v>6</v>
      </c>
      <c r="B197" s="1515"/>
      <c r="C197" s="1515"/>
      <c r="D197" s="1504" t="s">
        <v>0</v>
      </c>
      <c r="E197" s="1505"/>
      <c r="F197" s="1505"/>
      <c r="G197" s="1505"/>
      <c r="H197" s="1506"/>
      <c r="I197" s="1504" t="s">
        <v>1</v>
      </c>
      <c r="J197" s="1505"/>
      <c r="K197" s="1505"/>
      <c r="L197" s="1505"/>
      <c r="M197" s="1506"/>
      <c r="N197" s="1504" t="s">
        <v>2</v>
      </c>
      <c r="O197" s="1505"/>
      <c r="P197" s="1505"/>
      <c r="Q197" s="1505"/>
      <c r="R197" s="1506"/>
      <c r="S197" s="1504" t="s">
        <v>3</v>
      </c>
      <c r="T197" s="1505"/>
      <c r="U197" s="1505"/>
      <c r="V197" s="1505"/>
      <c r="W197" s="1506"/>
      <c r="X197" s="1504" t="s">
        <v>4</v>
      </c>
      <c r="Y197" s="1505"/>
      <c r="Z197" s="1505"/>
      <c r="AA197" s="1505"/>
      <c r="AB197" s="1506"/>
    </row>
    <row r="198" s="44" customFormat="true" ht="22.5" customHeight="true" x14ac:dyDescent="0.2">
      <c r="A198" s="1517"/>
      <c r="B198" s="1517"/>
      <c r="C198" s="1517"/>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507" t="s">
        <v>10</v>
      </c>
      <c r="B199" s="1508"/>
      <c r="C199" s="203">
        <v>2000</v>
      </c>
      <c r="D199" s="56">
        <f ca="true">IF((D201+H201)&gt;100,D201*100/(D201+H201),D201)</f>
        <v>36.268475778681022</v>
      </c>
      <c r="E199" s="105">
        <f ca="true">D199*AVERAGEIF(E205:E216,"&gt;0")/100</f>
        <v>18.089040861191389</v>
      </c>
      <c r="F199" s="58">
        <f ca="true">D199*(100-AVERAGEIF(E205:E216,"&gt;0"))/100</f>
        <v>18.179434917489633</v>
      </c>
      <c r="G199" s="59">
        <f ca="true">100-(E199+F199+H199)</f>
        <v>7.4768245639065753</v>
      </c>
      <c r="H199" s="60">
        <f ca="true">IF((D201+H201)&gt;100,H201*100/(D201+H201),H201)</f>
        <v>56.254699657412402</v>
      </c>
      <c r="I199" s="56">
        <f ca="true">IF((I201+M201)&gt;100,I201*100/(I201+M201),I201)</f>
        <v>69.219994927320386</v>
      </c>
      <c r="J199" s="105">
        <f ca="true">I199*AVERAGEIF(J205:J216,"&gt;0")/100</f>
        <v>41.797160031928918</v>
      </c>
      <c r="K199" s="61">
        <f ca="true">I199*(100-AVERAGEIF(J205:J216,"&gt;0"))/100</f>
        <v>27.422834895391471</v>
      </c>
      <c r="L199" s="62">
        <f ca="true">100-(J199+K199+M199)</f>
        <v>7.4916913659787951</v>
      </c>
      <c r="M199" s="63">
        <f ca="true">IF((I201+M201)&gt;100,M201*100/(I201+M201),M201)</f>
        <v>23.288313706700819</v>
      </c>
      <c r="N199" s="56">
        <f ca="true">IF((N201+R201)&gt;100,N201*100/(N201+R201),N201)</f>
        <v>85.533427072380391</v>
      </c>
      <c r="O199" s="105">
        <f ca="true">N199*AVERAGEIF(O205:O216,"&gt;0")/100</f>
        <v>64.354782939971969</v>
      </c>
      <c r="P199" s="61">
        <f ca="true">N199*(100-AVERAGEIF(O205:O216,"&gt;0"))/100</f>
        <v>21.178644132408419</v>
      </c>
      <c r="Q199" s="62">
        <f ca="true">100-(O199+P199+R199)</f>
        <v>5.4531901034217753</v>
      </c>
      <c r="R199" s="63">
        <f ca="true">IF((N201+R201)&gt;100,R201*100/(N201+R201),R201)</f>
        <v>9.0133828241978335</v>
      </c>
      <c r="S199" s="56">
        <f ca="true">IF((S201+W201)&gt;100,S201*100/(S201+W201),S201)</f>
        <v>93.495708535286553</v>
      </c>
      <c r="T199" s="105">
        <f ca="true">S199*AVERAGEIF(T205:T216,"&gt;0")/100</f>
        <v>82.173849302515848</v>
      </c>
      <c r="U199" s="61">
        <f ca="true">S199*(100-AVERAGEIF(T205:T216,"&gt;0"))/100</f>
        <v>11.321859232770709</v>
      </c>
      <c r="V199" s="62">
        <f ca="true">100-(T199+U199+W199)</f>
        <v>4.2416436877613535</v>
      </c>
      <c r="W199" s="63">
        <f ca="true">IF((S201+W201)&gt;100,W201*100/(S201+W201),W201)</f>
        <v>2.2626477769520932</v>
      </c>
      <c r="X199" s="56">
        <f ca="true">IF((X201+AB201)&gt;100,X201*100/(X201+AB201),X201)</f>
        <v>95.010620252912872</v>
      </c>
      <c r="Y199" s="105">
        <f ca="true">X199*AVERAGEIF(Y205:Y216,"&gt;0")/100</f>
        <v>90.710903433628985</v>
      </c>
      <c r="Z199" s="61">
        <f ca="true">X199*(100-AVERAGEIF(Y205:Y216,"&gt;0"))/100</f>
        <v>4.2997168192838719</v>
      </c>
      <c r="AA199" s="62">
        <f ca="true">100-(Y199+Z199+AB199)</f>
        <v>4.5869741571946037</v>
      </c>
      <c r="AB199" s="63">
        <f ca="true">IF((X201+AB201)&gt;100,AB201*100/(X201+AB201),AB201)</f>
        <v>0.40240558989253827</v>
      </c>
    </row>
    <row r="200" s="64" customFormat="true" ht="15" customHeight="true" x14ac:dyDescent="0.2">
      <c r="A200" s="1509"/>
      <c r="B200" s="1510"/>
      <c r="C200" s="204">
        <v>2020</v>
      </c>
      <c r="D200" s="65">
        <f ca="true">IF((D202+H202)&gt;100,D202*100/(D202+H202),D202)</f>
        <v>61.401818718774848</v>
      </c>
      <c r="E200" s="106">
        <f ca="true">D200*AVERAGEIF(E205:E216,"&gt;0")/100</f>
        <v>30.624391676483562</v>
      </c>
      <c r="F200" s="67">
        <f ca="true">D200*(100-AVERAGEIF(E205:E216,"&gt;0"))/100</f>
        <v>30.777427042291286</v>
      </c>
      <c r="G200" s="68">
        <f ca="true">100-(E200+F200+H200)</f>
        <v>5.0076928969342589</v>
      </c>
      <c r="H200" s="69">
        <f ca="true">IF((D202+H202)&gt;100,H202*100/(D202+H202),H202)</f>
        <v>33.590488384290893</v>
      </c>
      <c r="I200" s="65">
        <f ca="true">IF((I202+M202)&gt;100,I202*100/(I202+M202),I202)</f>
        <v>84.832660316019428</v>
      </c>
      <c r="J200" s="106">
        <f ca="true">I200*AVERAGEIF(J205:J216,"&gt;0")/100</f>
        <v>51.224567162796113</v>
      </c>
      <c r="K200" s="67">
        <f ca="true">I200*(100-AVERAGEIF(J205:J216,"&gt;0"))/100</f>
        <v>33.608093153223315</v>
      </c>
      <c r="L200" s="68">
        <f ca="true">100-(J200+K200+M200)</f>
        <v>5.2814887923789229</v>
      </c>
      <c r="M200" s="69">
        <f ca="true">IF((I202+M202)&gt;100,M202*100/(I202+M202),M202)</f>
        <v>9.885850891601649</v>
      </c>
      <c r="N200" s="65">
        <f ca="true">IF((N202+R202)&gt;100,N202*100/(N202+R202),N202)</f>
        <v>93.395204633142612</v>
      </c>
      <c r="O200" s="106">
        <f ca="true">N200*AVERAGEIF(O205:O216,"&gt;0")/100</f>
        <v>70.269932206901899</v>
      </c>
      <c r="P200" s="67">
        <f ca="true">N200*(100-AVERAGEIF(O205:O216,"&gt;0"))/100</f>
        <v>23.125272426240713</v>
      </c>
      <c r="Q200" s="68">
        <f ca="true">100-(O200+P200+R200)</f>
        <v>3.7627779554719609</v>
      </c>
      <c r="R200" s="69">
        <f ca="true">IF((N202+R202)&gt;100,R202*100/(N202+R202),R202)</f>
        <v>2.8420174113854273</v>
      </c>
      <c r="S200" s="65">
        <f ca="true">IF((S202+W202)&gt;100,S202*100/(S202+W202),S202)</f>
        <v>97.155727192558288</v>
      </c>
      <c r="T200" s="106">
        <f ca="true">S200*AVERAGEIF(T205:T216,"&gt;0")/100</f>
        <v>85.390658141111174</v>
      </c>
      <c r="U200" s="67">
        <f ca="true">S200*(100-AVERAGEIF(T205:T216,"&gt;0"))/100</f>
        <v>11.765069051447101</v>
      </c>
      <c r="V200" s="68">
        <f ca="true">100-(T200+U200+W200)</f>
        <v>2.2846692200776459</v>
      </c>
      <c r="W200" s="69">
        <f ca="true">IF((S202+W202)&gt;100,W202*100/(S202+W202),W202)</f>
        <v>0.55960358736408011</v>
      </c>
      <c r="X200" s="65">
        <f ca="true">IF((X202+AB202)&gt;100,X202*100/(X202+AB202),X202)</f>
        <v>98.277361251688603</v>
      </c>
      <c r="Y200" s="106">
        <f ca="true">X200*AVERAGEIF(Y205:Y216,"&gt;0")/100</f>
        <v>93.829807683425599</v>
      </c>
      <c r="Z200" s="67">
        <f ca="true">X200*(100-AVERAGEIF(Y205:Y216,"&gt;0"))/100</f>
        <v>4.4475535682629905</v>
      </c>
      <c r="AA200" s="68">
        <f ca="true">100-(Y200+Z200+AB200)</f>
        <v>1.6474645543019619</v>
      </c>
      <c r="AB200" s="69">
        <f ca="true">IF((X202+AB202)&gt;100,AB202*100/(X202+AB202),AB202)</f>
        <v>7.5174194009449025E-2</v>
      </c>
    </row>
    <row r="201" hidden="true" x14ac:dyDescent="0.2">
      <c r="A201" s="1511" t="s">
        <v>12</v>
      </c>
      <c r="B201" s="1512"/>
      <c r="C201" s="70">
        <f>MinRegYear(C199,C205:C216)</f>
        <v>2004</v>
      </c>
      <c r="D201" s="71">
        <f ca="true">IF(MAX(C205:C216)-MIN(C205:C216)&lt;5,AVERAGEIF(C205:C216,"&gt;0",D205:D216),
IF(FORECAST($C201,D$205:D$216,$C$205:$C$216)&lt;0,0,
IF(FORECAST($C201,D$205:D$216,$C$205:$C$216)&gt;100,100,
FORECAST($C201,D$205:D$216,$C$205:$C$216))))</f>
        <v>36.268475778681022</v>
      </c>
      <c r="E201" s="72"/>
      <c r="F201" s="73"/>
      <c r="G201" s="73"/>
      <c r="H201" s="74">
        <f ca="true">IF(MAX(C205:C216)-MIN(C205:C216)&lt;5,AVERAGEIF(C205:C216,"&gt;0",H205:H216),
IF(FORECAST($C201,H$205:H$216,$C$205:$C$216)&lt;0,0,
IF(FORECAST($C201,H$205:H$216,$C$205:$C$216)&gt;100,100,
FORECAST($C201,H$205:H$216,$C$205:$C$216))))</f>
        <v>56.254699657412402</v>
      </c>
      <c r="I201" s="71">
        <f ca="true">IF(MAX(C205:C216)-MIN(C205:C216)&lt;5,AVERAGEIF(C205:C216,"&gt;0",I205:I216),
IF(FORECAST($C201,I$205:I$216,$C$205:$C$216)&lt;0,0,
IF(FORECAST($C201,I$205:I$216,$C$205:$C$216)&gt;100,100,
FORECAST($C201,I$205:I$216,$C$205:$C$216))))</f>
        <v>69.219994927320386</v>
      </c>
      <c r="J201" s="72"/>
      <c r="K201" s="73"/>
      <c r="L201" s="73"/>
      <c r="M201" s="74">
        <f ca="true">IF(MAX(C205:C216)-MIN(C205:C216)&lt;5,AVERAGEIF(C205:C216,"&gt;0",M205:M216),
IF(FORECAST($C201,M$205:M$216,$C$205:$C$216)&lt;0,0,
IF(FORECAST($C201,M$205:M$216,$C$205:$C$216)&gt;100,100,
FORECAST($C201,M$205:M$216,$C$205:$C$216))))</f>
        <v>23.288313706700819</v>
      </c>
      <c r="N201" s="71">
        <f ca="true">IF(MAX(C205:C216)-MIN(C205:C216)&lt;5,AVERAGEIF(C205:C216,"&gt;0",N205:N216),
IF(FORECAST($C201,N$205:N$216,$C$205:$C$216)&lt;0,0,
IF(FORECAST($C201,N$205:N$216,$C$205:$C$216)&gt;100,100,
FORECAST($C201,N$205:N$216,$C$205:$C$216))))</f>
        <v>85.533427072380391</v>
      </c>
      <c r="O201" s="72"/>
      <c r="P201" s="73"/>
      <c r="Q201" s="73"/>
      <c r="R201" s="74">
        <f ca="true">IF(MAX(C205:C216)-MIN(C205:C216)&lt;5,AVERAGEIF(C205:C216,"&gt;0",R205:R216),
IF(FORECAST($C201,R$205:R$216,$C$205:$C$216)&lt;0,0,
IF(FORECAST($C201,R$205:R$216,$C$205:$C$216)&gt;100,100,
FORECAST($C201,R$205:R$216,$C$205:$C$216))))</f>
        <v>9.0133828241978335</v>
      </c>
      <c r="S201" s="71">
        <f ca="true">IF(MAX(C205:C216)-MIN(C205:C216)&lt;5,AVERAGEIF(C205:C216,"&gt;0",S205:S216),
IF(FORECAST($C201,S$205:S$216,$C$205:$C$216)&lt;0,0,
IF(FORECAST($C201,S$205:S$216,$C$205:$C$216)&gt;100,100,
FORECAST($C201,S$205:S$216,$C$205:$C$216))))</f>
        <v>93.495708535286553</v>
      </c>
      <c r="T201" s="72"/>
      <c r="U201" s="73"/>
      <c r="V201" s="73"/>
      <c r="W201" s="74">
        <f ca="true">IF(MAX(C205:C216)-MIN(C205:C216)&lt;5,AVERAGEIF(C205:C216,"&gt;0",W205:W216),
IF(FORECAST($C201,W$205:W$216,$C$205:$C$216)&lt;0,0,
IF(FORECAST($C201,W$205:W$216,$C$205:$C$216)&gt;100,100,
FORECAST($C201,W$205:W$216,$C$205:$C$216))))</f>
        <v>2.2626477769520932</v>
      </c>
      <c r="X201" s="71">
        <f ca="true">IF(MAX(C205:C216)-MIN(C205:C216)&lt;5,AVERAGEIF(C205:C216,"&gt;0",X205:X216),
IF(FORECAST($C201,X$205:X$216,$C$205:$C$216)&lt;0,0,
IF(FORECAST($C201,X$205:X$216,$C$205:$C$216)&gt;100,100,
FORECAST($C201,X$205:X$216,$C$205:$C$216))))</f>
        <v>95.010620252912872</v>
      </c>
      <c r="Y201" s="72"/>
      <c r="Z201" s="73"/>
      <c r="AA201" s="73"/>
      <c r="AB201" s="74">
        <f ca="true">IF(MAX(C205:C216)-MIN(C205:C216)&lt;5,AVERAGEIF(C205:C216,"&gt;0",AB205:AB216),
IF(FORECAST($C201,AB$205:AB$216,$C$205:$C$216)&lt;0,0,
IF(FORECAST($C201,AB$205:AB$216,$C$205:$C$216)&gt;100,100,
FORECAST($C201,AB$205:AB$216,$C$205:$C$216))))</f>
        <v>0.40240558989253827</v>
      </c>
    </row>
    <row r="202" hidden="true" x14ac:dyDescent="0.2">
      <c r="A202" s="1513"/>
      <c r="B202" s="1514"/>
      <c r="C202" s="49">
        <f>MaxRegYear(C200,C205:C216)</f>
        <v>2018</v>
      </c>
      <c r="D202" s="75">
        <f ca="true">IF(MAX(C205:C216)-MIN(C205:C216)&lt;5,AVERAGEIF(C205:C216,"&gt;0",D205:D216),
IF(FORECAST($C202,D$205:D$216,$C$205:$C$216)&lt;0,0,
IF(FORECAST($C202,D$205:D$216,$C$205:$C$216)&gt;100,100,
FORECAST($C202,D$205:D$216,$C$205:$C$216))))</f>
        <v>61.401818718774848</v>
      </c>
      <c r="E202" s="76"/>
      <c r="F202" s="77"/>
      <c r="G202" s="77"/>
      <c r="H202" s="78">
        <f ca="true">IF(MAX(C205:C216)-MIN(C205:C216)&lt;5,AVERAGEIF(C205:C216,"&gt;0",H205:H216),
IF(FORECAST($C202,H$205:H$216,$C$205:$C$216)&lt;0,0,
IF(FORECAST($C202,H$205:H$216,$C$205:$C$216)&gt;100,100,
FORECAST($C202,H$205:H$216,$C$205:$C$216))))</f>
        <v>33.590488384290893</v>
      </c>
      <c r="I202" s="75">
        <f ca="true">IF(MAX(C205:C216)-MIN(C205:C216)&lt;5,AVERAGEIF(C205:C216,"&gt;0",I205:I216),
IF(FORECAST($C202,I$205:I$216,$C$205:$C$216)&lt;0,0,
IF(FORECAST($C202,I$205:I$216,$C$205:$C$216)&gt;100,100,
FORECAST($C202,I$205:I$216,$C$205:$C$216))))</f>
        <v>84.832660316019428</v>
      </c>
      <c r="J202" s="76"/>
      <c r="K202" s="77"/>
      <c r="L202" s="77"/>
      <c r="M202" s="78">
        <f ca="true">IF(MAX(C205:C216)-MIN(C205:C216)&lt;5,AVERAGEIF(C205:C216,"&gt;0",M205:M216),
IF(FORECAST($C202,M$205:M$216,$C$205:$C$216)&lt;0,0,
IF(FORECAST($C202,M$205:M$216,$C$205:$C$216)&gt;100,100,
FORECAST($C202,M$205:M$216,$C$205:$C$216))))</f>
        <v>9.885850891601649</v>
      </c>
      <c r="N202" s="75">
        <f ca="true">IF(MAX(C205:C216)-MIN(C205:C216)&lt;5,AVERAGEIF(C205:C216,"&gt;0",N205:N216),
IF(FORECAST($C202,N$205:N$216,$C$205:$C$216)&lt;0,0,
IF(FORECAST($C202,N$205:N$216,$C$205:$C$216)&gt;100,100,
FORECAST($C202,N$205:N$216,$C$205:$C$216))))</f>
        <v>93.395204633142612</v>
      </c>
      <c r="O202" s="76"/>
      <c r="P202" s="77"/>
      <c r="Q202" s="77"/>
      <c r="R202" s="78">
        <f ca="true">IF(MAX(C205:C216)-MIN(C205:C216)&lt;5,AVERAGEIF(C205:C216,"&gt;0",R205:R216),
IF(FORECAST($C202,R$205:R$216,$C$205:$C$216)&lt;0,0,
IF(FORECAST($C202,R$205:R$216,$C$205:$C$216)&gt;100,100,
FORECAST($C202,R$205:R$216,$C$205:$C$216))))</f>
        <v>2.8420174113854273</v>
      </c>
      <c r="S202" s="75">
        <f ca="true">IF(MAX(C205:C216)-MIN(C205:C216)&lt;5,AVERAGEIF(C205:C216,"&gt;0",S205:S216),
IF(FORECAST($C202,S$205:S$216,$C$205:$C$216)&lt;0,0,
IF(FORECAST($C202,S$205:S$216,$C$205:$C$216)&gt;100,100,
FORECAST($C202,S$205:S$216,$C$205:$C$216))))</f>
        <v>97.155727192558288</v>
      </c>
      <c r="T202" s="76"/>
      <c r="U202" s="77"/>
      <c r="V202" s="77"/>
      <c r="W202" s="78">
        <f ca="true">IF(MAX(C205:C216)-MIN(C205:C216)&lt;5,AVERAGEIF(C205:C216,"&gt;0",W205:W216),
IF(FORECAST($C202,W$205:W$216,$C$205:$C$216)&lt;0,0,
IF(FORECAST($C202,W$205:W$216,$C$205:$C$216)&gt;100,100,
FORECAST($C202,W$205:W$216,$C$205:$C$216))))</f>
        <v>0.55960358736408011</v>
      </c>
      <c r="X202" s="75">
        <f ca="true">IF(MAX(C205:C216)-MIN(C205:C216)&lt;5,AVERAGEIF(C205:C216,"&gt;0",X205:X216),
IF(FORECAST($C202,X$205:X$216,$C$205:$C$216)&lt;0,0,
IF(FORECAST($C202,X$205:X$216,$C$205:$C$216)&gt;100,100,
FORECAST($C202,X$205:X$216,$C$205:$C$216))))</f>
        <v>98.277361251688603</v>
      </c>
      <c r="Y202" s="76"/>
      <c r="Z202" s="77"/>
      <c r="AA202" s="77"/>
      <c r="AB202" s="78">
        <f ca="true">IF(MAX(C205:C216)-MIN(C205:C216)&lt;5,AVERAGEIF(C205:C216,"&gt;0",AB205:AB216),
IF(FORECAST($C202,AB$205:AB$216,$C$205:$C$216)&lt;0,0,
IF(FORECAST($C202,AB$205:AB$216,$C$205:$C$216)&gt;100,100,
FORECAST($C202,AB$205:AB$216,$C$205:$C$216))))</f>
        <v>7.5174194009449025E-2</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72" t="s">
        <v>208</v>
      </c>
      <c r="C205" s="473">
        <v>2006</v>
      </c>
      <c r="D205" s="1">
        <f t="shared" ref="D205:D216" ca="true" si="30">IF(ISERROR(INDIRECT(CONCATENATE($B205,"!H122"))),"",INDIRECT(CONCATENATE($B205,"!H122")))</f>
        <v>39.85895334155164</v>
      </c>
      <c r="E205" s="91">
        <f t="shared" ref="E205:E216" ca="true" si="31">IF(ISERROR(INDIRECT(CONCATENATE($B205,"!H129"))),"",INDIRECT(CONCATENATE($B205,"!H129")))</f>
        <v>38.06819216955293</v>
      </c>
      <c r="F205" s="89"/>
      <c r="G205" s="89"/>
      <c r="H205" s="90">
        <f t="shared" ref="H205:H216" ca="true" si="32">IF(ISERROR(INDIRECT(CONCATENATE($B205,"!H127"))),"",INDIRECT(CONCATENATE($B205,"!H127")))</f>
        <v>53.016955189823399</v>
      </c>
      <c r="I205" s="1">
        <f t="shared" ref="I205:I216" ca="true" si="33">IF(ISERROR(INDIRECT(CONCATENATE($B205,"!I122"))),"",INDIRECT(CONCATENATE($B205,"!I122")))</f>
        <v>71.450375697135073</v>
      </c>
      <c r="J205" s="91">
        <f t="shared" ref="J205:J216" ca="true" si="34">IF(ISERROR(INDIRECT(CONCATENATE($B205,"!I129"))),"",INDIRECT(CONCATENATE($B205,"!I129")))</f>
        <v>49.91906734544618</v>
      </c>
      <c r="K205" s="89"/>
      <c r="L205" s="89"/>
      <c r="M205" s="90">
        <f t="shared" ref="M205:M216" ca="true" si="35">IF(ISERROR(INDIRECT(CONCATENATE($B205,"!I127"))),"",INDIRECT(CONCATENATE($B205,"!I127")))</f>
        <v>21.373676161686692</v>
      </c>
      <c r="N205" s="1">
        <f t="shared" ref="N205:N216" ca="true" si="36">IF(ISERROR(INDIRECT(CONCATENATE($B205,"!J122"))),"",INDIRECT(CONCATENATE($B205,"!J122")))</f>
        <v>86.656538152489318</v>
      </c>
      <c r="O205" s="91">
        <f t="shared" ref="O205:O216" ca="true" si="37">IF(ISERROR(INDIRECT(CONCATENATE($B205,"!J129"))),"",INDIRECT(CONCATENATE($B205,"!J129")))</f>
        <v>65.98674578959907</v>
      </c>
      <c r="P205" s="89"/>
      <c r="Q205" s="89"/>
      <c r="R205" s="90">
        <f t="shared" ref="R205:R216" ca="true" si="38">IF(ISERROR(INDIRECT(CONCATENATE($B205,"!J127"))),"",INDIRECT(CONCATENATE($B205,"!J127")))</f>
        <v>8.1317591937961051</v>
      </c>
      <c r="S205" s="1">
        <f t="shared" ref="S205:S216" ca="true" si="39">IF(ISERROR(INDIRECT(CONCATENATE($B205,"!K122"))),"",INDIRECT(CONCATENATE($B205,"!K122")))</f>
        <v>94.018568343468203</v>
      </c>
      <c r="T205" s="91">
        <f t="shared" ref="T205:T216" ca="true" si="40">IF(ISERROR(INDIRECT(CONCATENATE($B205,"!K129"))),"",INDIRECT(CONCATENATE($B205,"!K129")))</f>
        <v>83.04708764694432</v>
      </c>
      <c r="U205" s="89"/>
      <c r="V205" s="89"/>
      <c r="W205" s="90">
        <f t="shared" ref="W205:W216" ca="true" si="41">IF(ISERROR(INDIRECT(CONCATENATE($B205,"!K127"))),"",INDIRECT(CONCATENATE($B205,"!K127")))</f>
        <v>2.0193557498681001</v>
      </c>
      <c r="X205" s="1">
        <f t="shared" ref="X205:X216" ca="true" si="42">IF(ISERROR(INDIRECT(CONCATENATE($B205,"!L122"))),"",INDIRECT(CONCATENATE($B205,"!L122")))</f>
        <v>95.477297538452248</v>
      </c>
      <c r="Y205" s="91">
        <f t="shared" ref="Y205:Y216" ca="true" si="43">IF(ISERROR(INDIRECT(CONCATENATE($B205,"!L129"))),"",INDIRECT(CONCATENATE($B205,"!L129")))</f>
        <v>93.791401086519272</v>
      </c>
      <c r="Z205" s="89"/>
      <c r="AA205" s="89"/>
      <c r="AB205" s="90">
        <f t="shared" ref="AB205:AB216" ca="true" si="44">IF(ISERROR(INDIRECT(CONCATENATE($B205,"!L2127"))),"",INDIRECT(CONCATENATE($B205,"!L127")))</f>
        <v>0.3556582476235231</v>
      </c>
    </row>
    <row r="206" x14ac:dyDescent="0.2">
      <c r="A206" s="87"/>
      <c r="B206" s="474" t="s">
        <v>370</v>
      </c>
      <c r="C206" s="475">
        <v>2016</v>
      </c>
      <c r="D206" s="2">
        <f t="shared" ca="true" si="30"/>
        <v>57.811341155904373</v>
      </c>
      <c r="E206" s="91">
        <f t="shared" ca="true" si="31"/>
        <v>61.682571946232223</v>
      </c>
      <c r="F206" s="89"/>
      <c r="G206" s="89"/>
      <c r="H206" s="92">
        <f t="shared" ca="true" si="32"/>
        <v>36.828232851879569</v>
      </c>
      <c r="I206" s="2">
        <f t="shared" ca="true" si="33"/>
        <v>82.602279546205537</v>
      </c>
      <c r="J206" s="91">
        <f t="shared" ca="true" si="34"/>
        <v>70.847078551603076</v>
      </c>
      <c r="K206" s="89"/>
      <c r="L206" s="89"/>
      <c r="M206" s="92">
        <f t="shared" ca="true" si="35"/>
        <v>11.800488436615847</v>
      </c>
      <c r="N206" s="2">
        <f t="shared" ca="true" si="36"/>
        <v>92.272093553033756</v>
      </c>
      <c r="O206" s="91">
        <f t="shared" ca="true" si="37"/>
        <v>84.491927035034635</v>
      </c>
      <c r="P206" s="89"/>
      <c r="Q206" s="89"/>
      <c r="R206" s="92">
        <f t="shared" ca="true" si="38"/>
        <v>3.723641041787292</v>
      </c>
      <c r="S206" s="2">
        <f t="shared" ca="true" si="39"/>
        <v>96.632867384376596</v>
      </c>
      <c r="T206" s="91">
        <f t="shared" ca="true" si="40"/>
        <v>92.733920037493547</v>
      </c>
      <c r="U206" s="89"/>
      <c r="V206" s="89"/>
      <c r="W206" s="92">
        <f t="shared" ca="true" si="41"/>
        <v>0.80289561444809554</v>
      </c>
      <c r="X206" s="2">
        <f t="shared" ca="true" si="42"/>
        <v>97.810683966149185</v>
      </c>
      <c r="Y206" s="91">
        <f t="shared" ca="true" si="43"/>
        <v>97.157575337719905</v>
      </c>
      <c r="Z206" s="89"/>
      <c r="AA206" s="89"/>
      <c r="AB206" s="92">
        <f t="shared" ca="true" si="44"/>
        <v>0.12192153627845717</v>
      </c>
    </row>
    <row r="207" x14ac:dyDescent="0.2">
      <c r="A207" s="87"/>
      <c r="B207" s="474"/>
      <c r="C207" s="475"/>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74"/>
      <c r="C208" s="475"/>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74"/>
      <c r="C209" s="475"/>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74"/>
      <c r="C210" s="475"/>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74"/>
      <c r="C211" s="475"/>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74"/>
      <c r="C212" s="475"/>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74"/>
      <c r="C213" s="475"/>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74"/>
      <c r="C214" s="475"/>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74"/>
      <c r="C215" s="475"/>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76"/>
      <c r="C216" s="477"/>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518" t="str">
        <f>CONCATENATE("Urban use of sanitation facilities, ",C199,"–",C200)</f>
        <v>Urban use of sanitation facilities, 2000–2020</v>
      </c>
      <c r="C218" s="1519"/>
      <c r="D218" s="1519"/>
      <c r="E218" s="1519"/>
      <c r="F218" s="1519"/>
      <c r="G218" s="1519"/>
      <c r="H218" s="1519"/>
      <c r="I218" s="1519"/>
      <c r="J218" s="1519"/>
      <c r="K218" s="1519"/>
      <c r="L218" s="1519"/>
      <c r="N218" s="98"/>
      <c r="O218" s="98"/>
      <c r="P218" s="98"/>
      <c r="Q218" s="98"/>
      <c r="R218" s="98"/>
      <c r="S218" s="1501" t="s">
        <v>11</v>
      </c>
      <c r="T218" s="1502"/>
      <c r="U218" s="1502"/>
      <c r="V218" s="1502"/>
      <c r="W218" s="150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515" t="s">
        <v>7</v>
      </c>
      <c r="B297" s="1515"/>
      <c r="C297" s="1515"/>
      <c r="D297" s="1504" t="s">
        <v>0</v>
      </c>
      <c r="E297" s="1505"/>
      <c r="F297" s="1505"/>
      <c r="G297" s="1505"/>
      <c r="H297" s="1506"/>
      <c r="I297" s="1504" t="s">
        <v>1</v>
      </c>
      <c r="J297" s="1505"/>
      <c r="K297" s="1505"/>
      <c r="L297" s="1505"/>
      <c r="M297" s="1506"/>
      <c r="N297" s="1504" t="s">
        <v>2</v>
      </c>
      <c r="O297" s="1505"/>
      <c r="P297" s="1505"/>
      <c r="Q297" s="1505"/>
      <c r="R297" s="1506"/>
      <c r="S297" s="1504" t="s">
        <v>3</v>
      </c>
      <c r="T297" s="1505"/>
      <c r="U297" s="1505"/>
      <c r="V297" s="1505"/>
      <c r="W297" s="1506"/>
      <c r="X297" s="1504" t="s">
        <v>4</v>
      </c>
      <c r="Y297" s="1505"/>
      <c r="Z297" s="1505"/>
      <c r="AA297" s="1505"/>
      <c r="AB297" s="1506"/>
    </row>
    <row r="298" s="44" customFormat="true" ht="22.5" customHeight="true" x14ac:dyDescent="0.2">
      <c r="A298" s="1516"/>
      <c r="B298" s="1516"/>
      <c r="C298" s="1516"/>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507" t="s">
        <v>10</v>
      </c>
      <c r="B299" s="1508"/>
      <c r="C299" s="203">
        <v>2000</v>
      </c>
      <c r="D299" s="56">
        <f ca="true">IF((D301+H301)&gt;100,D301*100/(D301+H301),D301)</f>
        <v>2.8984686869002871</v>
      </c>
      <c r="E299" s="105">
        <f ca="true">D299*AVERAGEIF(E305:E316,"&gt;0")/100</f>
        <v>2.0843422565875405</v>
      </c>
      <c r="F299" s="58">
        <f ca="true">D299*(100-AVERAGEIF(E305:E316,"&gt;0"))/100</f>
        <v>0.81412643031274656</v>
      </c>
      <c r="G299" s="59">
        <f ca="true">100-(E299+F299+H299)</f>
        <v>1.9396430038916606</v>
      </c>
      <c r="H299" s="60">
        <f ca="true">IF((D301+H301)&gt;100,H301*100/(D301+H301),H301)</f>
        <v>95.161888309208052</v>
      </c>
      <c r="I299" s="56">
        <f ca="true">IF((I301+M301)&gt;100,I301*100/(I301+M301),I301)</f>
        <v>4.1843295181151916</v>
      </c>
      <c r="J299" s="105">
        <f ca="true">I299*AVERAGEIF(J305:J316,"&gt;0")/100</f>
        <v>3.1184704924211468</v>
      </c>
      <c r="K299" s="61">
        <f ca="true">I299*(100-AVERAGEIF(J305:J316,"&gt;0"))/100</f>
        <v>1.0658590256940446</v>
      </c>
      <c r="L299" s="62">
        <f ca="true">100-(J299+K299+M299)</f>
        <v>3.1633857663514391</v>
      </c>
      <c r="M299" s="63">
        <f ca="true">IF((I301+M301)&gt;100,M301*100/(I301+M301),M301)</f>
        <v>92.652284715533369</v>
      </c>
      <c r="N299" s="56">
        <f ca="true">IF((N301+R301)&gt;100,N301*100/(N301+R301),N301)</f>
        <v>9.1741577534958196</v>
      </c>
      <c r="O299" s="105">
        <f ca="true">N299*AVERAGEIF(O305:O316,"&gt;0")/100</f>
        <v>7.0170049238195586</v>
      </c>
      <c r="P299" s="61">
        <f ca="true">N299*(100-AVERAGEIF(O305:O316,"&gt;0"))/100</f>
        <v>2.157152829676261</v>
      </c>
      <c r="Q299" s="62">
        <f ca="true">100-(O299+P299+R299)</f>
        <v>4.4360782756093613</v>
      </c>
      <c r="R299" s="63">
        <f ca="true">IF((N301+R301)&gt;100,R301*100/(N301+R301),R301)</f>
        <v>86.389763970894819</v>
      </c>
      <c r="S299" s="56">
        <f ca="true">IF((S301+W301)&gt;100,S301*100/(S301+W301),S301)</f>
        <v>21.718706335763272</v>
      </c>
      <c r="T299" s="105">
        <f ca="true">S299*AVERAGEIF(T305:T316,"&gt;0")/100</f>
        <v>17.588078142703079</v>
      </c>
      <c r="U299" s="61">
        <f ca="true">S299*(100-AVERAGEIF(T305:T316,"&gt;0"))/100</f>
        <v>4.1306281930601934</v>
      </c>
      <c r="V299" s="62">
        <f ca="true">100-(T299+U299+W299)</f>
        <v>3.1114855620380695</v>
      </c>
      <c r="W299" s="63">
        <f ca="true">IF((S301+W301)&gt;100,W301*100/(S301+W301),W301)</f>
        <v>75.169808102198658</v>
      </c>
      <c r="X299" s="56">
        <f ca="true">IF((X301+AB301)&gt;100,X301*100/(X301+AB301),X301)</f>
        <v>58.946081969867009</v>
      </c>
      <c r="Y299" s="105">
        <f ca="true">X299*AVERAGEIF(Y305:Y316,"&gt;0")/100</f>
        <v>52.813651225899491</v>
      </c>
      <c r="Z299" s="61">
        <f ca="true">X299*(100-AVERAGEIF(Y305:Y316,"&gt;0"))/100</f>
        <v>6.1324307439675207</v>
      </c>
      <c r="AA299" s="62">
        <f ca="true">100-(Y299+Z299+AB299)</f>
        <v>1.7221709593723062</v>
      </c>
      <c r="AB299" s="63">
        <f ca="true">IF((X301+AB301)&gt;100,AB301*100/(X301+AB301),AB301)</f>
        <v>39.331747070760684</v>
      </c>
    </row>
    <row r="300" s="64" customFormat="true" ht="15" customHeight="true" x14ac:dyDescent="0.2">
      <c r="A300" s="1509"/>
      <c r="B300" s="1510"/>
      <c r="C300" s="204">
        <v>2020</v>
      </c>
      <c r="D300" s="65">
        <f ca="true">IF((D302+H302)&gt;100,D302*100/(D302+H302),D302)</f>
        <v>11.106461069225816</v>
      </c>
      <c r="E300" s="106">
        <f ca="true">D300*AVERAGEIF(E305:E316,"&gt;0")/100</f>
        <v>7.9868608663455261</v>
      </c>
      <c r="F300" s="67">
        <f ca="true">D300*(100-AVERAGEIF(E305:E316,"&gt;0"))/100</f>
        <v>3.1196002028802901</v>
      </c>
      <c r="G300" s="68">
        <f ca="true">100-(E300+F300+H300)</f>
        <v>2.938370394150752</v>
      </c>
      <c r="H300" s="69">
        <f ca="true">IF((D302+H302)&gt;100,H302*100/(D302+H302),H302)</f>
        <v>85.955168536623432</v>
      </c>
      <c r="I300" s="65">
        <f ca="true">IF((I302+M302)&gt;100,I302*100/(I302+M302),I302)</f>
        <v>27.408710363022237</v>
      </c>
      <c r="J300" s="106">
        <f ca="true">I300*AVERAGEIF(J305:J316,"&gt;0")/100</f>
        <v>20.426989349754539</v>
      </c>
      <c r="K300" s="67">
        <f ca="true">I300*(100-AVERAGEIF(J305:J316,"&gt;0"))/100</f>
        <v>6.981721013267701</v>
      </c>
      <c r="L300" s="68">
        <f ca="true">100-(J300+K300+M300)</f>
        <v>4.2570910057820583</v>
      </c>
      <c r="M300" s="69">
        <f ca="true">IF((I302+M302)&gt;100,M302*100/(I302+M302),M302)</f>
        <v>68.334198631195704</v>
      </c>
      <c r="N300" s="65">
        <f ca="true">IF((N302+R302)&gt;100,N302*100/(N302+R302),N302)</f>
        <v>42.976565302681593</v>
      </c>
      <c r="O300" s="106">
        <f ca="true">N300*AVERAGEIF(O305:O316,"&gt;0")/100</f>
        <v>32.87133036521606</v>
      </c>
      <c r="P300" s="67">
        <f ca="true">N300*(100-AVERAGEIF(O305:O316,"&gt;0"))/100</f>
        <v>10.105234937465527</v>
      </c>
      <c r="Q300" s="68">
        <f ca="true">100-(O300+P300+R300)</f>
        <v>2.9235560237138998</v>
      </c>
      <c r="R300" s="69">
        <f ca="true">IF((N302+R302)&gt;100,R302*100/(N302+R302),R302)</f>
        <v>54.099878673604508</v>
      </c>
      <c r="S300" s="65">
        <f ca="true">IF((S302+W302)&gt;100,S302*100/(S302+W302),S302)</f>
        <v>63.277428397097538</v>
      </c>
      <c r="T300" s="106">
        <f ca="true">S300*AVERAGEIF(T305:T316,"&gt;0")/100</f>
        <v>51.242847438147749</v>
      </c>
      <c r="U300" s="67">
        <f ca="true">S300*(100-AVERAGEIF(T305:T316,"&gt;0"))/100</f>
        <v>12.034580958949789</v>
      </c>
      <c r="V300" s="68">
        <f ca="true">100-(T300+U300+W300)</f>
        <v>2.1798170710089835</v>
      </c>
      <c r="W300" s="69">
        <f ca="true">IF((S302+W302)&gt;100,W302*100/(S302+W302),W302)</f>
        <v>34.542754531893479</v>
      </c>
      <c r="X300" s="65">
        <f ca="true">IF((X302+AB302)&gt;100,X302*100/(X302+AB302),X302)</f>
        <v>89.814567160616207</v>
      </c>
      <c r="Y300" s="106">
        <f ca="true">X300*AVERAGEIF(Y305:Y316,"&gt;0")/100</f>
        <v>80.470746596028789</v>
      </c>
      <c r="Z300" s="67">
        <f ca="true">X300*(100-AVERAGEIF(Y305:Y316,"&gt;0"))/100</f>
        <v>9.3438205645874088</v>
      </c>
      <c r="AA300" s="68">
        <f ca="true">100-(Y300+Z300+AB300)</f>
        <v>1.7169044516586069</v>
      </c>
      <c r="AB300" s="69">
        <f ca="true">IF((X302+AB302)&gt;100,AB302*100/(X302+AB302),AB302)</f>
        <v>8.4685283877252004</v>
      </c>
    </row>
    <row r="301" hidden="true" x14ac:dyDescent="0.2">
      <c r="A301" s="1511" t="s">
        <v>12</v>
      </c>
      <c r="B301" s="1512"/>
      <c r="C301" s="70">
        <f>MinRegYear(C299,C305:C316)</f>
        <v>2004</v>
      </c>
      <c r="D301" s="71">
        <f ca="true">IF(MAX(C305:C316)-MIN(C305:C316)&lt;5,AVERAGEIF(C305:C316,"&gt;0",D305:D316),
IF(FORECAST($C301,D$305:D$316,$C$305:$C$316)&lt;0,0,
IF(FORECAST($C301,D$305:D$316,$C$305:$C$316)&gt;100,100,
FORECAST($C301,D$305:D$316,$C$305:$C$316))))</f>
        <v>2.8984686869002871</v>
      </c>
      <c r="E301" s="72"/>
      <c r="F301" s="73"/>
      <c r="G301" s="73"/>
      <c r="H301" s="74">
        <f ca="true">IF(MAX(C305:C316)-MIN(C305:C316)&lt;5,AVERAGEIF(C305:C316,"&gt;0",H305:H316),
IF(FORECAST($C301,H$305:H$316,$C$305:$C$316)&lt;0,0,
IF(FORECAST($C301,H$305:H$316,$C$305:$C$316)&gt;100,100,
FORECAST($C301,H$305:H$316,$C$305:$C$316))))</f>
        <v>95.161888309208052</v>
      </c>
      <c r="I301" s="71">
        <f ca="true">IF(MAX(C305:C316)-MIN(C305:C316)&lt;5,AVERAGEIF(C305:C316,"&gt;0",I305:I316),
IF(FORECAST($C301,I$305:I$316,$C$305:$C$316)&lt;0,0,
IF(FORECAST($C301,I$305:I$316,$C$305:$C$316)&gt;100,100,
FORECAST($C301,I$305:I$316,$C$305:$C$316))))</f>
        <v>4.1843295181151916</v>
      </c>
      <c r="J301" s="72"/>
      <c r="K301" s="73"/>
      <c r="L301" s="73"/>
      <c r="M301" s="74">
        <f ca="true">IF(MAX(C305:C316)-MIN(C305:C316)&lt;5,AVERAGEIF(C305:C316,"&gt;0",M305:M316),
IF(FORECAST($C301,M$305:M$316,$C$305:$C$316)&lt;0,0,
IF(FORECAST($C301,M$305:M$316,$C$305:$C$316)&gt;100,100,
FORECAST($C301,M$305:M$316,$C$305:$C$316))))</f>
        <v>92.652284715533369</v>
      </c>
      <c r="N301" s="71">
        <f ca="true">IF(MAX(C305:C316)-MIN(C305:C316)&lt;5,AVERAGEIF(C305:C316,"&gt;0",N305:N316),
IF(FORECAST($C301,N$305:N$316,$C$305:$C$316)&lt;0,0,
IF(FORECAST($C301,N$305:N$316,$C$305:$C$316)&gt;100,100,
FORECAST($C301,N$305:N$316,$C$305:$C$316))))</f>
        <v>9.1741577534958196</v>
      </c>
      <c r="O301" s="72"/>
      <c r="P301" s="73"/>
      <c r="Q301" s="73"/>
      <c r="R301" s="74">
        <f ca="true">IF(MAX(C305:C316)-MIN(C305:C316)&lt;5,AVERAGEIF(C305:C316,"&gt;0",R305:R316),
IF(FORECAST($C301,R$305:R$316,$C$305:$C$316)&lt;0,0,
IF(FORECAST($C301,R$305:R$316,$C$305:$C$316)&gt;100,100,
FORECAST($C301,R$305:R$316,$C$305:$C$316))))</f>
        <v>86.389763970894819</v>
      </c>
      <c r="S301" s="71">
        <f ca="true">IF(MAX(C305:C316)-MIN(C305:C316)&lt;5,AVERAGEIF(C305:C316,"&gt;0",S305:S316),
IF(FORECAST($C301,S$305:S$316,$C$305:$C$316)&lt;0,0,
IF(FORECAST($C301,S$305:S$316,$C$305:$C$316)&gt;100,100,
FORECAST($C301,S$305:S$316,$C$305:$C$316))))</f>
        <v>21.718706335763272</v>
      </c>
      <c r="T301" s="72"/>
      <c r="U301" s="73"/>
      <c r="V301" s="73"/>
      <c r="W301" s="74">
        <f ca="true">IF(MAX(C305:C316)-MIN(C305:C316)&lt;5,AVERAGEIF(C305:C316,"&gt;0",W305:W316),
IF(FORECAST($C301,W$305:W$316,$C$305:$C$316)&lt;0,0,
IF(FORECAST($C301,W$305:W$316,$C$305:$C$316)&gt;100,100,
FORECAST($C301,W$305:W$316,$C$305:$C$316))))</f>
        <v>75.169808102198658</v>
      </c>
      <c r="X301" s="71">
        <f ca="true">IF(MAX(C305:C316)-MIN(C305:C316)&lt;5,AVERAGEIF(C305:C316,"&gt;0",X305:X316),
IF(FORECAST($C301,X$305:X$316,$C$305:$C$316)&lt;0,0,
IF(FORECAST($C301,X$305:X$316,$C$305:$C$316)&gt;100,100,
FORECAST($C301,X$305:X$316,$C$305:$C$316))))</f>
        <v>58.946081969867009</v>
      </c>
      <c r="Y301" s="72"/>
      <c r="Z301" s="73"/>
      <c r="AA301" s="73"/>
      <c r="AB301" s="74">
        <f ca="true">IF(MAX(C305:C316)-MIN(C305:C316)&lt;5,AVERAGEIF(C305:C316,"&gt;0",AB305:AB316),
IF(FORECAST($C301,AB$305:AB$316,$C$305:$C$316)&lt;0,0,
IF(FORECAST($C301,AB$305:AB$316,$C$305:$C$316)&gt;100,100,
FORECAST($C301,AB$305:AB$316,$C$305:$C$316))))</f>
        <v>39.331747070760684</v>
      </c>
    </row>
    <row r="302" hidden="true" x14ac:dyDescent="0.2">
      <c r="A302" s="1513"/>
      <c r="B302" s="1514"/>
      <c r="C302" s="49">
        <f>MaxRegYear(C300,C305:C316)</f>
        <v>2018</v>
      </c>
      <c r="D302" s="75">
        <f ca="true">IF(MAX(C305:C316)-MIN(C305:C316)&lt;5,AVERAGEIF(C305:C316,"&gt;0",D305:D316),
IF(FORECAST($C302,D$305:D$316,$C$305:$C$316)&lt;0,0,
IF(FORECAST($C302,D$305:D$316,$C$305:$C$316)&gt;100,100,
FORECAST($C302,D$305:D$316,$C$305:$C$316))))</f>
        <v>11.106461069225816</v>
      </c>
      <c r="E302" s="76"/>
      <c r="F302" s="77"/>
      <c r="G302" s="77"/>
      <c r="H302" s="78">
        <f ca="true">IF(MAX(C305:C316)-MIN(C305:C316)&lt;5,AVERAGEIF(C305:C316,"&gt;0",H305:H316),
IF(FORECAST($C302,H$305:H$316,$C$305:$C$316)&lt;0,0,
IF(FORECAST($C302,H$305:H$316,$C$305:$C$316)&gt;100,100,
FORECAST($C302,H$305:H$316,$C$305:$C$316))))</f>
        <v>85.955168536623432</v>
      </c>
      <c r="I302" s="75">
        <f ca="true">IF(MAX(C305:C316)-MIN(C305:C316)&lt;5,AVERAGEIF(C305:C316,"&gt;0",I305:I316),
IF(FORECAST($C302,I$305:I$316,$C$305:$C$316)&lt;0,0,
IF(FORECAST($C302,I$305:I$316,$C$305:$C$316)&gt;100,100,
FORECAST($C302,I$305:I$316,$C$305:$C$316))))</f>
        <v>27.408710363022237</v>
      </c>
      <c r="J302" s="76"/>
      <c r="K302" s="77"/>
      <c r="L302" s="77"/>
      <c r="M302" s="78">
        <f ca="true">IF(MAX(C305:C316)-MIN(C305:C316)&lt;5,AVERAGEIF(C305:C316,"&gt;0",M305:M316),
IF(FORECAST($C302,M$305:M$316,$C$305:$C$316)&lt;0,0,
IF(FORECAST($C302,M$305:M$316,$C$305:$C$316)&gt;100,100,
FORECAST($C302,M$305:M$316,$C$305:$C$316))))</f>
        <v>68.334198631195704</v>
      </c>
      <c r="N302" s="75">
        <f ca="true">IF(MAX(C305:C316)-MIN(C305:C316)&lt;5,AVERAGEIF(C305:C316,"&gt;0",N305:N316),
IF(FORECAST($C302,N$305:N$316,$C$305:$C$316)&lt;0,0,
IF(FORECAST($C302,N$305:N$316,$C$305:$C$316)&gt;100,100,
FORECAST($C302,N$305:N$316,$C$305:$C$316))))</f>
        <v>42.976565302681593</v>
      </c>
      <c r="O302" s="76"/>
      <c r="P302" s="77"/>
      <c r="Q302" s="77"/>
      <c r="R302" s="78">
        <f ca="true">IF(MAX(C305:C316)-MIN(C305:C316)&lt;5,AVERAGEIF(C305:C316,"&gt;0",R305:R316),
IF(FORECAST($C302,R$305:R$316,$C$305:$C$316)&lt;0,0,
IF(FORECAST($C302,R$305:R$316,$C$305:$C$316)&gt;100,100,
FORECAST($C302,R$305:R$316,$C$305:$C$316))))</f>
        <v>54.099878673604508</v>
      </c>
      <c r="S302" s="75">
        <f ca="true">IF(MAX(C305:C316)-MIN(C305:C316)&lt;5,AVERAGEIF(C305:C316,"&gt;0",S305:S316),
IF(FORECAST($C302,S$305:S$316,$C$305:$C$316)&lt;0,0,
IF(FORECAST($C302,S$305:S$316,$C$305:$C$316)&gt;100,100,
FORECAST($C302,S$305:S$316,$C$305:$C$316))))</f>
        <v>63.277428397097538</v>
      </c>
      <c r="T302" s="76"/>
      <c r="U302" s="77"/>
      <c r="V302" s="77"/>
      <c r="W302" s="78">
        <f ca="true">IF(MAX(C305:C316)-MIN(C305:C316)&lt;5,AVERAGEIF(C305:C316,"&gt;0",W305:W316),
IF(FORECAST($C302,W$305:W$316,$C$305:$C$316)&lt;0,0,
IF(FORECAST($C302,W$305:W$316,$C$305:$C$316)&gt;100,100,
FORECAST($C302,W$305:W$316,$C$305:$C$316))))</f>
        <v>34.542754531893479</v>
      </c>
      <c r="X302" s="75">
        <f ca="true">IF(MAX(C305:C316)-MIN(C305:C316)&lt;5,AVERAGEIF(C305:C316,"&gt;0",X305:X316),
IF(FORECAST($C302,X$305:X$316,$C$305:$C$316)&lt;0,0,
IF(FORECAST($C302,X$305:X$316,$C$305:$C$316)&gt;100,100,
FORECAST($C302,X$305:X$316,$C$305:$C$316))))</f>
        <v>89.814567160616207</v>
      </c>
      <c r="Y302" s="76"/>
      <c r="Z302" s="77"/>
      <c r="AA302" s="77"/>
      <c r="AB302" s="78">
        <f ca="true">IF(MAX(C305:C316)-MIN(C305:C316)&lt;5,AVERAGEIF(C305:C316,"&gt;0",AB305:AB316),
IF(FORECAST($C302,AB$305:AB$316,$C$305:$C$316)&lt;0,0,
IF(FORECAST($C302,AB$305:AB$316,$C$305:$C$316)&gt;100,100,
FORECAST($C302,AB$305:AB$316,$C$305:$C$316))))</f>
        <v>8.4685283877252004</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72" t="s">
        <v>208</v>
      </c>
      <c r="C305" s="473">
        <v>2006</v>
      </c>
      <c r="D305" s="1">
        <f t="shared" ref="D305:D316" ca="true" si="45">IF(ISERROR(INDIRECT(CONCATENATE($B305,"!M122"))),"",INDIRECT(CONCATENATE($B305,"!M122")))</f>
        <v>4.0710390272322545</v>
      </c>
      <c r="E305" s="91">
        <f t="shared" ref="E305:E316" ca="true" si="46">IF(ISERROR(INDIRECT(CONCATENATE($B305,"!M129"))),"",INDIRECT(CONCATENATE($B305,"!M129")))</f>
        <v>65.19229883338997</v>
      </c>
      <c r="F305" s="89"/>
      <c r="G305" s="89"/>
      <c r="H305" s="90">
        <f t="shared" ref="H305:H316" ca="true" si="47">IF(ISERROR(INDIRECT(CONCATENATE($B305,"!M127"))),"",INDIRECT(CONCATENATE($B305,"!M127")))</f>
        <v>93.846642627410176</v>
      </c>
      <c r="I305" s="1">
        <f t="shared" ref="I305:I316" ca="true" si="48">IF(ISERROR(INDIRECT(CONCATENATE($B305,"!N122"))),"",INDIRECT(CONCATENATE($B305,"!N122")))</f>
        <v>7.5020982102451717</v>
      </c>
      <c r="J305" s="88">
        <f t="shared" ref="J305:J316" ca="true" si="49">IF(ISERROR(INDIRECT(CONCATENATE($B305,"!N129"))),"",INDIRECT(CONCATENATE($B305,"!N129")))</f>
        <v>70.421063336302709</v>
      </c>
      <c r="K305" s="89"/>
      <c r="L305" s="89"/>
      <c r="M305" s="90">
        <f t="shared" ref="M305:M316" ca="true" si="50">IF(ISERROR(INDIRECT(CONCATENATE($B305,"!N127"))),"",INDIRECT(CONCATENATE($B305,"!N127")))</f>
        <v>89.178272417771041</v>
      </c>
      <c r="N305" s="1">
        <f t="shared" ref="N305:N316" ca="true" si="51">IF(ISERROR(INDIRECT(CONCATENATE($B305,"!O122"))),"",INDIRECT(CONCATENATE($B305,"!O122")))</f>
        <v>14.003073117665071</v>
      </c>
      <c r="O305" s="88">
        <f t="shared" ref="O305:O316" ca="true" si="52">IF(ISERROR(INDIRECT(CONCATENATE($B305,"!O129"))),"",INDIRECT(CONCATENATE($B305,"!O129")))</f>
        <v>69.961844193093498</v>
      </c>
      <c r="P305" s="89"/>
      <c r="Q305" s="89"/>
      <c r="R305" s="90">
        <f t="shared" ref="R305:R316" ca="true" si="53">IF(ISERROR(INDIRECT(CONCATENATE($B305,"!O127"))),"",INDIRECT(CONCATENATE($B305,"!O127")))</f>
        <v>81.776923214139103</v>
      </c>
      <c r="S305" s="1">
        <f t="shared" ref="S305:S316" ca="true" si="54">IF(ISERROR(INDIRECT(CONCATENATE($B305,"!P122"))),"",INDIRECT(CONCATENATE($B305,"!P122")))</f>
        <v>27.655666630240137</v>
      </c>
      <c r="T305" s="88">
        <f t="shared" ref="T305:T316" ca="true" si="55">IF(ISERROR(INDIRECT(CONCATENATE($B305,"!P129"))),"",INDIRECT(CONCATENATE($B305,"!P129")))</f>
        <v>74.646208605949241</v>
      </c>
      <c r="U305" s="89"/>
      <c r="V305" s="89"/>
      <c r="W305" s="90">
        <f t="shared" ref="W305:W316" ca="true" si="56">IF(ISERROR(INDIRECT(CONCATENATE($B305,"!P127"))),"",INDIRECT(CONCATENATE($B305,"!P127")))</f>
        <v>69.365943306441366</v>
      </c>
      <c r="X305" s="1">
        <f t="shared" ref="X305:X316" ca="true" si="57">IF(ISERROR(INDIRECT(CONCATENATE($B305,"!Q122"))),"",INDIRECT(CONCATENATE($B305,"!Q122")))</f>
        <v>63.35586556854566</v>
      </c>
      <c r="Y305" s="88">
        <f t="shared" ref="Y305:Y316" ca="true" si="58">IF(ISERROR(INDIRECT(CONCATENATE($B305,"!Q129"))),"",INDIRECT(CONCATENATE($B305,"!Q129")))</f>
        <v>86.264592348444211</v>
      </c>
      <c r="Z305" s="89"/>
      <c r="AA305" s="89"/>
      <c r="AB305" s="90">
        <f t="shared" ref="AB305:AB316" ca="true" si="59">IF(ISERROR(INDIRECT(CONCATENATE($B305,"!Q2127"))),"",INDIRECT(CONCATENATE($B305,"!Q127")))</f>
        <v>34.922715830326311</v>
      </c>
    </row>
    <row r="306" x14ac:dyDescent="0.2">
      <c r="A306" s="87"/>
      <c r="B306" s="474" t="s">
        <v>370</v>
      </c>
      <c r="C306" s="475">
        <v>2016</v>
      </c>
      <c r="D306" s="2">
        <f t="shared" ca="true" si="45"/>
        <v>9.9338907288934006</v>
      </c>
      <c r="E306" s="91">
        <f t="shared" ca="true" si="46"/>
        <v>78.631387515735398</v>
      </c>
      <c r="F306" s="89"/>
      <c r="G306" s="89"/>
      <c r="H306" s="92">
        <f t="shared" ca="true" si="47"/>
        <v>87.270414218421195</v>
      </c>
      <c r="I306" s="2">
        <f t="shared" ca="true" si="48"/>
        <v>24.090941670892985</v>
      </c>
      <c r="J306" s="91">
        <f t="shared" ca="true" si="49"/>
        <v>78.633664735201805</v>
      </c>
      <c r="K306" s="89"/>
      <c r="L306" s="89"/>
      <c r="M306" s="92">
        <f t="shared" ca="true" si="50"/>
        <v>71.808210928958218</v>
      </c>
      <c r="N306" s="2">
        <f t="shared" ca="true" si="51"/>
        <v>38.147649938511456</v>
      </c>
      <c r="O306" s="91">
        <f t="shared" ca="true" si="52"/>
        <v>83.01143384206398</v>
      </c>
      <c r="P306" s="89"/>
      <c r="Q306" s="89"/>
      <c r="R306" s="92">
        <f t="shared" ca="true" si="53"/>
        <v>58.712719430360082</v>
      </c>
      <c r="S306" s="2">
        <f t="shared" ca="true" si="54"/>
        <v>57.340468102621244</v>
      </c>
      <c r="T306" s="91">
        <f t="shared" ca="true" si="55"/>
        <v>87.316275446257279</v>
      </c>
      <c r="U306" s="89"/>
      <c r="V306" s="89"/>
      <c r="W306" s="92">
        <f t="shared" ca="true" si="56"/>
        <v>40.346619327651773</v>
      </c>
      <c r="X306" s="2">
        <f t="shared" ca="true" si="57"/>
        <v>85.404783561937919</v>
      </c>
      <c r="Y306" s="91">
        <f t="shared" ca="true" si="58"/>
        <v>92.928492114396278</v>
      </c>
      <c r="Z306" s="89"/>
      <c r="AA306" s="89"/>
      <c r="AB306" s="92">
        <f t="shared" ca="true" si="59"/>
        <v>12.877559628158263</v>
      </c>
    </row>
    <row r="307" x14ac:dyDescent="0.2">
      <c r="A307" s="87"/>
      <c r="B307" s="474"/>
      <c r="C307" s="475"/>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74"/>
      <c r="C308" s="475"/>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74"/>
      <c r="C309" s="475"/>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74"/>
      <c r="C310" s="475"/>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74"/>
      <c r="C311" s="475"/>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74"/>
      <c r="C312" s="475"/>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74"/>
      <c r="C313" s="475"/>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74"/>
      <c r="C314" s="475"/>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74"/>
      <c r="C315" s="475"/>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76"/>
      <c r="C316" s="477"/>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518" t="str">
        <f>CONCATENATE("Rural use of sanitation facilities, ",C299,"–",C300)</f>
        <v>Rural use of sanitation facilities, 2000–2020</v>
      </c>
      <c r="C318" s="1519"/>
      <c r="D318" s="1519"/>
      <c r="E318" s="1519"/>
      <c r="F318" s="1519"/>
      <c r="G318" s="1519"/>
      <c r="H318" s="1519"/>
      <c r="I318" s="1519"/>
      <c r="J318" s="1519"/>
      <c r="K318" s="1519"/>
      <c r="L318" s="1519"/>
      <c r="N318" s="98"/>
      <c r="O318" s="98"/>
      <c r="P318" s="98"/>
      <c r="Q318" s="98"/>
      <c r="R318" s="98"/>
      <c r="S318" s="1501" t="s">
        <v>11</v>
      </c>
      <c r="T318" s="1502"/>
      <c r="U318" s="1502"/>
      <c r="V318" s="1502"/>
      <c r="W318" s="150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556" t="s">
        <v>131</v>
      </c>
      <c r="C4" s="1557"/>
      <c r="D4" s="1557"/>
      <c r="E4" s="1557"/>
      <c r="F4" s="1557"/>
      <c r="G4" s="1557"/>
      <c r="H4" s="1557"/>
      <c r="I4" s="1557"/>
      <c r="J4" s="1557"/>
      <c r="K4" s="1557"/>
      <c r="L4" s="1557"/>
      <c r="M4" s="1557"/>
      <c r="N4" s="1557"/>
      <c r="O4" s="1557"/>
      <c r="P4" s="1557"/>
      <c r="Q4" s="1557"/>
      <c r="R4" s="1557"/>
      <c r="S4" s="1557"/>
      <c r="T4" s="1557"/>
      <c r="U4" s="1557"/>
      <c r="V4" s="1557"/>
      <c r="W4" s="1557"/>
      <c r="X4" s="1557"/>
      <c r="Y4" s="1557"/>
    </row>
    <row r="5" ht="28.5" customHeight="true" x14ac:dyDescent="0.4">
      <c r="B5" s="1500" t="str">
        <f ca="true">IF(ISERROR(INDIRECT(CONCATENATE($E$32,"!A2"))),"",INDIRECT(CONCATENATE($E$32,"!A2")))</f>
        <v/>
      </c>
      <c r="C5" s="1558"/>
      <c r="D5" s="1558"/>
      <c r="E5" s="1558"/>
      <c r="F5" s="1558"/>
      <c r="G5" s="1558"/>
      <c r="H5" s="1558"/>
      <c r="I5" s="1558"/>
      <c r="J5" s="1558"/>
      <c r="K5" s="1557"/>
      <c r="L5" s="1557"/>
      <c r="M5" s="1557"/>
      <c r="N5" s="1557"/>
      <c r="O5" s="1557"/>
      <c r="P5" s="1557"/>
      <c r="Q5" s="1557"/>
      <c r="R5" s="1557"/>
      <c r="S5" s="1557"/>
      <c r="T5" s="1557"/>
      <c r="U5" s="1557"/>
      <c r="V5" s="1557"/>
      <c r="W5" s="1557"/>
      <c r="X5" s="1557"/>
      <c r="Y5" s="1557"/>
    </row>
    <row r="6" x14ac:dyDescent="0.2">
      <c r="F6" s="36"/>
      <c r="G6" s="36"/>
      <c r="J6" s="37"/>
      <c r="K6" s="37"/>
      <c r="L6" s="37"/>
      <c r="M6" s="37"/>
      <c r="N6" s="37"/>
      <c r="O6" s="37"/>
      <c r="P6" s="37"/>
    </row>
    <row r="7" s="38" customFormat="true" ht="16.5" customHeight="true" x14ac:dyDescent="0.25">
      <c r="B7" s="1554" t="str">
        <f ca="true">CONCATENATE("National ",IF(ISERROR(INDIRECT(CONCATENATE($E$32,"!A2"))),"",INDIRECT(CONCATENATE($E$32,"!A210"))))</f>
        <v>National </v>
      </c>
      <c r="C7" s="1555"/>
      <c r="D7" s="1555"/>
      <c r="E7" s="1555"/>
      <c r="F7" s="1555"/>
      <c r="G7" s="1555"/>
      <c r="H7" s="1555"/>
      <c r="K7" s="1572" t="str">
        <f ca="true">CONCATENATE("Urban ",IF(ISERROR(INDIRECT(CONCATENATE($E$32,"!A2"))),"",INDIRECT(CONCATENATE($E$32,"!A210"))))</f>
        <v>Urban </v>
      </c>
      <c r="L7" s="1573"/>
      <c r="M7" s="1573"/>
      <c r="N7" s="1573"/>
      <c r="O7" s="1573"/>
      <c r="P7" s="1573"/>
      <c r="S7" s="1572" t="str">
        <f ca="true">CONCATENATE("Rural ",IF(ISERROR(INDIRECT(CONCATENATE($E$32,"!A2"))),"",INDIRECT(CONCATENATE($E$32,"!A210"))))</f>
        <v>Rural </v>
      </c>
      <c r="T7" s="1573"/>
      <c r="U7" s="1573"/>
      <c r="V7" s="1573"/>
      <c r="W7" s="1573"/>
      <c r="X7" s="157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548">
        <f>INDEX(B88:B100,A88)</f>
        <v>0</v>
      </c>
      <c r="F32" s="1549"/>
      <c r="G32" s="1563" t="str">
        <f ca="true">IF(ISERROR(INDIRECT(CONCATENATE($E$32,"!A2"))),"",INDIRECT(CONCATENATE($E$32,"!A2")))</f>
        <v/>
      </c>
      <c r="H32" s="1564"/>
      <c r="I32" s="1564"/>
      <c r="J32" s="1565"/>
      <c r="K32" s="1569" t="s">
        <v>0</v>
      </c>
      <c r="L32" s="1570"/>
      <c r="M32" s="1571"/>
      <c r="N32" s="1569" t="s">
        <v>1</v>
      </c>
      <c r="O32" s="1570"/>
      <c r="P32" s="1571"/>
      <c r="Q32" s="1569" t="s">
        <v>2</v>
      </c>
      <c r="R32" s="1570"/>
      <c r="S32" s="1571"/>
      <c r="T32" s="1569" t="s">
        <v>3</v>
      </c>
      <c r="U32" s="1570"/>
      <c r="V32" s="1571"/>
      <c r="W32" s="1569" t="s">
        <v>4</v>
      </c>
      <c r="X32" s="1570"/>
      <c r="Y32" s="1571"/>
    </row>
    <row r="33" s="44" customFormat="true" ht="22.5" customHeight="true" x14ac:dyDescent="0.2">
      <c r="E33" s="1550"/>
      <c r="F33" s="1551"/>
      <c r="G33" s="1566"/>
      <c r="H33" s="1567"/>
      <c r="I33" s="1567"/>
      <c r="J33" s="1568"/>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559" t="s">
        <v>21</v>
      </c>
      <c r="C34" s="1560"/>
      <c r="D34" s="1560"/>
      <c r="E34" s="107"/>
      <c r="F34" s="36"/>
      <c r="G34" s="1522" t="s">
        <v>5</v>
      </c>
      <c r="H34" s="1523"/>
      <c r="I34" s="1520"/>
      <c r="J34" s="1552" t="str">
        <f ca="true">IF(ISERROR(INDIRECT(CONCATENATE(#REF!,"!A2"))),"",INDIRECT(CONCATENATE(#REF!,"!A210")))</f>
        <v/>
      </c>
      <c r="K34" s="1542" t="str">
        <f ca="true">IF(ISERROR(INDIRECT(CONCATENATE($E$32,"!C222"))),"",INDIRECT(CONCATENATE($E$32,"!C222")))</f>
        <v/>
      </c>
      <c r="L34" s="1544" t="str">
        <f ca="true">IF(ISERROR(INDIRECT(CONCATENATE($E$32,"!C223"))),"",INDIRECT(CONCATENATE($E$32,"!C223")))</f>
        <v/>
      </c>
      <c r="M34" s="1546" t="str">
        <f ca="true">IF(ISERROR(INDIRECT(CONCATENATE($E$32,"!C224"))),"",INDIRECT(CONCATENATE($E$32,"!C224")))</f>
        <v/>
      </c>
      <c r="N34" s="1542" t="str">
        <f ca="true">IF(ISERROR(INDIRECT(CONCATENATE($E$32,"!D222"))),"",INDIRECT(CONCATENATE($E$32,"!D222")))</f>
        <v/>
      </c>
      <c r="O34" s="1544" t="str">
        <f ca="true">IF(ISERROR(INDIRECT(CONCATENATE($E$32,"!D223"))),"",INDIRECT(CONCATENATE($E$32,"!D223")))</f>
        <v/>
      </c>
      <c r="P34" s="1546" t="str">
        <f ca="true">IF(ISERROR(INDIRECT(CONCATENATE($E$32,"!D224"))),"",INDIRECT(CONCATENATE($E$32,"!D224")))</f>
        <v/>
      </c>
      <c r="Q34" s="1542" t="str">
        <f ca="true">IF(ISERROR(INDIRECT(CONCATENATE($E$32,"!E222"))),"",INDIRECT(CONCATENATE($E$32,"!E222")))</f>
        <v/>
      </c>
      <c r="R34" s="1544" t="str">
        <f ca="true">IF(ISERROR(INDIRECT(CONCATENATE($E$32,"!E223"))),"",INDIRECT(CONCATENATE($E$32,"!E223")))</f>
        <v/>
      </c>
      <c r="S34" s="1546" t="str">
        <f ca="true">IF(ISERROR(INDIRECT(CONCATENATE($E$32,"!E224"))),"",INDIRECT(CONCATENATE($E$32,"!E224")))</f>
        <v/>
      </c>
      <c r="T34" s="1542" t="str">
        <f ca="true">IF(ISERROR(INDIRECT(CONCATENATE($E$32,"!F222"))),"",INDIRECT(CONCATENATE($E$32,"!F222")))</f>
        <v/>
      </c>
      <c r="U34" s="1544" t="str">
        <f ca="true">IF(ISERROR(INDIRECT(CONCATENATE($E$32,"!F223"))),"",INDIRECT(CONCATENATE($E$32,"!F223")))</f>
        <v/>
      </c>
      <c r="V34" s="1546" t="str">
        <f ca="true">IF(ISERROR(INDIRECT(CONCATENATE($E$32,"!F224"))),"",INDIRECT(CONCATENATE($E$32,"!F224")))</f>
        <v/>
      </c>
      <c r="W34" s="1542" t="str">
        <f ca="true">IF(ISERROR(INDIRECT(CONCATENATE($E$32,"!G222"))),"",INDIRECT(CONCATENATE($E$32,"!G222")))</f>
        <v/>
      </c>
      <c r="X34" s="1544" t="str">
        <f ca="true">IF(ISERROR(INDIRECT(CONCATENATE($E$32,"!G223"))),"",INDIRECT(CONCATENATE($E$32,"!G223")))</f>
        <v/>
      </c>
      <c r="Y34" s="1546" t="str">
        <f ca="true">IF(ISERROR(INDIRECT(CONCATENATE($E$32,"!G224"))),"",INDIRECT(CONCATENATE($E$32,"!G224")))</f>
        <v/>
      </c>
      <c r="Z34" s="108"/>
    </row>
    <row r="35" ht="15" x14ac:dyDescent="0.2">
      <c r="B35" s="1561"/>
      <c r="C35" s="1562"/>
      <c r="D35" s="1562"/>
      <c r="E35" s="107"/>
      <c r="F35" s="36"/>
      <c r="G35" s="1524"/>
      <c r="H35" s="1525"/>
      <c r="I35" s="1521"/>
      <c r="J35" s="1574"/>
      <c r="K35" s="1543"/>
      <c r="L35" s="1545"/>
      <c r="M35" s="1547"/>
      <c r="N35" s="1543"/>
      <c r="O35" s="1545"/>
      <c r="P35" s="1547"/>
      <c r="Q35" s="1543"/>
      <c r="R35" s="1545"/>
      <c r="S35" s="1547"/>
      <c r="T35" s="1543"/>
      <c r="U35" s="1545"/>
      <c r="V35" s="1547"/>
      <c r="W35" s="1543"/>
      <c r="X35" s="1545"/>
      <c r="Y35" s="1547"/>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522" t="s">
        <v>6</v>
      </c>
      <c r="H37" s="1523"/>
      <c r="I37" s="1520"/>
      <c r="J37" s="1552" t="str">
        <f ca="true">IF(ISERROR(INDIRECT(CONCATENATE(#REF!,"!A2"))),"",INDIRECT(CONCATENATE(#REF!,"!A210")))</f>
        <v/>
      </c>
      <c r="K37" s="1542" t="str">
        <f ca="true">IF(ISERROR(INDIRECT(CONCATENATE($E$32,"!H222"))),"",INDIRECT(CONCATENATE($E$32,"!H222")))</f>
        <v/>
      </c>
      <c r="L37" s="1544" t="str">
        <f ca="true">IF(ISERROR(INDIRECT(CONCATENATE($E$32,"!H223"))),"",INDIRECT(CONCATENATE($E$32,"!H223")))</f>
        <v/>
      </c>
      <c r="M37" s="1546" t="str">
        <f ca="true">IF(ISERROR(INDIRECT(CONCATENATE($E$32,"!H224"))),"",INDIRECT(CONCATENATE($E$32,"!H224")))</f>
        <v/>
      </c>
      <c r="N37" s="1542" t="str">
        <f ca="true">IF(ISERROR(INDIRECT(CONCATENATE($E$32,"!I222"))),"",INDIRECT(CONCATENATE($E$32,"!I222")))</f>
        <v/>
      </c>
      <c r="O37" s="1544" t="str">
        <f ca="true">IF(ISERROR(INDIRECT(CONCATENATE($E$32,"!I223"))),"",INDIRECT(CONCATENATE($E$32,"!I223")))</f>
        <v/>
      </c>
      <c r="P37" s="1546" t="str">
        <f ca="true">IF(ISERROR(INDIRECT(CONCATENATE($E$32,"!I224"))),"",INDIRECT(CONCATENATE($E$32,"!I224")))</f>
        <v/>
      </c>
      <c r="Q37" s="1542" t="str">
        <f ca="true">IF(ISERROR(INDIRECT(CONCATENATE($E$32,"!J222"))),"",INDIRECT(CONCATENATE($E$32,"!J222")))</f>
        <v/>
      </c>
      <c r="R37" s="1544" t="str">
        <f ca="true">IF(ISERROR(INDIRECT(CONCATENATE($E$32,"!J223"))),"",INDIRECT(CONCATENATE($E$32,"!J223")))</f>
        <v/>
      </c>
      <c r="S37" s="1546" t="str">
        <f ca="true">IF(ISERROR(INDIRECT(CONCATENATE($E$32,"!J224"))),"",INDIRECT(CONCATENATE($E$32,"!J224")))</f>
        <v/>
      </c>
      <c r="T37" s="1542" t="str">
        <f ca="true">IF(ISERROR(INDIRECT(CONCATENATE($E$32,"!K222"))),"",INDIRECT(CONCATENATE($E$32,"!K222")))</f>
        <v/>
      </c>
      <c r="U37" s="1544" t="str">
        <f ca="true">IF(ISERROR(INDIRECT(CONCATENATE($E$32,"!K223"))),"",INDIRECT(CONCATENATE($E$32,"!K223")))</f>
        <v/>
      </c>
      <c r="V37" s="1546" t="str">
        <f ca="true">IF(ISERROR(INDIRECT(CONCATENATE($E$32,"!K224"))),"",INDIRECT(CONCATENATE($E$32,"!K224")))</f>
        <v/>
      </c>
      <c r="W37" s="1542" t="str">
        <f ca="true">IF(ISERROR(INDIRECT(CONCATENATE($E$32,"!L222"))),"",INDIRECT(CONCATENATE($E$32,"!L222")))</f>
        <v/>
      </c>
      <c r="X37" s="1544" t="str">
        <f ca="true">IF(ISERROR(INDIRECT(CONCATENATE($E$32,"!L223"))),"",INDIRECT(CONCATENATE($E$32,"!L223")))</f>
        <v/>
      </c>
      <c r="Y37" s="1546" t="str">
        <f ca="true">IF(ISERROR(INDIRECT(CONCATENATE($E$32,"!L224"))),"",INDIRECT(CONCATENATE($E$32,"!L224")))</f>
        <v/>
      </c>
      <c r="Z37" s="108"/>
    </row>
    <row r="38" x14ac:dyDescent="0.2">
      <c r="F38" s="36"/>
      <c r="G38" s="1524"/>
      <c r="H38" s="1525"/>
      <c r="I38" s="1521"/>
      <c r="J38" s="1553"/>
      <c r="K38" s="1543"/>
      <c r="L38" s="1545"/>
      <c r="M38" s="1547"/>
      <c r="N38" s="1543"/>
      <c r="O38" s="1545"/>
      <c r="P38" s="1547"/>
      <c r="Q38" s="1543"/>
      <c r="R38" s="1545"/>
      <c r="S38" s="1547"/>
      <c r="T38" s="1543"/>
      <c r="U38" s="1545"/>
      <c r="V38" s="1547"/>
      <c r="W38" s="1543"/>
      <c r="X38" s="1545"/>
      <c r="Y38" s="1547"/>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522" t="s">
        <v>7</v>
      </c>
      <c r="H40" s="1523"/>
      <c r="I40" s="1520"/>
      <c r="J40" s="1552" t="str">
        <f ca="true">IF(ISERROR(INDIRECT(CONCATENATE(#REF!,"!A2"))),"",INDIRECT(CONCATENATE(#REF!,"!A210")))</f>
        <v/>
      </c>
      <c r="K40" s="1542" t="str">
        <f ca="true">IF(ISERROR(INDIRECT(CONCATENATE($E$32,"!M222"))),"",INDIRECT(CONCATENATE($E$32,"!M222")))</f>
        <v/>
      </c>
      <c r="L40" s="1544" t="str">
        <f ca="true">IF(ISERROR(INDIRECT(CONCATENATE($E$32,"!M223"))),"",INDIRECT(CONCATENATE($E$32,"!M223")))</f>
        <v/>
      </c>
      <c r="M40" s="1546" t="str">
        <f ca="true">IF(ISERROR(INDIRECT(CONCATENATE($E$32,"!M224"))),"",INDIRECT(CONCATENATE($E$32,"!M224")))</f>
        <v/>
      </c>
      <c r="N40" s="1542" t="str">
        <f ca="true">IF(ISERROR(INDIRECT(CONCATENATE($E$32,"!N222"))),"",INDIRECT(CONCATENATE($E$32,"!N222")))</f>
        <v/>
      </c>
      <c r="O40" s="1544" t="str">
        <f ca="true">IF(ISERROR(INDIRECT(CONCATENATE($E$32,"!N223"))),"",INDIRECT(CONCATENATE($E$32,"!N223")))</f>
        <v/>
      </c>
      <c r="P40" s="1546" t="str">
        <f ca="true">IF(ISERROR(INDIRECT(CONCATENATE($E$32,"!N224"))),"",INDIRECT(CONCATENATE($E$32,"!N224")))</f>
        <v/>
      </c>
      <c r="Q40" s="1542" t="str">
        <f ca="true">IF(ISERROR(INDIRECT(CONCATENATE($E$32,"!O222"))),"",INDIRECT(CONCATENATE($E$32,"!O222")))</f>
        <v/>
      </c>
      <c r="R40" s="1544" t="str">
        <f ca="true">IF(ISERROR(INDIRECT(CONCATENATE($E$32,"!O223"))),"",INDIRECT(CONCATENATE($E$32,"!O223")))</f>
        <v/>
      </c>
      <c r="S40" s="1546" t="str">
        <f ca="true">IF(ISERROR(INDIRECT(CONCATENATE($E$32,"!O224"))),"",INDIRECT(CONCATENATE($E$32,"!O224")))</f>
        <v/>
      </c>
      <c r="T40" s="1542" t="str">
        <f ca="true">IF(ISERROR(INDIRECT(CONCATENATE($E$32,"!P222"))),"",INDIRECT(CONCATENATE($E$32,"!P222")))</f>
        <v/>
      </c>
      <c r="U40" s="1544" t="str">
        <f ca="true">IF(ISERROR(INDIRECT(CONCATENATE($E$32,"!P223"))),"",INDIRECT(CONCATENATE($E$32,"!P223")))</f>
        <v/>
      </c>
      <c r="V40" s="1546" t="str">
        <f ca="true">IF(ISERROR(INDIRECT(CONCATENATE($E$32,"!P224"))),"",INDIRECT(CONCATENATE($E$32,"!P224")))</f>
        <v/>
      </c>
      <c r="W40" s="1542" t="str">
        <f ca="true">IF(ISERROR(INDIRECT(CONCATENATE($E$32,"!Q222"))),"",INDIRECT(CONCATENATE($E$32,"!Q222")))</f>
        <v/>
      </c>
      <c r="X40" s="1544" t="str">
        <f ca="true">IF(ISERROR(INDIRECT(CONCATENATE($E$32,"!Q223"))),"",INDIRECT(CONCATENATE($E$32,"!Q223")))</f>
        <v/>
      </c>
      <c r="Y40" s="1546" t="str">
        <f ca="true">IF(ISERROR(INDIRECT(CONCATENATE($E$32,"!Q224"))),"",INDIRECT(CONCATENATE($E$32,"!Q224")))</f>
        <v/>
      </c>
      <c r="Z40" s="108"/>
    </row>
    <row r="41" x14ac:dyDescent="0.2">
      <c r="F41" s="36"/>
      <c r="G41" s="1524"/>
      <c r="H41" s="1525"/>
      <c r="I41" s="1521"/>
      <c r="J41" s="1553"/>
      <c r="K41" s="1543"/>
      <c r="L41" s="1545"/>
      <c r="M41" s="1547"/>
      <c r="N41" s="1543"/>
      <c r="O41" s="1545"/>
      <c r="P41" s="1547"/>
      <c r="Q41" s="1543"/>
      <c r="R41" s="1545"/>
      <c r="S41" s="1547"/>
      <c r="T41" s="1543"/>
      <c r="U41" s="1545"/>
      <c r="V41" s="1547"/>
      <c r="W41" s="1543"/>
      <c r="X41" s="1545"/>
      <c r="Y41" s="1547"/>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133</v>
      </c>
    </row>
    <row r="89" hidden="true" x14ac:dyDescent="0.2">
      <c r="B89" s="4"/>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F8BAD-BB8A-4F36-AE92-5665C148F264}">
  <sheetPr codeName="Feuil5"/>
  <dimension ref="A1:DA1200"/>
  <sheetViews>
    <sheetView showGridLines="false" workbookViewId="0"/>
  </sheetViews>
  <sheetFormatPr defaultColWidth="13.5703125" defaultRowHeight="15" customHeight="true" x14ac:dyDescent="0.2"/>
  <cols>
    <col min="1" max="1" width="31.5703125" style="422" customWidth="true"/>
    <col min="2" max="2" width="41.5703125" style="422" customWidth="true"/>
    <col min="3" max="17" width="10.7109375" style="422" customWidth="true"/>
    <col min="18" max="46" width="12.5703125" style="422" customWidth="true"/>
    <col min="47" max="51" width="12.5703125" style="205" customWidth="true"/>
    <col min="52" max="52" width="12.5703125" style="422" customWidth="true"/>
    <col min="53" max="53" width="31.5703125" style="478" customWidth="true"/>
    <col min="54" max="54" width="41.5703125" style="232" customWidth="true"/>
    <col min="55" max="69" width="9.140625" style="478" customWidth="true"/>
    <col min="70" max="77" width="12.5703125" style="478" customWidth="true"/>
    <col min="78" max="104" width="12.5703125" style="205" customWidth="true"/>
    <col min="105" max="105" width="13.5703125" style="205"/>
    <col min="106" max="16384" width="13.5703125" style="422"/>
  </cols>
  <sheetData>
    <row r="1" s="111" customFormat="true" ht="18" customHeight="true" x14ac:dyDescent="0.2">
      <c r="AU1" s="205"/>
      <c r="AV1" s="205"/>
      <c r="AW1" s="205"/>
      <c r="AX1" s="205"/>
      <c r="AY1" s="205"/>
      <c r="BB1" s="134"/>
      <c r="BZ1" s="205"/>
      <c r="CA1" s="205"/>
      <c r="CB1" s="205"/>
      <c r="CC1" s="205"/>
      <c r="CD1" s="205"/>
      <c r="CE1" s="205"/>
      <c r="CF1" s="205"/>
      <c r="CG1" s="205"/>
      <c r="CH1" s="205"/>
      <c r="CI1" s="205"/>
      <c r="CJ1" s="205"/>
      <c r="CK1" s="205"/>
      <c r="CL1" s="205"/>
      <c r="CM1" s="205"/>
      <c r="CN1" s="205"/>
      <c r="CO1" s="205"/>
      <c r="CP1" s="205"/>
      <c r="CQ1" s="205"/>
      <c r="CR1" s="205"/>
      <c r="CS1" s="205"/>
      <c r="CT1" s="205"/>
      <c r="CU1" s="205"/>
      <c r="CV1" s="205"/>
      <c r="CW1" s="205"/>
      <c r="CX1" s="205"/>
      <c r="CY1" s="205"/>
      <c r="CZ1" s="205"/>
      <c r="DA1" s="205"/>
    </row>
    <row r="2" s="111" customFormat="true" ht="22.5" customHeight="true" x14ac:dyDescent="0.35">
      <c r="A2" s="219" t="str">
        <f>A1026</f>
        <v>India</v>
      </c>
      <c r="B2" s="220"/>
      <c r="AU2" s="205"/>
      <c r="AV2" s="205"/>
      <c r="AW2" s="205"/>
      <c r="AX2" s="205"/>
      <c r="AY2" s="205"/>
      <c r="BB2" s="134"/>
      <c r="BZ2" s="205"/>
      <c r="CA2" s="205"/>
      <c r="CB2" s="205"/>
      <c r="CC2" s="205"/>
      <c r="CD2" s="205"/>
      <c r="CE2" s="205"/>
      <c r="CF2" s="205"/>
      <c r="CG2" s="205"/>
      <c r="CH2" s="205"/>
      <c r="CI2" s="205"/>
      <c r="CJ2" s="205"/>
      <c r="CK2" s="205"/>
      <c r="CL2" s="205"/>
      <c r="CM2" s="205"/>
      <c r="CN2" s="205"/>
      <c r="CO2" s="205"/>
      <c r="CP2" s="205"/>
      <c r="CQ2" s="205"/>
      <c r="CR2" s="205"/>
      <c r="CS2" s="205"/>
      <c r="CT2" s="205"/>
      <c r="CU2" s="205"/>
      <c r="CV2" s="205"/>
      <c r="CW2" s="205"/>
      <c r="CX2" s="205"/>
      <c r="CY2" s="205"/>
      <c r="CZ2" s="205"/>
      <c r="DA2" s="205"/>
    </row>
    <row r="3" s="111" customFormat="true" ht="22.5" customHeight="true" x14ac:dyDescent="0.35">
      <c r="A3" s="138" t="str">
        <f>A1034</f>
        <v>2006</v>
      </c>
      <c r="B3" s="222"/>
      <c r="AU3" s="205"/>
      <c r="AV3" s="205"/>
      <c r="AW3" s="205"/>
      <c r="AX3" s="205"/>
      <c r="AY3" s="205"/>
      <c r="BB3" s="134"/>
      <c r="BZ3" s="205"/>
      <c r="CA3" s="205"/>
      <c r="CB3" s="205"/>
      <c r="CC3" s="205"/>
      <c r="CD3" s="205"/>
      <c r="CE3" s="205"/>
      <c r="CF3" s="205"/>
      <c r="CG3" s="205"/>
      <c r="CH3" s="205"/>
      <c r="CI3" s="205"/>
      <c r="CJ3" s="205"/>
      <c r="CK3" s="205"/>
      <c r="CL3" s="205"/>
      <c r="CM3" s="205"/>
      <c r="CN3" s="205"/>
      <c r="CO3" s="205"/>
      <c r="CP3" s="205"/>
      <c r="CQ3" s="205"/>
      <c r="CR3" s="205"/>
      <c r="CS3" s="205"/>
      <c r="CT3" s="205"/>
      <c r="CU3" s="205"/>
      <c r="CV3" s="205"/>
      <c r="CW3" s="205"/>
      <c r="CX3" s="205"/>
      <c r="CY3" s="205"/>
      <c r="CZ3" s="205"/>
      <c r="DA3" s="205"/>
    </row>
    <row r="4" s="111" customFormat="true" ht="22.5" customHeight="true" x14ac:dyDescent="0.35">
      <c r="A4" s="221" t="s">
        <v>94</v>
      </c>
      <c r="B4" s="222"/>
      <c r="AU4" s="205"/>
      <c r="AV4" s="205"/>
      <c r="AW4" s="205"/>
      <c r="AX4" s="205"/>
      <c r="AY4" s="205"/>
      <c r="BB4" s="134"/>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row>
    <row r="5" s="111" customFormat="true" ht="20.1" customHeight="true" x14ac:dyDescent="0.35">
      <c r="A5" s="221" t="s">
        <v>95</v>
      </c>
      <c r="B5" s="222"/>
      <c r="AU5" s="205"/>
      <c r="AV5" s="205"/>
      <c r="AW5" s="205"/>
      <c r="AX5" s="205"/>
      <c r="AY5" s="205"/>
      <c r="BB5" s="134"/>
      <c r="BZ5" s="205"/>
      <c r="CA5" s="205"/>
      <c r="CB5" s="205"/>
      <c r="CC5" s="205"/>
      <c r="CD5" s="205"/>
      <c r="CE5" s="205"/>
      <c r="CF5" s="205"/>
      <c r="CG5" s="205"/>
      <c r="CH5" s="205"/>
      <c r="CI5" s="205"/>
      <c r="CJ5" s="205"/>
      <c r="CK5" s="205"/>
      <c r="CL5" s="205"/>
      <c r="CM5" s="205"/>
      <c r="CN5" s="205"/>
      <c r="CO5" s="205"/>
      <c r="CP5" s="205"/>
      <c r="CQ5" s="205"/>
      <c r="CR5" s="205"/>
      <c r="CS5" s="205"/>
      <c r="CT5" s="205"/>
      <c r="CU5" s="205"/>
      <c r="CV5" s="205"/>
      <c r="CW5" s="205"/>
      <c r="CX5" s="205"/>
      <c r="CY5" s="205"/>
      <c r="CZ5" s="205"/>
      <c r="DA5" s="205"/>
    </row>
    <row r="6" s="111" customFormat="true" ht="15" customHeight="true" x14ac:dyDescent="0.2">
      <c r="A6" s="223" t="s">
        <v>96</v>
      </c>
      <c r="B6" s="224"/>
      <c r="AU6" s="205"/>
      <c r="AV6" s="205"/>
      <c r="AW6" s="205"/>
      <c r="AX6" s="205"/>
      <c r="AY6" s="205"/>
      <c r="BB6" s="134"/>
      <c r="BZ6" s="205"/>
      <c r="CA6" s="205"/>
      <c r="CB6" s="205"/>
      <c r="CC6" s="205"/>
      <c r="CD6" s="205"/>
      <c r="CE6" s="205"/>
      <c r="CF6" s="205"/>
      <c r="CG6" s="205"/>
      <c r="CH6" s="205"/>
      <c r="CI6" s="205"/>
      <c r="CJ6" s="205"/>
      <c r="CK6" s="205"/>
      <c r="CL6" s="205"/>
      <c r="CM6" s="205"/>
      <c r="CN6" s="205"/>
      <c r="CO6" s="205"/>
      <c r="CP6" s="205"/>
      <c r="CQ6" s="205"/>
      <c r="CR6" s="205"/>
      <c r="CS6" s="205"/>
      <c r="CT6" s="205"/>
      <c r="CU6" s="205"/>
      <c r="CV6" s="205"/>
      <c r="CW6" s="205"/>
      <c r="CX6" s="205"/>
      <c r="CY6" s="205"/>
      <c r="CZ6" s="205"/>
      <c r="DA6" s="205"/>
    </row>
    <row r="7" s="111" customFormat="true" ht="15" customHeight="true" x14ac:dyDescent="0.2">
      <c r="A7" s="225" t="s">
        <v>40</v>
      </c>
      <c r="B7" s="226"/>
      <c r="AU7" s="205"/>
      <c r="AV7" s="205"/>
      <c r="AW7" s="205"/>
      <c r="AX7" s="205"/>
      <c r="AY7" s="205"/>
      <c r="BB7" s="134"/>
      <c r="BZ7" s="205"/>
      <c r="CA7" s="205"/>
      <c r="CB7" s="205"/>
      <c r="CC7" s="205"/>
      <c r="CD7" s="205"/>
      <c r="CE7" s="205"/>
      <c r="CF7" s="205"/>
      <c r="CG7" s="205"/>
      <c r="CH7" s="205"/>
      <c r="CI7" s="205"/>
      <c r="CJ7" s="205"/>
      <c r="CK7" s="205"/>
      <c r="CL7" s="205"/>
      <c r="CM7" s="205"/>
      <c r="CN7" s="205"/>
      <c r="CO7" s="205"/>
      <c r="CP7" s="205"/>
      <c r="CQ7" s="205"/>
      <c r="CR7" s="205"/>
      <c r="CS7" s="205"/>
      <c r="CT7" s="205"/>
      <c r="CU7" s="205"/>
      <c r="CV7" s="205"/>
      <c r="CW7" s="205"/>
      <c r="CX7" s="205"/>
      <c r="CY7" s="205"/>
      <c r="CZ7" s="205"/>
      <c r="DA7" s="205"/>
    </row>
    <row r="8" s="111" customFormat="true" ht="15" customHeight="true" x14ac:dyDescent="0.2">
      <c r="A8" s="225" t="s">
        <v>39</v>
      </c>
      <c r="B8" s="226"/>
      <c r="AU8" s="205"/>
      <c r="AV8" s="205"/>
      <c r="AW8" s="205"/>
      <c r="AX8" s="205"/>
      <c r="AY8" s="205"/>
      <c r="BB8" s="134"/>
      <c r="BZ8" s="205"/>
      <c r="CA8" s="205"/>
      <c r="CB8" s="205"/>
      <c r="CC8" s="205"/>
      <c r="CD8" s="205"/>
      <c r="CE8" s="205"/>
      <c r="CF8" s="205"/>
      <c r="CG8" s="205"/>
      <c r="CH8" s="205"/>
      <c r="CI8" s="205"/>
      <c r="CJ8" s="205"/>
      <c r="CK8" s="205"/>
      <c r="CL8" s="205"/>
      <c r="CM8" s="205"/>
      <c r="CN8" s="205"/>
      <c r="CO8" s="205"/>
      <c r="CP8" s="205"/>
      <c r="CQ8" s="205"/>
      <c r="CR8" s="205"/>
      <c r="CS8" s="205"/>
      <c r="CT8" s="205"/>
      <c r="CU8" s="205"/>
      <c r="CV8" s="205"/>
      <c r="CW8" s="205"/>
      <c r="CX8" s="205"/>
      <c r="CY8" s="205"/>
      <c r="CZ8" s="205"/>
      <c r="DA8" s="205"/>
    </row>
    <row r="9" s="111" customFormat="true" ht="15" customHeight="true" x14ac:dyDescent="0.2">
      <c r="A9" s="225" t="s">
        <v>132</v>
      </c>
      <c r="B9" s="227" t="str">
        <f>A1025</f>
        <v>DHS06</v>
      </c>
      <c r="AU9" s="205"/>
      <c r="AV9" s="205"/>
      <c r="AW9" s="205"/>
      <c r="AX9" s="205"/>
      <c r="AY9" s="205"/>
      <c r="BB9" s="134"/>
      <c r="BZ9" s="205"/>
      <c r="CA9" s="205"/>
      <c r="CB9" s="205"/>
      <c r="CC9" s="205"/>
      <c r="CD9" s="205"/>
      <c r="CE9" s="205"/>
      <c r="CF9" s="205"/>
      <c r="CG9" s="205"/>
      <c r="CH9" s="205"/>
      <c r="CI9" s="205"/>
      <c r="CJ9" s="205"/>
      <c r="CK9" s="205"/>
      <c r="CL9" s="205"/>
      <c r="CM9" s="205"/>
      <c r="CN9" s="205"/>
      <c r="CO9" s="205"/>
      <c r="CP9" s="205"/>
      <c r="CQ9" s="205"/>
      <c r="CR9" s="205"/>
      <c r="CS9" s="205"/>
      <c r="CT9" s="205"/>
      <c r="CU9" s="205"/>
      <c r="CV9" s="205"/>
      <c r="CW9" s="205"/>
      <c r="CX9" s="205"/>
      <c r="CY9" s="205"/>
      <c r="CZ9" s="205"/>
      <c r="DA9" s="205"/>
    </row>
    <row r="10" s="111" customFormat="true" ht="15" customHeight="true" x14ac:dyDescent="0.2">
      <c r="A10" s="605" t="str">
        <f>B1028</f>
        <v/>
      </c>
      <c r="B10" s="606"/>
      <c r="AU10" s="205"/>
      <c r="AV10" s="205"/>
      <c r="AW10" s="205"/>
      <c r="AX10" s="205"/>
      <c r="AY10" s="205"/>
      <c r="BB10" s="134"/>
      <c r="BZ10" s="205"/>
      <c r="CA10" s="205"/>
      <c r="CB10" s="205"/>
      <c r="CC10" s="205"/>
      <c r="CD10" s="205"/>
      <c r="CE10" s="205"/>
      <c r="CF10" s="205"/>
      <c r="CG10" s="205"/>
      <c r="CH10" s="205"/>
      <c r="CI10" s="205"/>
      <c r="CJ10" s="205"/>
      <c r="CK10" s="205"/>
      <c r="CL10" s="205"/>
      <c r="CM10" s="205"/>
      <c r="CN10" s="205"/>
      <c r="CO10" s="205"/>
      <c r="CP10" s="205"/>
      <c r="CQ10" s="205"/>
      <c r="CR10" s="205"/>
      <c r="CS10" s="205"/>
      <c r="CT10" s="205"/>
      <c r="CU10" s="205"/>
      <c r="CV10" s="205"/>
      <c r="CW10" s="205"/>
      <c r="CX10" s="205"/>
      <c r="CY10" s="205"/>
      <c r="CZ10" s="205"/>
      <c r="DA10" s="205"/>
    </row>
    <row r="11" s="111" customFormat="true" ht="15" customHeight="true" x14ac:dyDescent="0.2">
      <c r="A11" s="605" t="str">
        <f>B1027</f>
        <v/>
      </c>
      <c r="B11" s="607"/>
      <c r="AU11" s="205"/>
      <c r="AV11" s="205"/>
      <c r="AW11" s="205"/>
      <c r="AX11" s="205"/>
      <c r="AY11" s="205"/>
      <c r="BB11" s="134"/>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row>
    <row r="12" s="111" customFormat="true" ht="18" customHeight="true" x14ac:dyDescent="0.2">
      <c r="A12" s="608"/>
      <c r="B12" s="606"/>
      <c r="AU12" s="205"/>
      <c r="AV12" s="205"/>
      <c r="AW12" s="205"/>
      <c r="AX12" s="205"/>
      <c r="AY12" s="205"/>
      <c r="BB12" s="134"/>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row>
    <row r="13" s="111" customFormat="true" ht="18" customHeight="true" x14ac:dyDescent="0.2">
      <c r="A13" s="609"/>
      <c r="B13" s="610"/>
      <c r="AU13" s="205"/>
      <c r="AV13" s="205"/>
      <c r="AW13" s="205"/>
      <c r="AX13" s="205"/>
      <c r="AY13" s="205"/>
      <c r="BB13" s="134"/>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row>
    <row r="14" s="424" customFormat="true" ht="15" customHeight="true" x14ac:dyDescent="0.2">
      <c r="A14" s="115" t="s">
        <v>94</v>
      </c>
      <c r="B14" s="202"/>
      <c r="C14" s="1689" t="s">
        <v>113</v>
      </c>
      <c r="D14" s="1690"/>
      <c r="E14" s="1690"/>
      <c r="F14" s="1690"/>
      <c r="G14" s="1691"/>
      <c r="H14" s="1692" t="s">
        <v>38</v>
      </c>
      <c r="I14" s="1693"/>
      <c r="J14" s="1693"/>
      <c r="K14" s="1693"/>
      <c r="L14" s="1694"/>
      <c r="M14" s="1698" t="s">
        <v>37</v>
      </c>
      <c r="N14" s="1699"/>
      <c r="O14" s="1699"/>
      <c r="P14" s="1699"/>
      <c r="Q14" s="1700"/>
      <c r="R14" s="1692" t="s">
        <v>145</v>
      </c>
      <c r="S14" s="1693"/>
      <c r="T14" s="1693"/>
      <c r="U14" s="1693"/>
      <c r="V14" s="1693"/>
      <c r="W14" s="1693"/>
      <c r="X14" s="1693"/>
      <c r="Y14" s="1693"/>
      <c r="Z14" s="1693"/>
      <c r="AA14" s="1693"/>
      <c r="AB14" s="1693"/>
      <c r="AC14" s="1693"/>
      <c r="AD14" s="1693"/>
      <c r="AE14" s="1693"/>
      <c r="AF14" s="1693"/>
      <c r="AG14" s="1693"/>
      <c r="AH14" s="1693"/>
      <c r="AI14" s="1693"/>
      <c r="AJ14" s="1693"/>
      <c r="AK14" s="1693"/>
      <c r="AL14" s="1693"/>
      <c r="AM14" s="1693"/>
      <c r="AN14" s="1693"/>
      <c r="AO14" s="1693"/>
      <c r="AP14" s="1693"/>
      <c r="AQ14" s="1693"/>
      <c r="AR14" s="1693"/>
      <c r="AS14" s="1693"/>
      <c r="AT14" s="1701"/>
      <c r="AU14" s="305"/>
      <c r="AV14" s="305"/>
      <c r="AW14" s="305"/>
      <c r="AX14" s="305"/>
      <c r="AY14" s="305"/>
      <c r="BA14" s="211" t="s">
        <v>127</v>
      </c>
      <c r="BB14" s="115" t="s">
        <v>94</v>
      </c>
      <c r="BC14" s="1603" t="s">
        <v>113</v>
      </c>
      <c r="BD14" s="1604"/>
      <c r="BE14" s="1604"/>
      <c r="BF14" s="1604"/>
      <c r="BG14" s="1605"/>
      <c r="BH14" s="1606" t="s">
        <v>38</v>
      </c>
      <c r="BI14" s="1604"/>
      <c r="BJ14" s="1604"/>
      <c r="BK14" s="1604"/>
      <c r="BL14" s="1605"/>
      <c r="BM14" s="1606" t="s">
        <v>37</v>
      </c>
      <c r="BN14" s="1604"/>
      <c r="BO14" s="1604"/>
      <c r="BP14" s="1604"/>
      <c r="BQ14" s="1605"/>
      <c r="BR14" s="418" t="s">
        <v>136</v>
      </c>
      <c r="BS14" s="314"/>
      <c r="BT14" s="314"/>
      <c r="BU14" s="314"/>
      <c r="BV14" s="314"/>
      <c r="BW14" s="314"/>
      <c r="BX14" s="314"/>
      <c r="BY14" s="315"/>
      <c r="BZ14" s="308"/>
      <c r="CA14" s="308"/>
      <c r="CB14" s="308"/>
      <c r="CC14" s="308"/>
      <c r="CD14" s="308"/>
      <c r="CE14" s="308"/>
      <c r="CF14" s="308"/>
      <c r="CG14" s="308"/>
      <c r="CH14" s="308"/>
      <c r="CI14" s="308"/>
      <c r="CJ14" s="308"/>
      <c r="CK14" s="308"/>
      <c r="CL14" s="308"/>
      <c r="CM14" s="308"/>
      <c r="CN14" s="308"/>
      <c r="CO14" s="308"/>
      <c r="CP14" s="308"/>
      <c r="CQ14" s="308"/>
      <c r="CR14" s="308"/>
      <c r="CS14" s="308"/>
      <c r="CT14" s="308"/>
      <c r="CU14" s="209"/>
      <c r="CV14" s="209"/>
      <c r="CW14" s="209"/>
      <c r="CX14" s="209"/>
      <c r="CY14" s="209"/>
      <c r="CZ14" s="209"/>
      <c r="DA14" s="604"/>
    </row>
    <row r="15" s="424" customFormat="true" ht="24" x14ac:dyDescent="0.2">
      <c r="A15" s="176" t="s">
        <v>86</v>
      </c>
      <c r="B15" s="236"/>
      <c r="C15" s="262" t="s">
        <v>0</v>
      </c>
      <c r="D15" s="263" t="s">
        <v>1</v>
      </c>
      <c r="E15" s="263" t="s">
        <v>2</v>
      </c>
      <c r="F15" s="263" t="s">
        <v>3</v>
      </c>
      <c r="G15" s="264" t="s">
        <v>4</v>
      </c>
      <c r="H15" s="721" t="s">
        <v>0</v>
      </c>
      <c r="I15" s="658" t="s">
        <v>1</v>
      </c>
      <c r="J15" s="658" t="s">
        <v>2</v>
      </c>
      <c r="K15" s="658" t="s">
        <v>3</v>
      </c>
      <c r="L15" s="659" t="s">
        <v>4</v>
      </c>
      <c r="M15" s="708" t="s">
        <v>0</v>
      </c>
      <c r="N15" s="658" t="s">
        <v>1</v>
      </c>
      <c r="O15" s="658" t="s">
        <v>2</v>
      </c>
      <c r="P15" s="658" t="s">
        <v>3</v>
      </c>
      <c r="Q15" s="734" t="s">
        <v>4</v>
      </c>
      <c r="R15" s="721" t="s">
        <v>146</v>
      </c>
      <c r="S15" s="658" t="s">
        <v>147</v>
      </c>
      <c r="T15" s="658" t="s">
        <v>148</v>
      </c>
      <c r="U15" s="658" t="s">
        <v>149</v>
      </c>
      <c r="V15" s="658" t="s">
        <v>150</v>
      </c>
      <c r="W15" s="658" t="s">
        <v>151</v>
      </c>
      <c r="X15" s="658" t="s">
        <v>152</v>
      </c>
      <c r="Y15" s="658" t="s">
        <v>153</v>
      </c>
      <c r="Z15" s="658" t="s">
        <v>154</v>
      </c>
      <c r="AA15" s="658" t="s">
        <v>155</v>
      </c>
      <c r="AB15" s="658" t="s">
        <v>156</v>
      </c>
      <c r="AC15" s="658" t="s">
        <v>157</v>
      </c>
      <c r="AD15" s="658" t="s">
        <v>158</v>
      </c>
      <c r="AE15" s="658" t="s">
        <v>159</v>
      </c>
      <c r="AF15" s="658" t="s">
        <v>160</v>
      </c>
      <c r="AG15" s="658" t="s">
        <v>161</v>
      </c>
      <c r="AH15" s="658" t="s">
        <v>162</v>
      </c>
      <c r="AI15" s="658" t="s">
        <v>163</v>
      </c>
      <c r="AJ15" s="658" t="s">
        <v>164</v>
      </c>
      <c r="AK15" s="658" t="s">
        <v>165</v>
      </c>
      <c r="AL15" s="658" t="s">
        <v>166</v>
      </c>
      <c r="AM15" s="658" t="s">
        <v>167</v>
      </c>
      <c r="AN15" s="658" t="s">
        <v>168</v>
      </c>
      <c r="AO15" s="658" t="s">
        <v>169</v>
      </c>
      <c r="AP15" s="658" t="s">
        <v>170</v>
      </c>
      <c r="AQ15" s="658" t="s">
        <v>171</v>
      </c>
      <c r="AR15" s="658" t="s">
        <v>172</v>
      </c>
      <c r="AS15" s="658" t="s">
        <v>173</v>
      </c>
      <c r="AT15" s="660" t="s">
        <v>174</v>
      </c>
      <c r="AU15" s="305"/>
      <c r="AV15" s="305"/>
      <c r="AW15" s="305"/>
      <c r="AX15" s="305"/>
      <c r="AY15" s="305"/>
      <c r="BA15" s="186" t="s">
        <v>118</v>
      </c>
      <c r="BB15" s="185"/>
      <c r="BC15" s="311" t="s">
        <v>0</v>
      </c>
      <c r="BD15" s="166" t="s">
        <v>1</v>
      </c>
      <c r="BE15" s="166" t="s">
        <v>2</v>
      </c>
      <c r="BF15" s="166" t="s">
        <v>3</v>
      </c>
      <c r="BG15" s="312" t="s">
        <v>4</v>
      </c>
      <c r="BH15" s="313" t="s">
        <v>0</v>
      </c>
      <c r="BI15" s="166" t="s">
        <v>1</v>
      </c>
      <c r="BJ15" s="166" t="s">
        <v>2</v>
      </c>
      <c r="BK15" s="166" t="s">
        <v>3</v>
      </c>
      <c r="BL15" s="312" t="s">
        <v>4</v>
      </c>
      <c r="BM15" s="313" t="s">
        <v>0</v>
      </c>
      <c r="BN15" s="166" t="s">
        <v>1</v>
      </c>
      <c r="BO15" s="166" t="s">
        <v>2</v>
      </c>
      <c r="BP15" s="166" t="s">
        <v>3</v>
      </c>
      <c r="BQ15" s="312" t="s">
        <v>4</v>
      </c>
      <c r="BR15" s="724" t="s">
        <v>146</v>
      </c>
      <c r="BS15" s="667" t="s">
        <v>147</v>
      </c>
      <c r="BT15" s="667" t="s">
        <v>148</v>
      </c>
      <c r="BU15" s="667" t="s">
        <v>149</v>
      </c>
      <c r="BV15" s="667" t="s">
        <v>150</v>
      </c>
      <c r="BW15" s="667" t="s">
        <v>151</v>
      </c>
      <c r="BX15" s="667" t="s">
        <v>152</v>
      </c>
      <c r="BY15" s="667" t="s">
        <v>153</v>
      </c>
      <c r="BZ15" s="667" t="s">
        <v>154</v>
      </c>
      <c r="CA15" s="667" t="s">
        <v>155</v>
      </c>
      <c r="CB15" s="667" t="s">
        <v>156</v>
      </c>
      <c r="CC15" s="667" t="s">
        <v>157</v>
      </c>
      <c r="CD15" s="667" t="s">
        <v>158</v>
      </c>
      <c r="CE15" s="667" t="s">
        <v>159</v>
      </c>
      <c r="CF15" s="667" t="s">
        <v>160</v>
      </c>
      <c r="CG15" s="667" t="s">
        <v>161</v>
      </c>
      <c r="CH15" s="667" t="s">
        <v>162</v>
      </c>
      <c r="CI15" s="667" t="s">
        <v>163</v>
      </c>
      <c r="CJ15" s="667" t="s">
        <v>164</v>
      </c>
      <c r="CK15" s="667" t="s">
        <v>165</v>
      </c>
      <c r="CL15" s="667" t="s">
        <v>166</v>
      </c>
      <c r="CM15" s="667" t="s">
        <v>167</v>
      </c>
      <c r="CN15" s="667" t="s">
        <v>168</v>
      </c>
      <c r="CO15" s="667" t="s">
        <v>169</v>
      </c>
      <c r="CP15" s="667" t="s">
        <v>170</v>
      </c>
      <c r="CQ15" s="667" t="s">
        <v>171</v>
      </c>
      <c r="CR15" s="667" t="s">
        <v>172</v>
      </c>
      <c r="CS15" s="667" t="s">
        <v>173</v>
      </c>
      <c r="CT15" s="669" t="s">
        <v>174</v>
      </c>
      <c r="CU15" s="1455"/>
      <c r="CV15" s="1455"/>
      <c r="CW15" s="1455"/>
      <c r="CX15" s="1455"/>
      <c r="CY15" s="1455"/>
      <c r="CZ15" s="1455"/>
      <c r="DA15" s="604"/>
    </row>
    <row r="16" s="424" customFormat="true" ht="15" customHeight="true" x14ac:dyDescent="0.2">
      <c r="A16" s="1702" t="s">
        <v>13</v>
      </c>
      <c r="B16" s="953" t="s">
        <v>14</v>
      </c>
      <c r="C16" s="782">
        <v>79.483908581122321</v>
      </c>
      <c r="D16" s="783">
        <v>84.942699956618341</v>
      </c>
      <c r="E16" s="783">
        <v>88.583617156691616</v>
      </c>
      <c r="F16" s="783">
        <v>91.430433116613358</v>
      </c>
      <c r="G16" s="784">
        <v>96.490968182403819</v>
      </c>
      <c r="H16" s="785">
        <v>93.390544401164959</v>
      </c>
      <c r="I16" s="783">
        <v>95.2259142417698</v>
      </c>
      <c r="J16" s="783">
        <v>95.999926348319832</v>
      </c>
      <c r="K16" s="783">
        <v>97.708213363553568</v>
      </c>
      <c r="L16" s="786">
        <v>98.313405748440019</v>
      </c>
      <c r="M16" s="787">
        <v>77.807258935747669</v>
      </c>
      <c r="N16" s="783">
        <v>82.705521921019781</v>
      </c>
      <c r="O16" s="783">
        <v>85.725547303555828</v>
      </c>
      <c r="P16" s="783">
        <v>86.551731646709229</v>
      </c>
      <c r="Q16" s="784">
        <v>90.434179084724491</v>
      </c>
      <c r="R16" s="785">
        <v>94.624602912800597</v>
      </c>
      <c r="S16" s="783">
        <v>83.648552297377762</v>
      </c>
      <c r="T16" s="783">
        <v>72.329652429207883</v>
      </c>
      <c r="U16" s="783">
        <v>96.121835083208268</v>
      </c>
      <c r="V16" s="783">
        <v>78.425720701058196</v>
      </c>
      <c r="W16" s="783">
        <v>99.764828836687585</v>
      </c>
      <c r="X16" s="783">
        <v>89.970138060960323</v>
      </c>
      <c r="Y16" s="783">
        <v>79.884381546689227</v>
      </c>
      <c r="Z16" s="783">
        <v>87.82173553340543</v>
      </c>
      <c r="AA16" s="783">
        <v>97.499992440397193</v>
      </c>
      <c r="AB16" s="783">
        <v>56.842361228916403</v>
      </c>
      <c r="AC16" s="783">
        <v>80.53707768094533</v>
      </c>
      <c r="AD16" s="783">
        <v>86.710447712486882</v>
      </c>
      <c r="AE16" s="783">
        <v>69.390864208271836</v>
      </c>
      <c r="AF16" s="783">
        <v>62.915869658656909</v>
      </c>
      <c r="AG16" s="783">
        <v>92.301861951729848</v>
      </c>
      <c r="AH16" s="783">
        <v>55.410087479633084</v>
      </c>
      <c r="AI16" s="783">
        <v>75.155756557605017</v>
      </c>
      <c r="AJ16" s="783">
        <v>86.003794396558646</v>
      </c>
      <c r="AK16" s="783">
        <v>61.214876914558637</v>
      </c>
      <c r="AL16" s="783">
        <v>78.306131418900279</v>
      </c>
      <c r="AM16" s="783">
        <v>99.650980458543913</v>
      </c>
      <c r="AN16" s="783">
        <v>82.534412323328837</v>
      </c>
      <c r="AO16" s="783">
        <v>77.297850818808115</v>
      </c>
      <c r="AP16" s="783">
        <v>94.748421182845931</v>
      </c>
      <c r="AQ16" s="783">
        <v>74.010977685561031</v>
      </c>
      <c r="AR16" s="783">
        <v>87.70994073071995</v>
      </c>
      <c r="AS16" s="783">
        <v>93.743976442460237</v>
      </c>
      <c r="AT16" s="1427">
        <v>93.538269401327895</v>
      </c>
      <c r="AU16" s="305"/>
      <c r="AV16" s="305"/>
      <c r="AW16" s="305"/>
      <c r="AX16" s="305"/>
      <c r="AY16" s="305"/>
      <c r="BA16" s="1607" t="s">
        <v>13</v>
      </c>
      <c r="BB16" s="147" t="s">
        <v>14</v>
      </c>
      <c r="BC16" s="1025" t="s">
        <v>35</v>
      </c>
      <c r="BD16" s="1044" t="s">
        <v>35</v>
      </c>
      <c r="BE16" s="1044" t="s">
        <v>35</v>
      </c>
      <c r="BF16" s="1044" t="s">
        <v>35</v>
      </c>
      <c r="BG16" s="1064" t="s">
        <v>35</v>
      </c>
      <c r="BH16" s="1084" t="s">
        <v>35</v>
      </c>
      <c r="BI16" s="1044" t="s">
        <v>35</v>
      </c>
      <c r="BJ16" s="1044" t="s">
        <v>35</v>
      </c>
      <c r="BK16" s="1044" t="s">
        <v>35</v>
      </c>
      <c r="BL16" s="1064" t="s">
        <v>35</v>
      </c>
      <c r="BM16" s="1084" t="s">
        <v>35</v>
      </c>
      <c r="BN16" s="1044" t="s">
        <v>35</v>
      </c>
      <c r="BO16" s="1044" t="s">
        <v>35</v>
      </c>
      <c r="BP16" s="1044" t="s">
        <v>35</v>
      </c>
      <c r="BQ16" s="1064" t="s">
        <v>35</v>
      </c>
      <c r="BR16" s="1084" t="s">
        <v>35</v>
      </c>
      <c r="BS16" s="1044" t="s">
        <v>35</v>
      </c>
      <c r="BT16" s="1044" t="s">
        <v>35</v>
      </c>
      <c r="BU16" s="1044" t="s">
        <v>35</v>
      </c>
      <c r="BV16" s="1044" t="s">
        <v>35</v>
      </c>
      <c r="BW16" s="1044" t="s">
        <v>35</v>
      </c>
      <c r="BX16" s="1044" t="s">
        <v>35</v>
      </c>
      <c r="BY16" s="1105" t="s">
        <v>35</v>
      </c>
      <c r="BZ16" s="1105" t="s">
        <v>35</v>
      </c>
      <c r="CA16" s="1105" t="s">
        <v>35</v>
      </c>
      <c r="CB16" s="1105" t="s">
        <v>35</v>
      </c>
      <c r="CC16" s="1105" t="s">
        <v>35</v>
      </c>
      <c r="CD16" s="1105" t="s">
        <v>35</v>
      </c>
      <c r="CE16" s="1105" t="s">
        <v>35</v>
      </c>
      <c r="CF16" s="1105" t="s">
        <v>35</v>
      </c>
      <c r="CG16" s="1105" t="s">
        <v>35</v>
      </c>
      <c r="CH16" s="1105" t="s">
        <v>35</v>
      </c>
      <c r="CI16" s="1105" t="s">
        <v>35</v>
      </c>
      <c r="CJ16" s="1105" t="s">
        <v>35</v>
      </c>
      <c r="CK16" s="1105" t="s">
        <v>35</v>
      </c>
      <c r="CL16" s="1105" t="s">
        <v>35</v>
      </c>
      <c r="CM16" s="1105" t="s">
        <v>35</v>
      </c>
      <c r="CN16" s="1105" t="s">
        <v>35</v>
      </c>
      <c r="CO16" s="1105" t="s">
        <v>35</v>
      </c>
      <c r="CP16" s="1105" t="s">
        <v>35</v>
      </c>
      <c r="CQ16" s="1105" t="s">
        <v>35</v>
      </c>
      <c r="CR16" s="1105" t="s">
        <v>35</v>
      </c>
      <c r="CS16" s="1105" t="s">
        <v>35</v>
      </c>
      <c r="CT16" s="1105" t="s">
        <v>35</v>
      </c>
      <c r="CU16" s="1456"/>
      <c r="CV16" s="1456"/>
      <c r="CW16" s="1456"/>
      <c r="CX16" s="1456"/>
      <c r="CY16" s="1456"/>
      <c r="CZ16" s="1456"/>
      <c r="DA16" s="604"/>
    </row>
    <row r="17" s="424" customFormat="true" ht="15" customHeight="true" x14ac:dyDescent="0.2">
      <c r="A17" s="1703"/>
      <c r="B17" s="954" t="s">
        <v>51</v>
      </c>
      <c r="C17" s="788">
        <v>20.516091418884649</v>
      </c>
      <c r="D17" s="789">
        <v>15.057300043384828</v>
      </c>
      <c r="E17" s="789">
        <v>11.416382843308501</v>
      </c>
      <c r="F17" s="789">
        <v>8.5695668833866527</v>
      </c>
      <c r="G17" s="790">
        <v>3.5090318175959929</v>
      </c>
      <c r="H17" s="791">
        <v>6.6094555988351038</v>
      </c>
      <c r="I17" s="789">
        <v>4.7740857582305045</v>
      </c>
      <c r="J17" s="789">
        <v>4.0000736516806779</v>
      </c>
      <c r="K17" s="789">
        <v>2.2917866364463433</v>
      </c>
      <c r="L17" s="792">
        <v>1.6865942515597439</v>
      </c>
      <c r="M17" s="793">
        <v>22.192741064252406</v>
      </c>
      <c r="N17" s="789">
        <v>17.294478078980589</v>
      </c>
      <c r="O17" s="789">
        <v>14.274452696445101</v>
      </c>
      <c r="P17" s="789">
        <v>13.448268353289825</v>
      </c>
      <c r="Q17" s="790">
        <v>9.5658209152741875</v>
      </c>
      <c r="R17" s="791">
        <v>5.3753970871997589</v>
      </c>
      <c r="S17" s="789">
        <v>16.351447702621908</v>
      </c>
      <c r="T17" s="789">
        <v>27.670347570789723</v>
      </c>
      <c r="U17" s="789">
        <v>3.8781649167918117</v>
      </c>
      <c r="V17" s="789">
        <v>21.574279298941754</v>
      </c>
      <c r="W17" s="789">
        <v>0.23517116331242324</v>
      </c>
      <c r="X17" s="789">
        <v>10.029861939039328</v>
      </c>
      <c r="Y17" s="789">
        <v>20.115618453309303</v>
      </c>
      <c r="Z17" s="789">
        <v>12.178264466594664</v>
      </c>
      <c r="AA17" s="789">
        <v>2.5000075596027953</v>
      </c>
      <c r="AB17" s="789">
        <v>43.157638771083242</v>
      </c>
      <c r="AC17" s="789">
        <v>19.462922319054233</v>
      </c>
      <c r="AD17" s="789">
        <v>13.289552287513597</v>
      </c>
      <c r="AE17" s="789">
        <v>30.609135791727994</v>
      </c>
      <c r="AF17" s="789">
        <v>37.084130341344689</v>
      </c>
      <c r="AG17" s="789">
        <v>7.6981380482699064</v>
      </c>
      <c r="AH17" s="789">
        <v>44.589912520366362</v>
      </c>
      <c r="AI17" s="789">
        <v>24.844243442394447</v>
      </c>
      <c r="AJ17" s="789">
        <v>13.996205603441728</v>
      </c>
      <c r="AK17" s="789">
        <v>38.785123085441491</v>
      </c>
      <c r="AL17" s="789">
        <v>21.693868581099228</v>
      </c>
      <c r="AM17" s="789">
        <v>0.34901954145610137</v>
      </c>
      <c r="AN17" s="789">
        <v>17.46558767667004</v>
      </c>
      <c r="AO17" s="789">
        <v>22.702149181191977</v>
      </c>
      <c r="AP17" s="789">
        <v>5.2515788171540931</v>
      </c>
      <c r="AQ17" s="789">
        <v>25.989022314438319</v>
      </c>
      <c r="AR17" s="789">
        <v>12.29005926928059</v>
      </c>
      <c r="AS17" s="789">
        <v>6.256023557540451</v>
      </c>
      <c r="AT17" s="1428">
        <v>6.461730598671851</v>
      </c>
      <c r="AU17" s="305"/>
      <c r="AV17" s="305"/>
      <c r="AW17" s="305"/>
      <c r="AX17" s="305"/>
      <c r="AY17" s="305"/>
      <c r="BA17" s="1608"/>
      <c r="BB17" s="148" t="s">
        <v>51</v>
      </c>
      <c r="BC17" s="1026" t="s">
        <v>35</v>
      </c>
      <c r="BD17" s="1045" t="s">
        <v>35</v>
      </c>
      <c r="BE17" s="1045" t="s">
        <v>35</v>
      </c>
      <c r="BF17" s="1045" t="s">
        <v>35</v>
      </c>
      <c r="BG17" s="1065" t="s">
        <v>35</v>
      </c>
      <c r="BH17" s="1085" t="s">
        <v>35</v>
      </c>
      <c r="BI17" s="1045" t="s">
        <v>35</v>
      </c>
      <c r="BJ17" s="1045" t="s">
        <v>35</v>
      </c>
      <c r="BK17" s="1045" t="s">
        <v>35</v>
      </c>
      <c r="BL17" s="1065" t="s">
        <v>35</v>
      </c>
      <c r="BM17" s="1085" t="s">
        <v>35</v>
      </c>
      <c r="BN17" s="1045" t="s">
        <v>35</v>
      </c>
      <c r="BO17" s="1045" t="s">
        <v>35</v>
      </c>
      <c r="BP17" s="1045" t="s">
        <v>35</v>
      </c>
      <c r="BQ17" s="1065" t="s">
        <v>35</v>
      </c>
      <c r="BR17" s="1085" t="s">
        <v>35</v>
      </c>
      <c r="BS17" s="1045" t="s">
        <v>35</v>
      </c>
      <c r="BT17" s="1045" t="s">
        <v>35</v>
      </c>
      <c r="BU17" s="1045" t="s">
        <v>35</v>
      </c>
      <c r="BV17" s="1045" t="s">
        <v>35</v>
      </c>
      <c r="BW17" s="1045" t="s">
        <v>35</v>
      </c>
      <c r="BX17" s="1045" t="s">
        <v>35</v>
      </c>
      <c r="BY17" s="1106" t="s">
        <v>35</v>
      </c>
      <c r="BZ17" s="1106" t="s">
        <v>35</v>
      </c>
      <c r="CA17" s="1106" t="s">
        <v>35</v>
      </c>
      <c r="CB17" s="1106" t="s">
        <v>35</v>
      </c>
      <c r="CC17" s="1106" t="s">
        <v>35</v>
      </c>
      <c r="CD17" s="1106" t="s">
        <v>35</v>
      </c>
      <c r="CE17" s="1106" t="s">
        <v>35</v>
      </c>
      <c r="CF17" s="1106" t="s">
        <v>35</v>
      </c>
      <c r="CG17" s="1106" t="s">
        <v>35</v>
      </c>
      <c r="CH17" s="1106" t="s">
        <v>35</v>
      </c>
      <c r="CI17" s="1106" t="s">
        <v>35</v>
      </c>
      <c r="CJ17" s="1106" t="s">
        <v>35</v>
      </c>
      <c r="CK17" s="1106" t="s">
        <v>35</v>
      </c>
      <c r="CL17" s="1106" t="s">
        <v>35</v>
      </c>
      <c r="CM17" s="1106" t="s">
        <v>35</v>
      </c>
      <c r="CN17" s="1106" t="s">
        <v>35</v>
      </c>
      <c r="CO17" s="1106" t="s">
        <v>35</v>
      </c>
      <c r="CP17" s="1106" t="s">
        <v>35</v>
      </c>
      <c r="CQ17" s="1106" t="s">
        <v>35</v>
      </c>
      <c r="CR17" s="1106" t="s">
        <v>35</v>
      </c>
      <c r="CS17" s="1106" t="s">
        <v>35</v>
      </c>
      <c r="CT17" s="1106" t="s">
        <v>35</v>
      </c>
      <c r="CU17" s="1457"/>
      <c r="CV17" s="1457"/>
      <c r="CW17" s="1457"/>
      <c r="CX17" s="1457"/>
      <c r="CY17" s="1457"/>
      <c r="CZ17" s="1457"/>
      <c r="DA17" s="604"/>
    </row>
    <row r="18" s="424" customFormat="true" ht="15" customHeight="true" x14ac:dyDescent="0.2">
      <c r="A18" s="1703" t="s">
        <v>59</v>
      </c>
      <c r="B18" s="954" t="s">
        <v>15</v>
      </c>
      <c r="C18" s="788">
        <v>73.290291740322701</v>
      </c>
      <c r="D18" s="789">
        <v>80.959230483117679</v>
      </c>
      <c r="E18" s="789">
        <v>85.008756354170799</v>
      </c>
      <c r="F18" s="789">
        <v>89.02551959931391</v>
      </c>
      <c r="G18" s="790">
        <v>95.405991769572978</v>
      </c>
      <c r="H18" s="791">
        <v>87.473165747470418</v>
      </c>
      <c r="I18" s="789">
        <v>91.673992555216174</v>
      </c>
      <c r="J18" s="789">
        <v>94.277754617560277</v>
      </c>
      <c r="K18" s="789">
        <v>96.618384329094326</v>
      </c>
      <c r="L18" s="792">
        <v>97.784170182096361</v>
      </c>
      <c r="M18" s="793">
        <v>71.245794995903182</v>
      </c>
      <c r="N18" s="789">
        <v>78.711727222865605</v>
      </c>
      <c r="O18" s="789">
        <v>82.01361675969892</v>
      </c>
      <c r="P18" s="789">
        <v>83.502048058630834</v>
      </c>
      <c r="Q18" s="790">
        <v>88.543820529219971</v>
      </c>
      <c r="R18" s="791">
        <v>90.802438747842032</v>
      </c>
      <c r="S18" s="789">
        <v>83.085743389401813</v>
      </c>
      <c r="T18" s="789">
        <v>71.759969033693324</v>
      </c>
      <c r="U18" s="789">
        <v>95.147637450215086</v>
      </c>
      <c r="V18" s="789">
        <v>74.714407356203509</v>
      </c>
      <c r="W18" s="789">
        <v>91.805159984903142</v>
      </c>
      <c r="X18" s="789">
        <v>88.019897854103021</v>
      </c>
      <c r="Y18" s="789">
        <v>79.666795966464903</v>
      </c>
      <c r="Z18" s="789">
        <v>85.515908528295853</v>
      </c>
      <c r="AA18" s="789">
        <v>88.344202508467646</v>
      </c>
      <c r="AB18" s="789">
        <v>53.00914367032464</v>
      </c>
      <c r="AC18" s="789">
        <v>77.872851209423942</v>
      </c>
      <c r="AD18" s="789">
        <v>82.003185587298148</v>
      </c>
      <c r="AE18" s="789">
        <v>68.82491253899363</v>
      </c>
      <c r="AF18" s="789">
        <v>61.650410997417893</v>
      </c>
      <c r="AG18" s="789">
        <v>89.92230394666457</v>
      </c>
      <c r="AH18" s="789">
        <v>53.417532994997551</v>
      </c>
      <c r="AI18" s="789">
        <v>64.219661562335872</v>
      </c>
      <c r="AJ18" s="789">
        <v>84.475838563386475</v>
      </c>
      <c r="AK18" s="789">
        <v>60.331422765577393</v>
      </c>
      <c r="AL18" s="789">
        <v>74.253776269794685</v>
      </c>
      <c r="AM18" s="789">
        <v>99.041859756382152</v>
      </c>
      <c r="AN18" s="789">
        <v>74.577804575248223</v>
      </c>
      <c r="AO18" s="789">
        <v>76.498979049571744</v>
      </c>
      <c r="AP18" s="789">
        <v>90.490983744372244</v>
      </c>
      <c r="AQ18" s="789">
        <v>70.374531241969422</v>
      </c>
      <c r="AR18" s="789">
        <v>85.621693247523751</v>
      </c>
      <c r="AS18" s="789">
        <v>92.418609951461463</v>
      </c>
      <c r="AT18" s="1428">
        <v>91.036999748434127</v>
      </c>
      <c r="AU18" s="305"/>
      <c r="AV18" s="305"/>
      <c r="AW18" s="305"/>
      <c r="AX18" s="305"/>
      <c r="AY18" s="305"/>
      <c r="BA18" s="1608" t="s">
        <v>59</v>
      </c>
      <c r="BB18" s="148" t="s">
        <v>15</v>
      </c>
      <c r="BC18" s="1026" t="s">
        <v>35</v>
      </c>
      <c r="BD18" s="1045" t="s">
        <v>35</v>
      </c>
      <c r="BE18" s="1045" t="s">
        <v>35</v>
      </c>
      <c r="BF18" s="1045" t="s">
        <v>35</v>
      </c>
      <c r="BG18" s="1065" t="s">
        <v>35</v>
      </c>
      <c r="BH18" s="1085" t="s">
        <v>35</v>
      </c>
      <c r="BI18" s="1045" t="s">
        <v>35</v>
      </c>
      <c r="BJ18" s="1045" t="s">
        <v>35</v>
      </c>
      <c r="BK18" s="1045" t="s">
        <v>35</v>
      </c>
      <c r="BL18" s="1065" t="s">
        <v>35</v>
      </c>
      <c r="BM18" s="1085" t="s">
        <v>35</v>
      </c>
      <c r="BN18" s="1045" t="s">
        <v>35</v>
      </c>
      <c r="BO18" s="1045" t="s">
        <v>35</v>
      </c>
      <c r="BP18" s="1045" t="s">
        <v>35</v>
      </c>
      <c r="BQ18" s="1065" t="s">
        <v>35</v>
      </c>
      <c r="BR18" s="1085" t="s">
        <v>35</v>
      </c>
      <c r="BS18" s="1045" t="s">
        <v>35</v>
      </c>
      <c r="BT18" s="1045" t="s">
        <v>35</v>
      </c>
      <c r="BU18" s="1045" t="s">
        <v>35</v>
      </c>
      <c r="BV18" s="1045" t="s">
        <v>35</v>
      </c>
      <c r="BW18" s="1045" t="s">
        <v>35</v>
      </c>
      <c r="BX18" s="1045" t="s">
        <v>35</v>
      </c>
      <c r="BY18" s="1106" t="s">
        <v>35</v>
      </c>
      <c r="BZ18" s="1106" t="s">
        <v>35</v>
      </c>
      <c r="CA18" s="1106" t="s">
        <v>35</v>
      </c>
      <c r="CB18" s="1106" t="s">
        <v>35</v>
      </c>
      <c r="CC18" s="1106" t="s">
        <v>35</v>
      </c>
      <c r="CD18" s="1106" t="s">
        <v>35</v>
      </c>
      <c r="CE18" s="1106" t="s">
        <v>35</v>
      </c>
      <c r="CF18" s="1106" t="s">
        <v>35</v>
      </c>
      <c r="CG18" s="1106" t="s">
        <v>35</v>
      </c>
      <c r="CH18" s="1106" t="s">
        <v>35</v>
      </c>
      <c r="CI18" s="1106" t="s">
        <v>35</v>
      </c>
      <c r="CJ18" s="1106" t="s">
        <v>35</v>
      </c>
      <c r="CK18" s="1106" t="s">
        <v>35</v>
      </c>
      <c r="CL18" s="1106" t="s">
        <v>35</v>
      </c>
      <c r="CM18" s="1106" t="s">
        <v>35</v>
      </c>
      <c r="CN18" s="1106" t="s">
        <v>35</v>
      </c>
      <c r="CO18" s="1106" t="s">
        <v>35</v>
      </c>
      <c r="CP18" s="1106" t="s">
        <v>35</v>
      </c>
      <c r="CQ18" s="1106" t="s">
        <v>35</v>
      </c>
      <c r="CR18" s="1106" t="s">
        <v>35</v>
      </c>
      <c r="CS18" s="1106" t="s">
        <v>35</v>
      </c>
      <c r="CT18" s="1106" t="s">
        <v>35</v>
      </c>
      <c r="CU18" s="1457"/>
      <c r="CV18" s="1457"/>
      <c r="CW18" s="1457"/>
      <c r="CX18" s="1457"/>
      <c r="CY18" s="1457"/>
      <c r="CZ18" s="1457"/>
      <c r="DA18" s="604"/>
    </row>
    <row r="19" s="424" customFormat="true" ht="15" customHeight="true" x14ac:dyDescent="0.2">
      <c r="A19" s="1703"/>
      <c r="B19" s="954" t="s">
        <v>16</v>
      </c>
      <c r="C19" s="788">
        <v>6.1441833979756257</v>
      </c>
      <c r="D19" s="789">
        <v>3.9680470371252627</v>
      </c>
      <c r="E19" s="789">
        <v>3.5602006649208899</v>
      </c>
      <c r="F19" s="789">
        <v>2.3875713306306934</v>
      </c>
      <c r="G19" s="790">
        <v>1.0807901267268205</v>
      </c>
      <c r="H19" s="791">
        <v>5.9052096988530716</v>
      </c>
      <c r="I19" s="789">
        <v>3.5437639298617465</v>
      </c>
      <c r="J19" s="789">
        <v>1.7120264147535393</v>
      </c>
      <c r="K19" s="789">
        <v>1.0880386602162886</v>
      </c>
      <c r="L19" s="792">
        <v>0.52702859083673148</v>
      </c>
      <c r="M19" s="793">
        <v>6.5228269069439682</v>
      </c>
      <c r="N19" s="789">
        <v>3.9556902163231289</v>
      </c>
      <c r="O19" s="789">
        <v>3.7027669120269988</v>
      </c>
      <c r="P19" s="789">
        <v>3.0299728258787759</v>
      </c>
      <c r="Q19" s="790">
        <v>1.8733762064156028</v>
      </c>
      <c r="R19" s="791">
        <v>3.81447942819982</v>
      </c>
      <c r="S19" s="789">
        <v>0.51720850460576306</v>
      </c>
      <c r="T19" s="789">
        <v>0.49799882233609993</v>
      </c>
      <c r="U19" s="789">
        <v>0.96662339263725761</v>
      </c>
      <c r="V19" s="789">
        <v>3.7066999664461155</v>
      </c>
      <c r="W19" s="789">
        <v>7.9594245032070727</v>
      </c>
      <c r="X19" s="789">
        <v>1.9142951047534673</v>
      </c>
      <c r="Y19" s="789">
        <v>0.21137890840772261</v>
      </c>
      <c r="Z19" s="789">
        <v>2.2911180107721267</v>
      </c>
      <c r="AA19" s="789">
        <v>9.1527651102372989</v>
      </c>
      <c r="AB19" s="789">
        <v>3.8201574803208431</v>
      </c>
      <c r="AC19" s="789">
        <v>2.6368384467342474</v>
      </c>
      <c r="AD19" s="789">
        <v>4.6766173457396398</v>
      </c>
      <c r="AE19" s="789">
        <v>0.54378560472469328</v>
      </c>
      <c r="AF19" s="789">
        <v>1.138168997682105</v>
      </c>
      <c r="AG19" s="789">
        <v>2.3506894093021558</v>
      </c>
      <c r="AH19" s="789">
        <v>1.6375662344802193</v>
      </c>
      <c r="AI19" s="789">
        <v>10.932553418666124</v>
      </c>
      <c r="AJ19" s="789">
        <v>1.4470962126263778</v>
      </c>
      <c r="AK19" s="789">
        <v>0.70279910328502182</v>
      </c>
      <c r="AL19" s="789">
        <v>3.9986609820868733</v>
      </c>
      <c r="AM19" s="789">
        <v>0.60894659443703503</v>
      </c>
      <c r="AN19" s="789">
        <v>7.9566077480801631</v>
      </c>
      <c r="AO19" s="789">
        <v>0.7847695964334539</v>
      </c>
      <c r="AP19" s="789">
        <v>4.2549284402560428</v>
      </c>
      <c r="AQ19" s="789">
        <v>3.6126858848085792</v>
      </c>
      <c r="AR19" s="789">
        <v>2.0793118129053418</v>
      </c>
      <c r="AS19" s="789">
        <v>1.3176879235642691</v>
      </c>
      <c r="AT19" s="1428">
        <v>2.4910731654900538</v>
      </c>
      <c r="AU19" s="305"/>
      <c r="AV19" s="305"/>
      <c r="AW19" s="305"/>
      <c r="AX19" s="305"/>
      <c r="AY19" s="305"/>
      <c r="BA19" s="1608"/>
      <c r="BB19" s="148" t="s">
        <v>16</v>
      </c>
      <c r="BC19" s="1026" t="s">
        <v>35</v>
      </c>
      <c r="BD19" s="1045" t="s">
        <v>35</v>
      </c>
      <c r="BE19" s="1045" t="s">
        <v>35</v>
      </c>
      <c r="BF19" s="1045" t="s">
        <v>35</v>
      </c>
      <c r="BG19" s="1065" t="s">
        <v>35</v>
      </c>
      <c r="BH19" s="1085" t="s">
        <v>35</v>
      </c>
      <c r="BI19" s="1045" t="s">
        <v>35</v>
      </c>
      <c r="BJ19" s="1045" t="s">
        <v>35</v>
      </c>
      <c r="BK19" s="1045" t="s">
        <v>35</v>
      </c>
      <c r="BL19" s="1065" t="s">
        <v>35</v>
      </c>
      <c r="BM19" s="1085" t="s">
        <v>35</v>
      </c>
      <c r="BN19" s="1045" t="s">
        <v>35</v>
      </c>
      <c r="BO19" s="1045" t="s">
        <v>35</v>
      </c>
      <c r="BP19" s="1045" t="s">
        <v>35</v>
      </c>
      <c r="BQ19" s="1065" t="s">
        <v>35</v>
      </c>
      <c r="BR19" s="1085" t="s">
        <v>35</v>
      </c>
      <c r="BS19" s="1045" t="s">
        <v>35</v>
      </c>
      <c r="BT19" s="1045" t="s">
        <v>35</v>
      </c>
      <c r="BU19" s="1045" t="s">
        <v>35</v>
      </c>
      <c r="BV19" s="1045" t="s">
        <v>35</v>
      </c>
      <c r="BW19" s="1045" t="s">
        <v>35</v>
      </c>
      <c r="BX19" s="1045" t="s">
        <v>35</v>
      </c>
      <c r="BY19" s="1106" t="s">
        <v>35</v>
      </c>
      <c r="BZ19" s="1106" t="s">
        <v>35</v>
      </c>
      <c r="CA19" s="1106" t="s">
        <v>35</v>
      </c>
      <c r="CB19" s="1106" t="s">
        <v>35</v>
      </c>
      <c r="CC19" s="1106" t="s">
        <v>35</v>
      </c>
      <c r="CD19" s="1106" t="s">
        <v>35</v>
      </c>
      <c r="CE19" s="1106" t="s">
        <v>35</v>
      </c>
      <c r="CF19" s="1106" t="s">
        <v>35</v>
      </c>
      <c r="CG19" s="1106" t="s">
        <v>35</v>
      </c>
      <c r="CH19" s="1106" t="s">
        <v>35</v>
      </c>
      <c r="CI19" s="1106" t="s">
        <v>35</v>
      </c>
      <c r="CJ19" s="1106" t="s">
        <v>35</v>
      </c>
      <c r="CK19" s="1106" t="s">
        <v>35</v>
      </c>
      <c r="CL19" s="1106" t="s">
        <v>35</v>
      </c>
      <c r="CM19" s="1106" t="s">
        <v>35</v>
      </c>
      <c r="CN19" s="1106" t="s">
        <v>35</v>
      </c>
      <c r="CO19" s="1106" t="s">
        <v>35</v>
      </c>
      <c r="CP19" s="1106" t="s">
        <v>35</v>
      </c>
      <c r="CQ19" s="1106" t="s">
        <v>35</v>
      </c>
      <c r="CR19" s="1106" t="s">
        <v>35</v>
      </c>
      <c r="CS19" s="1106" t="s">
        <v>35</v>
      </c>
      <c r="CT19" s="1106" t="s">
        <v>35</v>
      </c>
      <c r="CU19" s="1457"/>
      <c r="CV19" s="1457"/>
      <c r="CW19" s="1457"/>
      <c r="CX19" s="1457"/>
      <c r="CY19" s="1457"/>
      <c r="CZ19" s="1457"/>
      <c r="DA19" s="604"/>
    </row>
    <row r="20" s="424" customFormat="true" ht="15" customHeight="true" x14ac:dyDescent="0.2">
      <c r="A20" s="1703"/>
      <c r="B20" s="954" t="s">
        <v>22</v>
      </c>
      <c r="C20" s="788">
        <v>17.524819413340794</v>
      </c>
      <c r="D20" s="789">
        <v>13.515742571419894</v>
      </c>
      <c r="E20" s="789">
        <v>10.212240707285181</v>
      </c>
      <c r="F20" s="789">
        <v>7.5213731897957974</v>
      </c>
      <c r="G20" s="790">
        <v>2.8083961244888438</v>
      </c>
      <c r="H20" s="791">
        <v>6.1133722336551726</v>
      </c>
      <c r="I20" s="789">
        <v>3.9533286771792078</v>
      </c>
      <c r="J20" s="789">
        <v>3.1722264338876842</v>
      </c>
      <c r="K20" s="789">
        <v>1.4704793406483334</v>
      </c>
      <c r="L20" s="792">
        <v>0.9581970204070922</v>
      </c>
      <c r="M20" s="793">
        <v>18.654014752047921</v>
      </c>
      <c r="N20" s="789">
        <v>15.399518276584326</v>
      </c>
      <c r="O20" s="789">
        <v>12.719490010655901</v>
      </c>
      <c r="P20" s="789">
        <v>12.16182820480085</v>
      </c>
      <c r="Q20" s="790">
        <v>8.6579197421595442</v>
      </c>
      <c r="R20" s="791">
        <v>4.6076681959118622</v>
      </c>
      <c r="S20" s="789">
        <v>12.040512797866354</v>
      </c>
      <c r="T20" s="789">
        <v>24.330602951286355</v>
      </c>
      <c r="U20" s="789">
        <v>3.885739157147698</v>
      </c>
      <c r="V20" s="789">
        <v>18.696656501722025</v>
      </c>
      <c r="W20" s="789">
        <v>0.23541551189017632</v>
      </c>
      <c r="X20" s="789">
        <v>8.1677708371643938</v>
      </c>
      <c r="Y20" s="789">
        <v>19.103610495423364</v>
      </c>
      <c r="Z20" s="789">
        <v>11.41796390251741</v>
      </c>
      <c r="AA20" s="789">
        <v>2.5030323812947191</v>
      </c>
      <c r="AB20" s="789">
        <v>34.929659628733873</v>
      </c>
      <c r="AC20" s="789">
        <v>16.253773919461288</v>
      </c>
      <c r="AD20" s="789">
        <v>6.6919995981743874</v>
      </c>
      <c r="AE20" s="789">
        <v>29.92700433311844</v>
      </c>
      <c r="AF20" s="789">
        <v>35.075477931901553</v>
      </c>
      <c r="AG20" s="789">
        <v>7.2696202236702883</v>
      </c>
      <c r="AH20" s="789">
        <v>13.29858953144501</v>
      </c>
      <c r="AI20" s="789">
        <v>22.939752521721395</v>
      </c>
      <c r="AJ20" s="789">
        <v>10.862762669076234</v>
      </c>
      <c r="AK20" s="789">
        <v>32.818852888118357</v>
      </c>
      <c r="AL20" s="789">
        <v>18.569054279629292</v>
      </c>
      <c r="AM20" s="789">
        <v>0.15589002195573182</v>
      </c>
      <c r="AN20" s="789">
        <v>15.478973965146697</v>
      </c>
      <c r="AO20" s="789">
        <v>17.53227060473613</v>
      </c>
      <c r="AP20" s="789">
        <v>4.911063381451485</v>
      </c>
      <c r="AQ20" s="789">
        <v>24.127595608878476</v>
      </c>
      <c r="AR20" s="789">
        <v>7.7346664154975961</v>
      </c>
      <c r="AS20" s="789">
        <v>6.2637021249749747</v>
      </c>
      <c r="AT20" s="1428">
        <v>6.2194459482162063</v>
      </c>
      <c r="AU20" s="305"/>
      <c r="AV20" s="305"/>
      <c r="AW20" s="305"/>
      <c r="AX20" s="305"/>
      <c r="AY20" s="305"/>
      <c r="BA20" s="1608"/>
      <c r="BB20" s="148" t="s">
        <v>22</v>
      </c>
      <c r="BC20" s="1026" t="s">
        <v>35</v>
      </c>
      <c r="BD20" s="1045" t="s">
        <v>35</v>
      </c>
      <c r="BE20" s="1045" t="s">
        <v>35</v>
      </c>
      <c r="BF20" s="1045" t="s">
        <v>35</v>
      </c>
      <c r="BG20" s="1065" t="s">
        <v>35</v>
      </c>
      <c r="BH20" s="1085" t="s">
        <v>35</v>
      </c>
      <c r="BI20" s="1045" t="s">
        <v>35</v>
      </c>
      <c r="BJ20" s="1045" t="s">
        <v>35</v>
      </c>
      <c r="BK20" s="1045" t="s">
        <v>35</v>
      </c>
      <c r="BL20" s="1065" t="s">
        <v>35</v>
      </c>
      <c r="BM20" s="1085" t="s">
        <v>35</v>
      </c>
      <c r="BN20" s="1045" t="s">
        <v>35</v>
      </c>
      <c r="BO20" s="1045" t="s">
        <v>35</v>
      </c>
      <c r="BP20" s="1045" t="s">
        <v>35</v>
      </c>
      <c r="BQ20" s="1065" t="s">
        <v>35</v>
      </c>
      <c r="BR20" s="1085" t="s">
        <v>35</v>
      </c>
      <c r="BS20" s="1045" t="s">
        <v>35</v>
      </c>
      <c r="BT20" s="1045" t="s">
        <v>35</v>
      </c>
      <c r="BU20" s="1045" t="s">
        <v>35</v>
      </c>
      <c r="BV20" s="1045" t="s">
        <v>35</v>
      </c>
      <c r="BW20" s="1045" t="s">
        <v>35</v>
      </c>
      <c r="BX20" s="1045" t="s">
        <v>35</v>
      </c>
      <c r="BY20" s="1106" t="s">
        <v>35</v>
      </c>
      <c r="BZ20" s="1106" t="s">
        <v>35</v>
      </c>
      <c r="CA20" s="1106" t="s">
        <v>35</v>
      </c>
      <c r="CB20" s="1106" t="s">
        <v>35</v>
      </c>
      <c r="CC20" s="1106" t="s">
        <v>35</v>
      </c>
      <c r="CD20" s="1106" t="s">
        <v>35</v>
      </c>
      <c r="CE20" s="1106" t="s">
        <v>35</v>
      </c>
      <c r="CF20" s="1106" t="s">
        <v>35</v>
      </c>
      <c r="CG20" s="1106" t="s">
        <v>35</v>
      </c>
      <c r="CH20" s="1106" t="s">
        <v>35</v>
      </c>
      <c r="CI20" s="1106" t="s">
        <v>35</v>
      </c>
      <c r="CJ20" s="1106" t="s">
        <v>35</v>
      </c>
      <c r="CK20" s="1106" t="s">
        <v>35</v>
      </c>
      <c r="CL20" s="1106" t="s">
        <v>35</v>
      </c>
      <c r="CM20" s="1106" t="s">
        <v>35</v>
      </c>
      <c r="CN20" s="1106" t="s">
        <v>35</v>
      </c>
      <c r="CO20" s="1106" t="s">
        <v>35</v>
      </c>
      <c r="CP20" s="1106" t="s">
        <v>35</v>
      </c>
      <c r="CQ20" s="1106" t="s">
        <v>35</v>
      </c>
      <c r="CR20" s="1106" t="s">
        <v>35</v>
      </c>
      <c r="CS20" s="1106" t="s">
        <v>35</v>
      </c>
      <c r="CT20" s="1106" t="s">
        <v>35</v>
      </c>
      <c r="CU20" s="1457"/>
      <c r="CV20" s="1457"/>
      <c r="CW20" s="1457"/>
      <c r="CX20" s="1457"/>
      <c r="CY20" s="1457"/>
      <c r="CZ20" s="1457"/>
      <c r="DA20" s="604"/>
    </row>
    <row r="21" s="424" customFormat="true" ht="15" customHeight="true" x14ac:dyDescent="0.2">
      <c r="A21" s="1703"/>
      <c r="B21" s="954" t="s">
        <v>17</v>
      </c>
      <c r="C21" s="788">
        <v>3.0407054483680107</v>
      </c>
      <c r="D21" s="789">
        <v>1.5569799083405089</v>
      </c>
      <c r="E21" s="789">
        <v>1.218802273623381</v>
      </c>
      <c r="F21" s="789">
        <v>1.0655358802596409</v>
      </c>
      <c r="G21" s="790">
        <v>0.70482197921094747</v>
      </c>
      <c r="H21" s="791">
        <v>0.50825232002133491</v>
      </c>
      <c r="I21" s="789">
        <v>0.82891483774300734</v>
      </c>
      <c r="J21" s="789">
        <v>0.8379925337989732</v>
      </c>
      <c r="K21" s="789">
        <v>0.82309767004104739</v>
      </c>
      <c r="L21" s="792">
        <v>0.73060420665963277</v>
      </c>
      <c r="M21" s="793">
        <v>3.5773633451050433</v>
      </c>
      <c r="N21" s="789">
        <v>1.93306428422737</v>
      </c>
      <c r="O21" s="789">
        <v>1.5641263176190128</v>
      </c>
      <c r="P21" s="789">
        <v>1.3061509106884783</v>
      </c>
      <c r="Q21" s="790">
        <v>0.92488352220546288</v>
      </c>
      <c r="R21" s="791">
        <v>0.77541362804671032</v>
      </c>
      <c r="S21" s="789">
        <v>4.3565353081257561</v>
      </c>
      <c r="T21" s="789">
        <v>3.4114291926817195</v>
      </c>
      <c r="U21" s="789">
        <v>0</v>
      </c>
      <c r="V21" s="789">
        <v>2.8822361756283468</v>
      </c>
      <c r="W21" s="789">
        <v>0</v>
      </c>
      <c r="X21" s="789">
        <v>1.8980362039787411</v>
      </c>
      <c r="Y21" s="789">
        <v>1.0182146297025212</v>
      </c>
      <c r="Z21" s="789">
        <v>0.77500955841467489</v>
      </c>
      <c r="AA21" s="789">
        <v>0</v>
      </c>
      <c r="AB21" s="789">
        <v>8.2410392206200989</v>
      </c>
      <c r="AC21" s="789">
        <v>3.2365364243801196</v>
      </c>
      <c r="AD21" s="789">
        <v>6.6281974687881355</v>
      </c>
      <c r="AE21" s="789">
        <v>0.70429752316303218</v>
      </c>
      <c r="AF21" s="789">
        <v>2.1359420730000598</v>
      </c>
      <c r="AG21" s="789">
        <v>0.4573864203628642</v>
      </c>
      <c r="AH21" s="789">
        <v>31.646311239076574</v>
      </c>
      <c r="AI21" s="789">
        <v>1.9080324972757139</v>
      </c>
      <c r="AJ21" s="789">
        <v>3.2143025549112374</v>
      </c>
      <c r="AK21" s="789">
        <v>6.1469252430193482</v>
      </c>
      <c r="AL21" s="789">
        <v>3.1785084684886953</v>
      </c>
      <c r="AM21" s="789">
        <v>0.19330362722510744</v>
      </c>
      <c r="AN21" s="789">
        <v>1.9866137115233495</v>
      </c>
      <c r="AO21" s="789">
        <v>5.1839807492587706</v>
      </c>
      <c r="AP21" s="789">
        <v>0.34302443392016269</v>
      </c>
      <c r="AQ21" s="789">
        <v>1.8851872643427505</v>
      </c>
      <c r="AR21" s="789">
        <v>4.5643285240738987</v>
      </c>
      <c r="AS21" s="789">
        <v>0</v>
      </c>
      <c r="AT21" s="1428">
        <v>0.25248113785951987</v>
      </c>
      <c r="AU21" s="305"/>
      <c r="AV21" s="305"/>
      <c r="AW21" s="305"/>
      <c r="AX21" s="305"/>
      <c r="AY21" s="305"/>
      <c r="BA21" s="1608"/>
      <c r="BB21" s="148" t="s">
        <v>17</v>
      </c>
      <c r="BC21" s="1026" t="s">
        <v>35</v>
      </c>
      <c r="BD21" s="1045" t="s">
        <v>35</v>
      </c>
      <c r="BE21" s="1045" t="s">
        <v>35</v>
      </c>
      <c r="BF21" s="1045" t="s">
        <v>35</v>
      </c>
      <c r="BG21" s="1065" t="s">
        <v>35</v>
      </c>
      <c r="BH21" s="1085" t="s">
        <v>35</v>
      </c>
      <c r="BI21" s="1045" t="s">
        <v>35</v>
      </c>
      <c r="BJ21" s="1045" t="s">
        <v>35</v>
      </c>
      <c r="BK21" s="1045" t="s">
        <v>35</v>
      </c>
      <c r="BL21" s="1065" t="s">
        <v>35</v>
      </c>
      <c r="BM21" s="1085" t="s">
        <v>35</v>
      </c>
      <c r="BN21" s="1045" t="s">
        <v>35</v>
      </c>
      <c r="BO21" s="1045" t="s">
        <v>35</v>
      </c>
      <c r="BP21" s="1045" t="s">
        <v>35</v>
      </c>
      <c r="BQ21" s="1065" t="s">
        <v>35</v>
      </c>
      <c r="BR21" s="1085" t="s">
        <v>35</v>
      </c>
      <c r="BS21" s="1045" t="s">
        <v>35</v>
      </c>
      <c r="BT21" s="1045" t="s">
        <v>35</v>
      </c>
      <c r="BU21" s="1045" t="s">
        <v>35</v>
      </c>
      <c r="BV21" s="1045" t="s">
        <v>35</v>
      </c>
      <c r="BW21" s="1045" t="s">
        <v>35</v>
      </c>
      <c r="BX21" s="1045" t="s">
        <v>35</v>
      </c>
      <c r="BY21" s="1106" t="s">
        <v>35</v>
      </c>
      <c r="BZ21" s="1106" t="s">
        <v>35</v>
      </c>
      <c r="CA21" s="1106" t="s">
        <v>35</v>
      </c>
      <c r="CB21" s="1106" t="s">
        <v>35</v>
      </c>
      <c r="CC21" s="1106" t="s">
        <v>35</v>
      </c>
      <c r="CD21" s="1106" t="s">
        <v>35</v>
      </c>
      <c r="CE21" s="1106" t="s">
        <v>35</v>
      </c>
      <c r="CF21" s="1106" t="s">
        <v>35</v>
      </c>
      <c r="CG21" s="1106" t="s">
        <v>35</v>
      </c>
      <c r="CH21" s="1106" t="s">
        <v>35</v>
      </c>
      <c r="CI21" s="1106" t="s">
        <v>35</v>
      </c>
      <c r="CJ21" s="1106" t="s">
        <v>35</v>
      </c>
      <c r="CK21" s="1106" t="s">
        <v>35</v>
      </c>
      <c r="CL21" s="1106" t="s">
        <v>35</v>
      </c>
      <c r="CM21" s="1106" t="s">
        <v>35</v>
      </c>
      <c r="CN21" s="1106" t="s">
        <v>35</v>
      </c>
      <c r="CO21" s="1106" t="s">
        <v>35</v>
      </c>
      <c r="CP21" s="1106" t="s">
        <v>35</v>
      </c>
      <c r="CQ21" s="1106" t="s">
        <v>35</v>
      </c>
      <c r="CR21" s="1106" t="s">
        <v>35</v>
      </c>
      <c r="CS21" s="1106" t="s">
        <v>35</v>
      </c>
      <c r="CT21" s="1106" t="s">
        <v>35</v>
      </c>
      <c r="CU21" s="1457"/>
      <c r="CV21" s="1457"/>
      <c r="CW21" s="1457"/>
      <c r="CX21" s="1457"/>
      <c r="CY21" s="1457"/>
      <c r="CZ21" s="1457"/>
      <c r="DA21" s="604"/>
    </row>
    <row r="22" s="424" customFormat="true" ht="15" customHeight="true" x14ac:dyDescent="0.2">
      <c r="A22" s="1703" t="s">
        <v>54</v>
      </c>
      <c r="B22" s="954" t="s">
        <v>49</v>
      </c>
      <c r="C22" s="788">
        <v>7.7349077806310191</v>
      </c>
      <c r="D22" s="789">
        <v>4.6722880480649636</v>
      </c>
      <c r="E22" s="789">
        <v>4.0196935639125435</v>
      </c>
      <c r="F22" s="789">
        <v>2.6118483756997506</v>
      </c>
      <c r="G22" s="790">
        <v>1.1201432004317533</v>
      </c>
      <c r="H22" s="791">
        <v>6.3239584867778627</v>
      </c>
      <c r="I22" s="789">
        <v>3.7217469311168885</v>
      </c>
      <c r="J22" s="789">
        <v>1.783550703357897</v>
      </c>
      <c r="K22" s="789">
        <v>1.1135794627701434</v>
      </c>
      <c r="L22" s="792">
        <v>0.53608194937587583</v>
      </c>
      <c r="M22" s="793">
        <v>8.3874790980514593</v>
      </c>
      <c r="N22" s="789">
        <v>4.7850656750381617</v>
      </c>
      <c r="O22" s="789">
        <v>4.3197889988076756</v>
      </c>
      <c r="P22" s="789">
        <v>3.5015625370898738</v>
      </c>
      <c r="Q22" s="790">
        <v>2.07192467146823</v>
      </c>
      <c r="R22" s="791">
        <v>4.0314982793063505</v>
      </c>
      <c r="S22" s="789">
        <v>0.61864861573486507</v>
      </c>
      <c r="T22" s="789">
        <v>0.68919572071046686</v>
      </c>
      <c r="U22" s="789">
        <v>1.0057023631672046</v>
      </c>
      <c r="V22" s="789">
        <v>4.7266610903561501</v>
      </c>
      <c r="W22" s="789">
        <v>7.9782064387344738</v>
      </c>
      <c r="X22" s="789">
        <v>2.1285509346030684</v>
      </c>
      <c r="Y22" s="789">
        <v>0.26462661263710996</v>
      </c>
      <c r="Z22" s="789">
        <v>2.6092649997124524</v>
      </c>
      <c r="AA22" s="789">
        <v>9.387743366575533</v>
      </c>
      <c r="AB22" s="789">
        <v>6.7221616366426966</v>
      </c>
      <c r="AC22" s="789">
        <v>3.2751814818758982</v>
      </c>
      <c r="AD22" s="789">
        <v>5.3952791624969754</v>
      </c>
      <c r="AE22" s="789">
        <v>0.78390631405259503</v>
      </c>
      <c r="AF22" s="789">
        <v>1.8127006499763616</v>
      </c>
      <c r="AG22" s="789">
        <v>2.5475378264079618</v>
      </c>
      <c r="AH22" s="789">
        <v>2.9744133738722414</v>
      </c>
      <c r="AI22" s="789">
        <v>14.547213839844572</v>
      </c>
      <c r="AJ22" s="789">
        <v>1.6841792199006265</v>
      </c>
      <c r="AK22" s="789">
        <v>1.1514836787713125</v>
      </c>
      <c r="AL22" s="789">
        <v>5.1099507216827647</v>
      </c>
      <c r="AM22" s="789">
        <v>0.61108044855477406</v>
      </c>
      <c r="AN22" s="789">
        <v>9.6403518533701149</v>
      </c>
      <c r="AO22" s="789">
        <v>1.0154393519756091</v>
      </c>
      <c r="AP22" s="789">
        <v>4.4908833976547688</v>
      </c>
      <c r="AQ22" s="789">
        <v>4.8828514236698384</v>
      </c>
      <c r="AR22" s="789">
        <v>2.3709099017424315</v>
      </c>
      <c r="AS22" s="789">
        <v>1.4057392423595414</v>
      </c>
      <c r="AT22" s="1428">
        <v>2.6634496872213371</v>
      </c>
      <c r="AU22" s="305"/>
      <c r="AV22" s="305"/>
      <c r="AW22" s="305"/>
      <c r="AX22" s="305"/>
      <c r="AY22" s="305"/>
      <c r="BA22" s="1608" t="s">
        <v>54</v>
      </c>
      <c r="BB22" s="148" t="s">
        <v>49</v>
      </c>
      <c r="BC22" s="1026" t="s">
        <v>35</v>
      </c>
      <c r="BD22" s="1045" t="s">
        <v>35</v>
      </c>
      <c r="BE22" s="1045" t="s">
        <v>35</v>
      </c>
      <c r="BF22" s="1045" t="s">
        <v>35</v>
      </c>
      <c r="BG22" s="1065" t="s">
        <v>35</v>
      </c>
      <c r="BH22" s="1085" t="s">
        <v>35</v>
      </c>
      <c r="BI22" s="1045" t="s">
        <v>35</v>
      </c>
      <c r="BJ22" s="1045" t="s">
        <v>35</v>
      </c>
      <c r="BK22" s="1045" t="s">
        <v>35</v>
      </c>
      <c r="BL22" s="1065" t="s">
        <v>35</v>
      </c>
      <c r="BM22" s="1085" t="s">
        <v>35</v>
      </c>
      <c r="BN22" s="1045" t="s">
        <v>35</v>
      </c>
      <c r="BO22" s="1045" t="s">
        <v>35</v>
      </c>
      <c r="BP22" s="1045" t="s">
        <v>35</v>
      </c>
      <c r="BQ22" s="1065" t="s">
        <v>35</v>
      </c>
      <c r="BR22" s="1085" t="s">
        <v>35</v>
      </c>
      <c r="BS22" s="1045" t="s">
        <v>35</v>
      </c>
      <c r="BT22" s="1045" t="s">
        <v>35</v>
      </c>
      <c r="BU22" s="1045" t="s">
        <v>35</v>
      </c>
      <c r="BV22" s="1045" t="s">
        <v>35</v>
      </c>
      <c r="BW22" s="1045" t="s">
        <v>35</v>
      </c>
      <c r="BX22" s="1045" t="s">
        <v>35</v>
      </c>
      <c r="BY22" s="1106" t="s">
        <v>35</v>
      </c>
      <c r="BZ22" s="1106" t="s">
        <v>35</v>
      </c>
      <c r="CA22" s="1106" t="s">
        <v>35</v>
      </c>
      <c r="CB22" s="1106" t="s">
        <v>35</v>
      </c>
      <c r="CC22" s="1106" t="s">
        <v>35</v>
      </c>
      <c r="CD22" s="1106" t="s">
        <v>35</v>
      </c>
      <c r="CE22" s="1106" t="s">
        <v>35</v>
      </c>
      <c r="CF22" s="1106" t="s">
        <v>35</v>
      </c>
      <c r="CG22" s="1106" t="s">
        <v>35</v>
      </c>
      <c r="CH22" s="1106" t="s">
        <v>35</v>
      </c>
      <c r="CI22" s="1106" t="s">
        <v>35</v>
      </c>
      <c r="CJ22" s="1106" t="s">
        <v>35</v>
      </c>
      <c r="CK22" s="1106" t="s">
        <v>35</v>
      </c>
      <c r="CL22" s="1106" t="s">
        <v>35</v>
      </c>
      <c r="CM22" s="1106" t="s">
        <v>35</v>
      </c>
      <c r="CN22" s="1106" t="s">
        <v>35</v>
      </c>
      <c r="CO22" s="1106" t="s">
        <v>35</v>
      </c>
      <c r="CP22" s="1106" t="s">
        <v>35</v>
      </c>
      <c r="CQ22" s="1106" t="s">
        <v>35</v>
      </c>
      <c r="CR22" s="1106" t="s">
        <v>35</v>
      </c>
      <c r="CS22" s="1106" t="s">
        <v>35</v>
      </c>
      <c r="CT22" s="1106" t="s">
        <v>35</v>
      </c>
      <c r="CU22" s="1457"/>
      <c r="CV22" s="1457"/>
      <c r="CW22" s="1457"/>
      <c r="CX22" s="1457"/>
      <c r="CY22" s="1457"/>
      <c r="CZ22" s="1457"/>
      <c r="DA22" s="604"/>
    </row>
    <row r="23" s="424" customFormat="true" ht="15" customHeight="true" x14ac:dyDescent="0.2">
      <c r="A23" s="1704"/>
      <c r="B23" s="955" t="s">
        <v>48</v>
      </c>
      <c r="C23" s="794">
        <v>92.265092219369379</v>
      </c>
      <c r="D23" s="795">
        <v>95.327711951935328</v>
      </c>
      <c r="E23" s="795">
        <v>95.980306436087631</v>
      </c>
      <c r="F23" s="795">
        <v>97.388151624300278</v>
      </c>
      <c r="G23" s="796">
        <v>98.879856799568046</v>
      </c>
      <c r="H23" s="797">
        <v>93.676041513222131</v>
      </c>
      <c r="I23" s="795">
        <v>96.278253068882918</v>
      </c>
      <c r="J23" s="795">
        <v>98.216449296642054</v>
      </c>
      <c r="K23" s="795">
        <v>98.886420537229895</v>
      </c>
      <c r="L23" s="798">
        <v>99.463918050624173</v>
      </c>
      <c r="M23" s="799">
        <v>91.612520901948628</v>
      </c>
      <c r="N23" s="795">
        <v>95.214934324961888</v>
      </c>
      <c r="O23" s="795">
        <v>95.680211001192234</v>
      </c>
      <c r="P23" s="795">
        <v>96.498437462910061</v>
      </c>
      <c r="Q23" s="796">
        <v>97.928075328531634</v>
      </c>
      <c r="R23" s="797">
        <v>95.968501720693794</v>
      </c>
      <c r="S23" s="795">
        <v>99.38135138426513</v>
      </c>
      <c r="T23" s="795">
        <v>99.310804279289442</v>
      </c>
      <c r="U23" s="795">
        <v>98.994297636832755</v>
      </c>
      <c r="V23" s="795">
        <v>95.273338909643883</v>
      </c>
      <c r="W23" s="795">
        <v>92.021793561265923</v>
      </c>
      <c r="X23" s="795">
        <v>97.871449065396916</v>
      </c>
      <c r="Y23" s="795">
        <v>99.735373387362841</v>
      </c>
      <c r="Z23" s="795">
        <v>97.390735000287492</v>
      </c>
      <c r="AA23" s="795">
        <v>90.612256633424138</v>
      </c>
      <c r="AB23" s="795">
        <v>93.277838363357148</v>
      </c>
      <c r="AC23" s="795">
        <v>96.724818518124152</v>
      </c>
      <c r="AD23" s="795">
        <v>94.604720837502811</v>
      </c>
      <c r="AE23" s="795">
        <v>99.216093685947399</v>
      </c>
      <c r="AF23" s="795">
        <v>98.187299350023679</v>
      </c>
      <c r="AG23" s="795">
        <v>97.452462173592096</v>
      </c>
      <c r="AH23" s="795">
        <v>97.025586626127819</v>
      </c>
      <c r="AI23" s="795">
        <v>85.452786160154915</v>
      </c>
      <c r="AJ23" s="795">
        <v>98.315820780099344</v>
      </c>
      <c r="AK23" s="795">
        <v>98.848516321228701</v>
      </c>
      <c r="AL23" s="795">
        <v>94.890049278317264</v>
      </c>
      <c r="AM23" s="795">
        <v>99.388919551445227</v>
      </c>
      <c r="AN23" s="795">
        <v>90.359648146629354</v>
      </c>
      <c r="AO23" s="795">
        <v>98.98456064802437</v>
      </c>
      <c r="AP23" s="795">
        <v>95.509116602345131</v>
      </c>
      <c r="AQ23" s="795">
        <v>95.11714857633001</v>
      </c>
      <c r="AR23" s="795">
        <v>97.629090098257677</v>
      </c>
      <c r="AS23" s="795">
        <v>98.594260757640498</v>
      </c>
      <c r="AT23" s="1429">
        <v>97.336550312778826</v>
      </c>
      <c r="AU23" s="305"/>
      <c r="AV23" s="305"/>
      <c r="AW23" s="305"/>
      <c r="AX23" s="305"/>
      <c r="AY23" s="305"/>
      <c r="BA23" s="1609"/>
      <c r="BB23" s="149" t="s">
        <v>48</v>
      </c>
      <c r="BC23" s="1027" t="s">
        <v>35</v>
      </c>
      <c r="BD23" s="1046" t="s">
        <v>35</v>
      </c>
      <c r="BE23" s="1046" t="s">
        <v>35</v>
      </c>
      <c r="BF23" s="1046" t="s">
        <v>35</v>
      </c>
      <c r="BG23" s="1066" t="s">
        <v>35</v>
      </c>
      <c r="BH23" s="1086" t="s">
        <v>35</v>
      </c>
      <c r="BI23" s="1046" t="s">
        <v>35</v>
      </c>
      <c r="BJ23" s="1046" t="s">
        <v>35</v>
      </c>
      <c r="BK23" s="1046" t="s">
        <v>35</v>
      </c>
      <c r="BL23" s="1066" t="s">
        <v>35</v>
      </c>
      <c r="BM23" s="1086" t="s">
        <v>35</v>
      </c>
      <c r="BN23" s="1046" t="s">
        <v>35</v>
      </c>
      <c r="BO23" s="1046" t="s">
        <v>35</v>
      </c>
      <c r="BP23" s="1046" t="s">
        <v>35</v>
      </c>
      <c r="BQ23" s="1066" t="s">
        <v>35</v>
      </c>
      <c r="BR23" s="1086" t="s">
        <v>35</v>
      </c>
      <c r="BS23" s="1046" t="s">
        <v>35</v>
      </c>
      <c r="BT23" s="1046" t="s">
        <v>35</v>
      </c>
      <c r="BU23" s="1046" t="s">
        <v>35</v>
      </c>
      <c r="BV23" s="1046" t="s">
        <v>35</v>
      </c>
      <c r="BW23" s="1046" t="s">
        <v>35</v>
      </c>
      <c r="BX23" s="1046" t="s">
        <v>35</v>
      </c>
      <c r="BY23" s="1107" t="s">
        <v>35</v>
      </c>
      <c r="BZ23" s="1107" t="s">
        <v>35</v>
      </c>
      <c r="CA23" s="1107" t="s">
        <v>35</v>
      </c>
      <c r="CB23" s="1107" t="s">
        <v>35</v>
      </c>
      <c r="CC23" s="1107" t="s">
        <v>35</v>
      </c>
      <c r="CD23" s="1107" t="s">
        <v>35</v>
      </c>
      <c r="CE23" s="1107" t="s">
        <v>35</v>
      </c>
      <c r="CF23" s="1107" t="s">
        <v>35</v>
      </c>
      <c r="CG23" s="1107" t="s">
        <v>35</v>
      </c>
      <c r="CH23" s="1107" t="s">
        <v>35</v>
      </c>
      <c r="CI23" s="1107" t="s">
        <v>35</v>
      </c>
      <c r="CJ23" s="1107" t="s">
        <v>35</v>
      </c>
      <c r="CK23" s="1107" t="s">
        <v>35</v>
      </c>
      <c r="CL23" s="1107" t="s">
        <v>35</v>
      </c>
      <c r="CM23" s="1107" t="s">
        <v>35</v>
      </c>
      <c r="CN23" s="1107" t="s">
        <v>35</v>
      </c>
      <c r="CO23" s="1107" t="s">
        <v>35</v>
      </c>
      <c r="CP23" s="1107" t="s">
        <v>35</v>
      </c>
      <c r="CQ23" s="1107" t="s">
        <v>35</v>
      </c>
      <c r="CR23" s="1107" t="s">
        <v>35</v>
      </c>
      <c r="CS23" s="1107" t="s">
        <v>35</v>
      </c>
      <c r="CT23" s="1107" t="s">
        <v>35</v>
      </c>
      <c r="CU23" s="1458"/>
      <c r="CV23" s="1458"/>
      <c r="CW23" s="1458"/>
      <c r="CX23" s="1458"/>
      <c r="CY23" s="1458"/>
      <c r="CZ23" s="1458"/>
      <c r="DA23" s="604"/>
    </row>
    <row r="24" s="131" customFormat="true" ht="15" hidden="true" customHeight="true" x14ac:dyDescent="0.2">
      <c r="A24" s="1676" t="s">
        <v>47</v>
      </c>
      <c r="B24" s="242" t="s">
        <v>58</v>
      </c>
      <c r="C24" s="247"/>
      <c r="D24" s="248"/>
      <c r="E24" s="248"/>
      <c r="F24" s="248"/>
      <c r="G24" s="249"/>
      <c r="H24" s="250"/>
      <c r="I24" s="248"/>
      <c r="J24" s="248"/>
      <c r="K24" s="248"/>
      <c r="L24" s="251"/>
      <c r="M24" s="247"/>
      <c r="N24" s="248"/>
      <c r="O24" s="248"/>
      <c r="P24" s="248"/>
      <c r="Q24" s="249"/>
      <c r="R24" s="250"/>
      <c r="S24" s="248"/>
      <c r="T24" s="248"/>
      <c r="U24" s="248"/>
      <c r="V24" s="248"/>
      <c r="W24" s="248"/>
      <c r="X24" s="248"/>
      <c r="Y24" s="248"/>
      <c r="Z24" s="248"/>
      <c r="AA24" s="248"/>
      <c r="AB24" s="251"/>
      <c r="AC24" s="251"/>
      <c r="AD24" s="251"/>
      <c r="AE24" s="251"/>
      <c r="AF24" s="251"/>
      <c r="AG24" s="251"/>
      <c r="AH24" s="251"/>
      <c r="AI24" s="251"/>
      <c r="AJ24" s="251"/>
      <c r="AK24" s="251"/>
      <c r="AL24" s="251"/>
      <c r="AM24" s="251"/>
      <c r="AN24" s="251"/>
      <c r="AO24" s="251"/>
      <c r="AP24" s="251"/>
      <c r="AQ24" s="251"/>
      <c r="AR24" s="251"/>
      <c r="AS24" s="251"/>
      <c r="AT24" s="251"/>
      <c r="AU24" s="593"/>
      <c r="AV24" s="593"/>
      <c r="AW24" s="593"/>
      <c r="AX24" s="593"/>
      <c r="AY24" s="593"/>
      <c r="BB24" s="133"/>
      <c r="BZ24" s="210"/>
      <c r="CA24" s="210"/>
      <c r="CB24" s="210"/>
      <c r="CC24" s="210"/>
      <c r="CD24" s="210"/>
      <c r="CE24" s="210"/>
      <c r="CF24" s="210"/>
      <c r="CG24" s="210"/>
      <c r="CH24" s="210"/>
      <c r="CI24" s="210"/>
      <c r="CJ24" s="210"/>
      <c r="CK24" s="210"/>
      <c r="CL24" s="210"/>
      <c r="CM24" s="210"/>
      <c r="CN24" s="210"/>
      <c r="CO24" s="210"/>
      <c r="CP24" s="210"/>
      <c r="CQ24" s="210"/>
      <c r="CR24" s="210"/>
      <c r="CS24" s="210"/>
      <c r="CT24" s="210"/>
      <c r="CU24" s="210"/>
      <c r="CV24" s="210"/>
      <c r="CW24" s="210"/>
      <c r="CX24" s="210"/>
      <c r="CY24" s="210"/>
      <c r="CZ24" s="210"/>
      <c r="DA24" s="210"/>
    </row>
    <row r="25" s="131" customFormat="true" ht="15" hidden="true" customHeight="true" x14ac:dyDescent="0.2">
      <c r="A25" s="1677"/>
      <c r="B25" s="234" t="s">
        <v>175</v>
      </c>
      <c r="C25" s="252"/>
      <c r="D25" s="253"/>
      <c r="E25" s="253"/>
      <c r="F25" s="253"/>
      <c r="G25" s="254"/>
      <c r="H25" s="255"/>
      <c r="I25" s="253"/>
      <c r="J25" s="253"/>
      <c r="K25" s="253"/>
      <c r="L25" s="256"/>
      <c r="M25" s="252"/>
      <c r="N25" s="253"/>
      <c r="O25" s="253"/>
      <c r="P25" s="253"/>
      <c r="Q25" s="254"/>
      <c r="R25" s="255"/>
      <c r="S25" s="253"/>
      <c r="T25" s="253"/>
      <c r="U25" s="253"/>
      <c r="V25" s="253"/>
      <c r="W25" s="253"/>
      <c r="X25" s="253"/>
      <c r="Y25" s="253"/>
      <c r="Z25" s="253"/>
      <c r="AA25" s="253"/>
      <c r="AB25" s="256"/>
      <c r="AC25" s="256"/>
      <c r="AD25" s="256"/>
      <c r="AE25" s="256"/>
      <c r="AF25" s="256"/>
      <c r="AG25" s="256"/>
      <c r="AH25" s="256"/>
      <c r="AI25" s="256"/>
      <c r="AJ25" s="256"/>
      <c r="AK25" s="256"/>
      <c r="AL25" s="256"/>
      <c r="AM25" s="256"/>
      <c r="AN25" s="256"/>
      <c r="AO25" s="256"/>
      <c r="AP25" s="256"/>
      <c r="AQ25" s="256"/>
      <c r="AR25" s="256"/>
      <c r="AS25" s="256"/>
      <c r="AT25" s="256"/>
      <c r="AU25" s="593"/>
      <c r="AV25" s="593"/>
      <c r="AW25" s="593"/>
      <c r="AX25" s="593"/>
      <c r="AY25" s="593"/>
      <c r="BB25" s="133"/>
      <c r="BZ25" s="210"/>
      <c r="CA25" s="210"/>
      <c r="CB25" s="210"/>
      <c r="CC25" s="210"/>
      <c r="CD25" s="210"/>
      <c r="CE25" s="210"/>
      <c r="CF25" s="210"/>
      <c r="CG25" s="210"/>
      <c r="CH25" s="210"/>
      <c r="CI25" s="210"/>
      <c r="CJ25" s="210"/>
      <c r="CK25" s="210"/>
      <c r="CL25" s="210"/>
      <c r="CM25" s="210"/>
      <c r="CN25" s="210"/>
      <c r="CO25" s="210"/>
      <c r="CP25" s="210"/>
      <c r="CQ25" s="210"/>
      <c r="CR25" s="210"/>
      <c r="CS25" s="210"/>
      <c r="CT25" s="210"/>
      <c r="CU25" s="210"/>
      <c r="CV25" s="210"/>
      <c r="CW25" s="210"/>
      <c r="CX25" s="210"/>
      <c r="CY25" s="210"/>
      <c r="CZ25" s="210"/>
      <c r="DA25" s="210"/>
    </row>
    <row r="26" s="131" customFormat="true" ht="15" hidden="true" customHeight="true" x14ac:dyDescent="0.2">
      <c r="A26" s="1678"/>
      <c r="B26" s="235" t="s">
        <v>46</v>
      </c>
      <c r="C26" s="257"/>
      <c r="D26" s="258"/>
      <c r="E26" s="258"/>
      <c r="F26" s="258"/>
      <c r="G26" s="259"/>
      <c r="H26" s="260"/>
      <c r="I26" s="258"/>
      <c r="J26" s="258"/>
      <c r="K26" s="258"/>
      <c r="L26" s="261"/>
      <c r="M26" s="257"/>
      <c r="N26" s="258"/>
      <c r="O26" s="258"/>
      <c r="P26" s="258"/>
      <c r="Q26" s="259"/>
      <c r="R26" s="260"/>
      <c r="S26" s="258"/>
      <c r="T26" s="258"/>
      <c r="U26" s="258"/>
      <c r="V26" s="258"/>
      <c r="W26" s="258"/>
      <c r="X26" s="258"/>
      <c r="Y26" s="258"/>
      <c r="Z26" s="258"/>
      <c r="AA26" s="258"/>
      <c r="AB26" s="261"/>
      <c r="AC26" s="261"/>
      <c r="AD26" s="261"/>
      <c r="AE26" s="261"/>
      <c r="AF26" s="261"/>
      <c r="AG26" s="261"/>
      <c r="AH26" s="261"/>
      <c r="AI26" s="261"/>
      <c r="AJ26" s="261"/>
      <c r="AK26" s="261"/>
      <c r="AL26" s="261"/>
      <c r="AM26" s="261"/>
      <c r="AN26" s="261"/>
      <c r="AO26" s="261"/>
      <c r="AP26" s="261"/>
      <c r="AQ26" s="261"/>
      <c r="AR26" s="261"/>
      <c r="AS26" s="261"/>
      <c r="AT26" s="261"/>
      <c r="AU26" s="593"/>
      <c r="AV26" s="593"/>
      <c r="AW26" s="593"/>
      <c r="AX26" s="593"/>
      <c r="AY26" s="593"/>
      <c r="BB26" s="133"/>
      <c r="BZ26" s="210"/>
      <c r="CA26" s="210"/>
      <c r="CB26" s="210"/>
      <c r="CC26" s="210"/>
      <c r="CD26" s="210"/>
      <c r="CE26" s="210"/>
      <c r="CF26" s="210"/>
      <c r="CG26" s="210"/>
      <c r="CH26" s="210"/>
      <c r="CI26" s="210"/>
      <c r="CJ26" s="210"/>
      <c r="CK26" s="210"/>
      <c r="CL26" s="210"/>
      <c r="CM26" s="210"/>
      <c r="CN26" s="210"/>
      <c r="CO26" s="210"/>
      <c r="CP26" s="210"/>
      <c r="CQ26" s="210"/>
      <c r="CR26" s="210"/>
      <c r="CS26" s="210"/>
      <c r="CT26" s="210"/>
      <c r="CU26" s="210"/>
      <c r="CV26" s="210"/>
      <c r="CW26" s="210"/>
      <c r="CX26" s="210"/>
      <c r="CY26" s="210"/>
      <c r="CZ26" s="210"/>
      <c r="DA26" s="210"/>
    </row>
    <row r="27" s="425" customFormat="true" ht="15" customHeight="true" x14ac:dyDescent="0.2">
      <c r="A27" s="130"/>
      <c r="B27" s="177"/>
      <c r="C27" s="1632" t="s">
        <v>113</v>
      </c>
      <c r="D27" s="1633"/>
      <c r="E27" s="1633"/>
      <c r="F27" s="1633"/>
      <c r="G27" s="1634"/>
      <c r="H27" s="1635" t="s">
        <v>38</v>
      </c>
      <c r="I27" s="1636"/>
      <c r="J27" s="1636"/>
      <c r="K27" s="1636"/>
      <c r="L27" s="1637"/>
      <c r="M27" s="1695" t="s">
        <v>37</v>
      </c>
      <c r="N27" s="1636"/>
      <c r="O27" s="1636"/>
      <c r="P27" s="1636"/>
      <c r="Q27" s="1696"/>
      <c r="R27" s="1635" t="s">
        <v>145</v>
      </c>
      <c r="S27" s="1636"/>
      <c r="T27" s="1636"/>
      <c r="U27" s="1636"/>
      <c r="V27" s="1636"/>
      <c r="W27" s="1636"/>
      <c r="X27" s="1636"/>
      <c r="Y27" s="1636"/>
      <c r="Z27" s="1636"/>
      <c r="AA27" s="1636"/>
      <c r="AB27" s="1636"/>
      <c r="AC27" s="1636"/>
      <c r="AD27" s="1636"/>
      <c r="AE27" s="1636"/>
      <c r="AF27" s="1636"/>
      <c r="AG27" s="1636"/>
      <c r="AH27" s="1636"/>
      <c r="AI27" s="1636"/>
      <c r="AJ27" s="1636"/>
      <c r="AK27" s="1636"/>
      <c r="AL27" s="1636"/>
      <c r="AM27" s="1636"/>
      <c r="AN27" s="1636"/>
      <c r="AO27" s="1636"/>
      <c r="AP27" s="1636"/>
      <c r="AQ27" s="1636"/>
      <c r="AR27" s="1636"/>
      <c r="AS27" s="1636"/>
      <c r="AT27" s="1697"/>
      <c r="AU27" s="593"/>
      <c r="AV27" s="593"/>
      <c r="AW27" s="593"/>
      <c r="AX27" s="593"/>
      <c r="AY27" s="593"/>
      <c r="BA27" s="211" t="s">
        <v>127</v>
      </c>
      <c r="BB27" s="115" t="s">
        <v>94</v>
      </c>
      <c r="BC27" s="1610" t="s">
        <v>113</v>
      </c>
      <c r="BD27" s="1611"/>
      <c r="BE27" s="1611"/>
      <c r="BF27" s="1611"/>
      <c r="BG27" s="1612"/>
      <c r="BH27" s="1613" t="s">
        <v>38</v>
      </c>
      <c r="BI27" s="1611"/>
      <c r="BJ27" s="1611"/>
      <c r="BK27" s="1611"/>
      <c r="BL27" s="1612"/>
      <c r="BM27" s="1613" t="s">
        <v>37</v>
      </c>
      <c r="BN27" s="1611"/>
      <c r="BO27" s="1611"/>
      <c r="BP27" s="1611"/>
      <c r="BQ27" s="1612"/>
      <c r="BR27" s="417" t="s">
        <v>136</v>
      </c>
      <c r="BS27" s="332"/>
      <c r="BT27" s="332"/>
      <c r="BU27" s="332"/>
      <c r="BV27" s="332"/>
      <c r="BW27" s="332"/>
      <c r="BX27" s="332"/>
      <c r="BY27" s="333"/>
      <c r="BZ27" s="308"/>
      <c r="CA27" s="308"/>
      <c r="CB27" s="308"/>
      <c r="CC27" s="308"/>
      <c r="CD27" s="308"/>
      <c r="CE27" s="308"/>
      <c r="CF27" s="308"/>
      <c r="CG27" s="308"/>
      <c r="CH27" s="308"/>
      <c r="CI27" s="308"/>
      <c r="CJ27" s="308"/>
      <c r="CK27" s="308"/>
      <c r="CL27" s="308"/>
      <c r="CM27" s="308"/>
      <c r="CN27" s="308"/>
      <c r="CO27" s="308"/>
      <c r="CP27" s="308"/>
      <c r="CQ27" s="308"/>
      <c r="CR27" s="308"/>
      <c r="CS27" s="308"/>
      <c r="CT27" s="308"/>
      <c r="CU27" s="209"/>
      <c r="CV27" s="209"/>
      <c r="CW27" s="209"/>
      <c r="CX27" s="209"/>
      <c r="CY27" s="209"/>
      <c r="CZ27" s="209"/>
      <c r="DA27" s="210"/>
    </row>
    <row r="28" s="425" customFormat="true" ht="24" x14ac:dyDescent="0.2">
      <c r="A28" s="178" t="s">
        <v>68</v>
      </c>
      <c r="B28" s="237"/>
      <c r="C28" s="265" t="s">
        <v>0</v>
      </c>
      <c r="D28" s="266" t="s">
        <v>1</v>
      </c>
      <c r="E28" s="266" t="s">
        <v>2</v>
      </c>
      <c r="F28" s="266" t="s">
        <v>3</v>
      </c>
      <c r="G28" s="267" t="s">
        <v>4</v>
      </c>
      <c r="H28" s="722" t="s">
        <v>0</v>
      </c>
      <c r="I28" s="661" t="s">
        <v>1</v>
      </c>
      <c r="J28" s="661" t="s">
        <v>2</v>
      </c>
      <c r="K28" s="661" t="s">
        <v>3</v>
      </c>
      <c r="L28" s="662" t="s">
        <v>4</v>
      </c>
      <c r="M28" s="709" t="s">
        <v>0</v>
      </c>
      <c r="N28" s="661" t="s">
        <v>1</v>
      </c>
      <c r="O28" s="661" t="s">
        <v>2</v>
      </c>
      <c r="P28" s="661" t="s">
        <v>3</v>
      </c>
      <c r="Q28" s="735" t="s">
        <v>4</v>
      </c>
      <c r="R28" s="722" t="s">
        <v>146</v>
      </c>
      <c r="S28" s="661" t="s">
        <v>147</v>
      </c>
      <c r="T28" s="661" t="s">
        <v>148</v>
      </c>
      <c r="U28" s="661" t="s">
        <v>149</v>
      </c>
      <c r="V28" s="661" t="s">
        <v>150</v>
      </c>
      <c r="W28" s="661" t="s">
        <v>151</v>
      </c>
      <c r="X28" s="661" t="s">
        <v>152</v>
      </c>
      <c r="Y28" s="661" t="s">
        <v>153</v>
      </c>
      <c r="Z28" s="661" t="s">
        <v>154</v>
      </c>
      <c r="AA28" s="661" t="s">
        <v>155</v>
      </c>
      <c r="AB28" s="661" t="s">
        <v>156</v>
      </c>
      <c r="AC28" s="661" t="s">
        <v>157</v>
      </c>
      <c r="AD28" s="661" t="s">
        <v>158</v>
      </c>
      <c r="AE28" s="661" t="s">
        <v>159</v>
      </c>
      <c r="AF28" s="661" t="s">
        <v>160</v>
      </c>
      <c r="AG28" s="661" t="s">
        <v>161</v>
      </c>
      <c r="AH28" s="661" t="s">
        <v>162</v>
      </c>
      <c r="AI28" s="661" t="s">
        <v>163</v>
      </c>
      <c r="AJ28" s="661" t="s">
        <v>164</v>
      </c>
      <c r="AK28" s="661" t="s">
        <v>165</v>
      </c>
      <c r="AL28" s="661" t="s">
        <v>166</v>
      </c>
      <c r="AM28" s="661" t="s">
        <v>167</v>
      </c>
      <c r="AN28" s="661" t="s">
        <v>168</v>
      </c>
      <c r="AO28" s="661" t="s">
        <v>169</v>
      </c>
      <c r="AP28" s="661" t="s">
        <v>170</v>
      </c>
      <c r="AQ28" s="661" t="s">
        <v>171</v>
      </c>
      <c r="AR28" s="661" t="s">
        <v>172</v>
      </c>
      <c r="AS28" s="661" t="s">
        <v>173</v>
      </c>
      <c r="AT28" s="663" t="s">
        <v>174</v>
      </c>
      <c r="AU28" s="593"/>
      <c r="AV28" s="593"/>
      <c r="AW28" s="593"/>
      <c r="AX28" s="593"/>
      <c r="AY28" s="593"/>
      <c r="BA28" s="188" t="s">
        <v>118</v>
      </c>
      <c r="BB28" s="187"/>
      <c r="BC28" s="316" t="s">
        <v>0</v>
      </c>
      <c r="BD28" s="167" t="s">
        <v>1</v>
      </c>
      <c r="BE28" s="167" t="s">
        <v>2</v>
      </c>
      <c r="BF28" s="167" t="s">
        <v>3</v>
      </c>
      <c r="BG28" s="317" t="s">
        <v>4</v>
      </c>
      <c r="BH28" s="327" t="s">
        <v>0</v>
      </c>
      <c r="BI28" s="167" t="s">
        <v>1</v>
      </c>
      <c r="BJ28" s="167" t="s">
        <v>2</v>
      </c>
      <c r="BK28" s="167" t="s">
        <v>3</v>
      </c>
      <c r="BL28" s="317" t="s">
        <v>4</v>
      </c>
      <c r="BM28" s="327" t="s">
        <v>0</v>
      </c>
      <c r="BN28" s="167" t="s">
        <v>1</v>
      </c>
      <c r="BO28" s="167" t="s">
        <v>2</v>
      </c>
      <c r="BP28" s="167" t="s">
        <v>3</v>
      </c>
      <c r="BQ28" s="317" t="s">
        <v>4</v>
      </c>
      <c r="BR28" s="724" t="s">
        <v>146</v>
      </c>
      <c r="BS28" s="667" t="s">
        <v>147</v>
      </c>
      <c r="BT28" s="667" t="s">
        <v>148</v>
      </c>
      <c r="BU28" s="667" t="s">
        <v>149</v>
      </c>
      <c r="BV28" s="667" t="s">
        <v>150</v>
      </c>
      <c r="BW28" s="667" t="s">
        <v>151</v>
      </c>
      <c r="BX28" s="667" t="s">
        <v>152</v>
      </c>
      <c r="BY28" s="667" t="s">
        <v>153</v>
      </c>
      <c r="BZ28" s="667" t="s">
        <v>154</v>
      </c>
      <c r="CA28" s="667" t="s">
        <v>155</v>
      </c>
      <c r="CB28" s="667" t="s">
        <v>156</v>
      </c>
      <c r="CC28" s="667" t="s">
        <v>157</v>
      </c>
      <c r="CD28" s="667" t="s">
        <v>158</v>
      </c>
      <c r="CE28" s="667" t="s">
        <v>159</v>
      </c>
      <c r="CF28" s="667" t="s">
        <v>160</v>
      </c>
      <c r="CG28" s="667" t="s">
        <v>161</v>
      </c>
      <c r="CH28" s="667" t="s">
        <v>162</v>
      </c>
      <c r="CI28" s="667" t="s">
        <v>163</v>
      </c>
      <c r="CJ28" s="667" t="s">
        <v>164</v>
      </c>
      <c r="CK28" s="667" t="s">
        <v>165</v>
      </c>
      <c r="CL28" s="667" t="s">
        <v>166</v>
      </c>
      <c r="CM28" s="667" t="s">
        <v>167</v>
      </c>
      <c r="CN28" s="667" t="s">
        <v>168</v>
      </c>
      <c r="CO28" s="667" t="s">
        <v>169</v>
      </c>
      <c r="CP28" s="667" t="s">
        <v>170</v>
      </c>
      <c r="CQ28" s="667" t="s">
        <v>171</v>
      </c>
      <c r="CR28" s="667" t="s">
        <v>172</v>
      </c>
      <c r="CS28" s="667" t="s">
        <v>173</v>
      </c>
      <c r="CT28" s="669" t="s">
        <v>174</v>
      </c>
      <c r="CU28" s="1459"/>
      <c r="CV28" s="1459"/>
      <c r="CW28" s="1459"/>
      <c r="CX28" s="1459"/>
      <c r="CY28" s="1459"/>
      <c r="CZ28" s="1459"/>
      <c r="DA28" s="210"/>
    </row>
    <row r="29" s="425" customFormat="true" ht="15" customHeight="true" x14ac:dyDescent="0.2">
      <c r="A29" s="1705" t="s">
        <v>57</v>
      </c>
      <c r="B29" s="956" t="s">
        <v>49</v>
      </c>
      <c r="C29" s="801">
        <v>13.3009944894812</v>
      </c>
      <c r="D29" s="802">
        <v>22.624403441096661</v>
      </c>
      <c r="E29" s="802">
        <v>39.789959244569417</v>
      </c>
      <c r="F29" s="802">
        <v>51.769509291446646</v>
      </c>
      <c r="G29" s="803">
        <v>66.433855784846301</v>
      </c>
      <c r="H29" s="804">
        <v>56.019003188593274</v>
      </c>
      <c r="I29" s="802">
        <v>68.057470124064892</v>
      </c>
      <c r="J29" s="802">
        <v>71.850053615759222</v>
      </c>
      <c r="K29" s="802">
        <v>76.001433524832194</v>
      </c>
      <c r="L29" s="805">
        <v>77.509656480090825</v>
      </c>
      <c r="M29" s="806">
        <v>10.936334345896373</v>
      </c>
      <c r="N29" s="802">
        <v>15.339816723717059</v>
      </c>
      <c r="O29" s="802">
        <v>25.270844680780225</v>
      </c>
      <c r="P29" s="802">
        <v>33.991524034809402</v>
      </c>
      <c r="Q29" s="803">
        <v>39.023889631849165</v>
      </c>
      <c r="R29" s="804">
        <v>69.711433425370188</v>
      </c>
      <c r="S29" s="802">
        <v>67.764558723165635</v>
      </c>
      <c r="T29" s="802">
        <v>10.283616888486675</v>
      </c>
      <c r="U29" s="802">
        <v>3.846769026242721</v>
      </c>
      <c r="V29" s="802">
        <v>16.611025866846678</v>
      </c>
      <c r="W29" s="802">
        <v>84.815255544144435</v>
      </c>
      <c r="X29" s="802">
        <v>72.419288514367864</v>
      </c>
      <c r="Y29" s="802">
        <v>74.148878760153849</v>
      </c>
      <c r="Z29" s="802">
        <v>64.275241841534509</v>
      </c>
      <c r="AA29" s="802">
        <v>60.5709632903081</v>
      </c>
      <c r="AB29" s="802">
        <v>10.991626029261324</v>
      </c>
      <c r="AC29" s="802">
        <v>55.3333552718939</v>
      </c>
      <c r="AD29" s="802">
        <v>55.854211644069608</v>
      </c>
      <c r="AE29" s="802">
        <v>24.236130127755715</v>
      </c>
      <c r="AF29" s="802">
        <v>39.887796527072744</v>
      </c>
      <c r="AG29" s="802">
        <v>77.996795971871705</v>
      </c>
      <c r="AH29" s="802">
        <v>32.837579604276648</v>
      </c>
      <c r="AI29" s="802">
        <v>23.85273496957236</v>
      </c>
      <c r="AJ29" s="802">
        <v>61.178608414277555</v>
      </c>
      <c r="AK29" s="802">
        <v>39.228010526394407</v>
      </c>
      <c r="AL29" s="802">
        <v>10.222233623388757</v>
      </c>
      <c r="AM29" s="802">
        <v>54.025818898732993</v>
      </c>
      <c r="AN29" s="802">
        <v>43.432988216755952</v>
      </c>
      <c r="AO29" s="802">
        <v>33.365128594607803</v>
      </c>
      <c r="AP29" s="802">
        <v>85.380619156409864</v>
      </c>
      <c r="AQ29" s="802">
        <v>31.667860280900179</v>
      </c>
      <c r="AR29" s="802">
        <v>64.660163821591169</v>
      </c>
      <c r="AS29" s="802">
        <v>9.9724712426105597</v>
      </c>
      <c r="AT29" s="1430">
        <v>26.487950080832274</v>
      </c>
      <c r="AU29" s="593"/>
      <c r="AV29" s="593"/>
      <c r="AW29" s="593"/>
      <c r="AX29" s="593"/>
      <c r="AY29" s="593"/>
      <c r="BA29" s="1642" t="s">
        <v>57</v>
      </c>
      <c r="BB29" s="150" t="s">
        <v>49</v>
      </c>
      <c r="BC29" s="1028" t="s">
        <v>35</v>
      </c>
      <c r="BD29" s="1047" t="s">
        <v>35</v>
      </c>
      <c r="BE29" s="1047" t="s">
        <v>35</v>
      </c>
      <c r="BF29" s="1047" t="s">
        <v>35</v>
      </c>
      <c r="BG29" s="1067" t="s">
        <v>35</v>
      </c>
      <c r="BH29" s="1087" t="s">
        <v>35</v>
      </c>
      <c r="BI29" s="1047" t="s">
        <v>35</v>
      </c>
      <c r="BJ29" s="1047" t="s">
        <v>35</v>
      </c>
      <c r="BK29" s="1047" t="s">
        <v>35</v>
      </c>
      <c r="BL29" s="1067" t="s">
        <v>35</v>
      </c>
      <c r="BM29" s="1087" t="s">
        <v>35</v>
      </c>
      <c r="BN29" s="1047" t="s">
        <v>35</v>
      </c>
      <c r="BO29" s="1047" t="s">
        <v>35</v>
      </c>
      <c r="BP29" s="1047" t="s">
        <v>35</v>
      </c>
      <c r="BQ29" s="1067" t="s">
        <v>35</v>
      </c>
      <c r="BR29" s="1087" t="s">
        <v>35</v>
      </c>
      <c r="BS29" s="1047" t="s">
        <v>35</v>
      </c>
      <c r="BT29" s="1047" t="s">
        <v>35</v>
      </c>
      <c r="BU29" s="1047" t="s">
        <v>35</v>
      </c>
      <c r="BV29" s="1047" t="s">
        <v>35</v>
      </c>
      <c r="BW29" s="1047" t="s">
        <v>35</v>
      </c>
      <c r="BX29" s="1047" t="s">
        <v>35</v>
      </c>
      <c r="BY29" s="1108" t="s">
        <v>35</v>
      </c>
      <c r="BZ29" s="1108" t="s">
        <v>35</v>
      </c>
      <c r="CA29" s="1108" t="s">
        <v>35</v>
      </c>
      <c r="CB29" s="1108" t="s">
        <v>35</v>
      </c>
      <c r="CC29" s="1108" t="s">
        <v>35</v>
      </c>
      <c r="CD29" s="1108" t="s">
        <v>35</v>
      </c>
      <c r="CE29" s="1108" t="s">
        <v>35</v>
      </c>
      <c r="CF29" s="1108" t="s">
        <v>35</v>
      </c>
      <c r="CG29" s="1108" t="s">
        <v>35</v>
      </c>
      <c r="CH29" s="1108" t="s">
        <v>35</v>
      </c>
      <c r="CI29" s="1108" t="s">
        <v>35</v>
      </c>
      <c r="CJ29" s="1108" t="s">
        <v>35</v>
      </c>
      <c r="CK29" s="1108" t="s">
        <v>35</v>
      </c>
      <c r="CL29" s="1108" t="s">
        <v>35</v>
      </c>
      <c r="CM29" s="1108" t="s">
        <v>35</v>
      </c>
      <c r="CN29" s="1108" t="s">
        <v>35</v>
      </c>
      <c r="CO29" s="1108" t="s">
        <v>35</v>
      </c>
      <c r="CP29" s="1108" t="s">
        <v>35</v>
      </c>
      <c r="CQ29" s="1108" t="s">
        <v>35</v>
      </c>
      <c r="CR29" s="1108" t="s">
        <v>35</v>
      </c>
      <c r="CS29" s="1108" t="s">
        <v>35</v>
      </c>
      <c r="CT29" s="1108" t="s">
        <v>35</v>
      </c>
      <c r="CU29" s="1460"/>
      <c r="CV29" s="1460"/>
      <c r="CW29" s="1460"/>
      <c r="CX29" s="1460"/>
      <c r="CY29" s="1460"/>
      <c r="CZ29" s="1460"/>
      <c r="DA29" s="210"/>
    </row>
    <row r="30" s="425" customFormat="true" ht="15" customHeight="true" x14ac:dyDescent="0.2">
      <c r="A30" s="1631"/>
      <c r="B30" s="957" t="s">
        <v>48</v>
      </c>
      <c r="C30" s="807">
        <v>86.699005510521033</v>
      </c>
      <c r="D30" s="808">
        <v>77.375596558906338</v>
      </c>
      <c r="E30" s="808">
        <v>60.210040755430704</v>
      </c>
      <c r="F30" s="808">
        <v>48.230490708554299</v>
      </c>
      <c r="G30" s="809">
        <v>33.566144215151475</v>
      </c>
      <c r="H30" s="810">
        <v>43.980996811407081</v>
      </c>
      <c r="I30" s="808">
        <v>31.942529875935442</v>
      </c>
      <c r="J30" s="808">
        <v>28.149946384241183</v>
      </c>
      <c r="K30" s="808">
        <v>23.998566475167468</v>
      </c>
      <c r="L30" s="811">
        <v>22.490343519908137</v>
      </c>
      <c r="M30" s="812">
        <v>89.063665654103261</v>
      </c>
      <c r="N30" s="808">
        <v>84.660183276283121</v>
      </c>
      <c r="O30" s="808">
        <v>74.729155319220709</v>
      </c>
      <c r="P30" s="808">
        <v>66.008475965189049</v>
      </c>
      <c r="Q30" s="809">
        <v>60.976110368149271</v>
      </c>
      <c r="R30" s="810">
        <v>30.288566574629495</v>
      </c>
      <c r="S30" s="808">
        <v>32.23544127683391</v>
      </c>
      <c r="T30" s="808">
        <v>89.716383111512542</v>
      </c>
      <c r="U30" s="808">
        <v>96.153230973757246</v>
      </c>
      <c r="V30" s="808">
        <v>83.388974133153084</v>
      </c>
      <c r="W30" s="808">
        <v>15.18474445585605</v>
      </c>
      <c r="X30" s="808">
        <v>27.580711485631337</v>
      </c>
      <c r="Y30" s="808">
        <v>25.851121239844275</v>
      </c>
      <c r="Z30" s="808">
        <v>35.724758158465974</v>
      </c>
      <c r="AA30" s="808">
        <v>39.429036709691289</v>
      </c>
      <c r="AB30" s="808">
        <v>89.008373970738617</v>
      </c>
      <c r="AC30" s="808">
        <v>44.666644728105915</v>
      </c>
      <c r="AD30" s="808">
        <v>44.145788355931245</v>
      </c>
      <c r="AE30" s="808">
        <v>75.763869872244015</v>
      </c>
      <c r="AF30" s="808">
        <v>60.112203472928741</v>
      </c>
      <c r="AG30" s="808">
        <v>22.003204028128078</v>
      </c>
      <c r="AH30" s="808">
        <v>67.162420395723103</v>
      </c>
      <c r="AI30" s="808">
        <v>76.147265030427803</v>
      </c>
      <c r="AJ30" s="808">
        <v>38.821391585722829</v>
      </c>
      <c r="AK30" s="808">
        <v>60.771989473605757</v>
      </c>
      <c r="AL30" s="808">
        <v>89.777766376611098</v>
      </c>
      <c r="AM30" s="808">
        <v>45.974181101267611</v>
      </c>
      <c r="AN30" s="808">
        <v>56.567011783241639</v>
      </c>
      <c r="AO30" s="808">
        <v>66.634871405392417</v>
      </c>
      <c r="AP30" s="808">
        <v>14.619380843589823</v>
      </c>
      <c r="AQ30" s="808">
        <v>68.332139719098933</v>
      </c>
      <c r="AR30" s="808">
        <v>35.339836178410501</v>
      </c>
      <c r="AS30" s="808">
        <v>90.027528757391067</v>
      </c>
      <c r="AT30" s="1431">
        <v>73.512049919167609</v>
      </c>
      <c r="AU30" s="593"/>
      <c r="AV30" s="593"/>
      <c r="AW30" s="593"/>
      <c r="AX30" s="593"/>
      <c r="AY30" s="593"/>
      <c r="BA30" s="1630"/>
      <c r="BB30" s="151" t="s">
        <v>48</v>
      </c>
      <c r="BC30" s="1029" t="s">
        <v>35</v>
      </c>
      <c r="BD30" s="1048" t="s">
        <v>35</v>
      </c>
      <c r="BE30" s="1048" t="s">
        <v>35</v>
      </c>
      <c r="BF30" s="1048" t="s">
        <v>35</v>
      </c>
      <c r="BG30" s="1068" t="s">
        <v>35</v>
      </c>
      <c r="BH30" s="1088" t="s">
        <v>35</v>
      </c>
      <c r="BI30" s="1048" t="s">
        <v>35</v>
      </c>
      <c r="BJ30" s="1048" t="s">
        <v>35</v>
      </c>
      <c r="BK30" s="1048" t="s">
        <v>35</v>
      </c>
      <c r="BL30" s="1068" t="s">
        <v>35</v>
      </c>
      <c r="BM30" s="1088" t="s">
        <v>35</v>
      </c>
      <c r="BN30" s="1048" t="s">
        <v>35</v>
      </c>
      <c r="BO30" s="1048" t="s">
        <v>35</v>
      </c>
      <c r="BP30" s="1048" t="s">
        <v>35</v>
      </c>
      <c r="BQ30" s="1068" t="s">
        <v>35</v>
      </c>
      <c r="BR30" s="1088" t="s">
        <v>35</v>
      </c>
      <c r="BS30" s="1048" t="s">
        <v>35</v>
      </c>
      <c r="BT30" s="1048" t="s">
        <v>35</v>
      </c>
      <c r="BU30" s="1048" t="s">
        <v>35</v>
      </c>
      <c r="BV30" s="1048" t="s">
        <v>35</v>
      </c>
      <c r="BW30" s="1048" t="s">
        <v>35</v>
      </c>
      <c r="BX30" s="1048" t="s">
        <v>35</v>
      </c>
      <c r="BY30" s="1109" t="s">
        <v>35</v>
      </c>
      <c r="BZ30" s="1109" t="s">
        <v>35</v>
      </c>
      <c r="CA30" s="1109" t="s">
        <v>35</v>
      </c>
      <c r="CB30" s="1109" t="s">
        <v>35</v>
      </c>
      <c r="CC30" s="1109" t="s">
        <v>35</v>
      </c>
      <c r="CD30" s="1109" t="s">
        <v>35</v>
      </c>
      <c r="CE30" s="1109" t="s">
        <v>35</v>
      </c>
      <c r="CF30" s="1109" t="s">
        <v>35</v>
      </c>
      <c r="CG30" s="1109" t="s">
        <v>35</v>
      </c>
      <c r="CH30" s="1109" t="s">
        <v>35</v>
      </c>
      <c r="CI30" s="1109" t="s">
        <v>35</v>
      </c>
      <c r="CJ30" s="1109" t="s">
        <v>35</v>
      </c>
      <c r="CK30" s="1109" t="s">
        <v>35</v>
      </c>
      <c r="CL30" s="1109" t="s">
        <v>35</v>
      </c>
      <c r="CM30" s="1109" t="s">
        <v>35</v>
      </c>
      <c r="CN30" s="1109" t="s">
        <v>35</v>
      </c>
      <c r="CO30" s="1109" t="s">
        <v>35</v>
      </c>
      <c r="CP30" s="1109" t="s">
        <v>35</v>
      </c>
      <c r="CQ30" s="1109" t="s">
        <v>35</v>
      </c>
      <c r="CR30" s="1109" t="s">
        <v>35</v>
      </c>
      <c r="CS30" s="1109" t="s">
        <v>35</v>
      </c>
      <c r="CT30" s="1109" t="s">
        <v>35</v>
      </c>
      <c r="CU30" s="1461"/>
      <c r="CV30" s="1461"/>
      <c r="CW30" s="1461"/>
      <c r="CX30" s="1461"/>
      <c r="CY30" s="1461"/>
      <c r="CZ30" s="1461"/>
      <c r="DA30" s="210"/>
    </row>
    <row r="31" s="130" customFormat="true" ht="15" customHeight="true" x14ac:dyDescent="0.2">
      <c r="A31" s="1638" t="s">
        <v>102</v>
      </c>
      <c r="B31" s="243" t="s">
        <v>49</v>
      </c>
      <c r="C31" s="815">
        <v>2.5769665088871818</v>
      </c>
      <c r="D31" s="816">
        <v>6.8532908421759187</v>
      </c>
      <c r="E31" s="816">
        <v>16.576376790292979</v>
      </c>
      <c r="F31" s="816">
        <v>33.023992543280769</v>
      </c>
      <c r="G31" s="817">
        <v>58.42099915167833</v>
      </c>
      <c r="H31" s="818">
        <v>19.289436920002043</v>
      </c>
      <c r="I31" s="816">
        <v>40.437995413520902</v>
      </c>
      <c r="J31" s="816">
        <v>54.791017345585644</v>
      </c>
      <c r="K31" s="816">
        <v>66.733292383041032</v>
      </c>
      <c r="L31" s="819">
        <v>73.552566027001035</v>
      </c>
      <c r="M31" s="820">
        <v>1.9686112014191854</v>
      </c>
      <c r="N31" s="816">
        <v>3.8492253191107828</v>
      </c>
      <c r="O31" s="816">
        <v>8.5885471750153854</v>
      </c>
      <c r="P31" s="816">
        <v>15.059391649783951</v>
      </c>
      <c r="Q31" s="817">
        <v>26.73329341769702</v>
      </c>
      <c r="R31" s="818">
        <v>28.899721806475725</v>
      </c>
      <c r="S31" s="816">
        <v>46.135011786960348</v>
      </c>
      <c r="T31" s="816">
        <v>4.9437954839698905</v>
      </c>
      <c r="U31" s="816">
        <v>1.8293421211094909</v>
      </c>
      <c r="V31" s="816">
        <v>7.5280373967843399</v>
      </c>
      <c r="W31" s="816">
        <v>74.13580363709994</v>
      </c>
      <c r="X31" s="816">
        <v>61.269693702200748</v>
      </c>
      <c r="Y31" s="816">
        <v>65.037949159018694</v>
      </c>
      <c r="Z31" s="816">
        <v>50.278810147583584</v>
      </c>
      <c r="AA31" s="816">
        <v>39.559639214056936</v>
      </c>
      <c r="AB31" s="816">
        <v>7.6638860387510093</v>
      </c>
      <c r="AC31" s="816">
        <v>45.397379719606391</v>
      </c>
      <c r="AD31" s="816">
        <v>24.674311940813361</v>
      </c>
      <c r="AE31" s="816">
        <v>12.371106651302059</v>
      </c>
      <c r="AF31" s="816">
        <v>19.783513826215859</v>
      </c>
      <c r="AG31" s="816">
        <v>58.219772589138167</v>
      </c>
      <c r="AH31" s="816">
        <v>12.287694611887833</v>
      </c>
      <c r="AI31" s="816">
        <v>15.800215838176069</v>
      </c>
      <c r="AJ31" s="816">
        <v>43.788302227199488</v>
      </c>
      <c r="AK31" s="816">
        <v>19.158226005669317</v>
      </c>
      <c r="AL31" s="816">
        <v>5.2468847755199262</v>
      </c>
      <c r="AM31" s="816">
        <v>43.968297722391924</v>
      </c>
      <c r="AN31" s="816">
        <v>30.520502584419461</v>
      </c>
      <c r="AO31" s="816">
        <v>32.278532676960701</v>
      </c>
      <c r="AP31" s="816">
        <v>26.150724956524574</v>
      </c>
      <c r="AQ31" s="816">
        <v>11.751892085892223</v>
      </c>
      <c r="AR31" s="816">
        <v>43.307184649122917</v>
      </c>
      <c r="AS31" s="816">
        <v>8.8333117456951697</v>
      </c>
      <c r="AT31" s="1432">
        <v>9.7829063598607267</v>
      </c>
      <c r="AU31" s="593"/>
      <c r="AV31" s="593"/>
      <c r="AW31" s="593"/>
      <c r="AX31" s="593"/>
      <c r="AY31" s="593"/>
      <c r="AZ31" s="425"/>
      <c r="BA31" s="1630" t="s">
        <v>102</v>
      </c>
      <c r="BB31" s="151" t="s">
        <v>49</v>
      </c>
      <c r="BC31" s="1029" t="s">
        <v>35</v>
      </c>
      <c r="BD31" s="1048" t="s">
        <v>35</v>
      </c>
      <c r="BE31" s="1048" t="s">
        <v>35</v>
      </c>
      <c r="BF31" s="1048" t="s">
        <v>35</v>
      </c>
      <c r="BG31" s="1068" t="s">
        <v>35</v>
      </c>
      <c r="BH31" s="1088" t="s">
        <v>35</v>
      </c>
      <c r="BI31" s="1048" t="s">
        <v>35</v>
      </c>
      <c r="BJ31" s="1048" t="s">
        <v>35</v>
      </c>
      <c r="BK31" s="1048" t="s">
        <v>35</v>
      </c>
      <c r="BL31" s="1068" t="s">
        <v>35</v>
      </c>
      <c r="BM31" s="1088" t="s">
        <v>35</v>
      </c>
      <c r="BN31" s="1048" t="s">
        <v>35</v>
      </c>
      <c r="BO31" s="1048" t="s">
        <v>35</v>
      </c>
      <c r="BP31" s="1048" t="s">
        <v>35</v>
      </c>
      <c r="BQ31" s="1068" t="s">
        <v>35</v>
      </c>
      <c r="BR31" s="1088" t="s">
        <v>35</v>
      </c>
      <c r="BS31" s="1048" t="s">
        <v>35</v>
      </c>
      <c r="BT31" s="1048" t="s">
        <v>35</v>
      </c>
      <c r="BU31" s="1048" t="s">
        <v>35</v>
      </c>
      <c r="BV31" s="1048" t="s">
        <v>35</v>
      </c>
      <c r="BW31" s="1048" t="s">
        <v>35</v>
      </c>
      <c r="BX31" s="1048" t="s">
        <v>35</v>
      </c>
      <c r="BY31" s="1109" t="s">
        <v>35</v>
      </c>
      <c r="BZ31" s="1109" t="s">
        <v>35</v>
      </c>
      <c r="CA31" s="1109" t="s">
        <v>35</v>
      </c>
      <c r="CB31" s="1109" t="s">
        <v>35</v>
      </c>
      <c r="CC31" s="1109" t="s">
        <v>35</v>
      </c>
      <c r="CD31" s="1109" t="s">
        <v>35</v>
      </c>
      <c r="CE31" s="1109" t="s">
        <v>35</v>
      </c>
      <c r="CF31" s="1109" t="s">
        <v>35</v>
      </c>
      <c r="CG31" s="1109" t="s">
        <v>35</v>
      </c>
      <c r="CH31" s="1109" t="s">
        <v>35</v>
      </c>
      <c r="CI31" s="1109" t="s">
        <v>35</v>
      </c>
      <c r="CJ31" s="1109" t="s">
        <v>35</v>
      </c>
      <c r="CK31" s="1109" t="s">
        <v>35</v>
      </c>
      <c r="CL31" s="1109" t="s">
        <v>35</v>
      </c>
      <c r="CM31" s="1109" t="s">
        <v>35</v>
      </c>
      <c r="CN31" s="1109" t="s">
        <v>35</v>
      </c>
      <c r="CO31" s="1109" t="s">
        <v>35</v>
      </c>
      <c r="CP31" s="1109" t="s">
        <v>35</v>
      </c>
      <c r="CQ31" s="1109" t="s">
        <v>35</v>
      </c>
      <c r="CR31" s="1109" t="s">
        <v>35</v>
      </c>
      <c r="CS31" s="1109" t="s">
        <v>35</v>
      </c>
      <c r="CT31" s="1109" t="s">
        <v>35</v>
      </c>
      <c r="CU31" s="1461"/>
      <c r="CV31" s="1461"/>
      <c r="CW31" s="1461"/>
      <c r="CX31" s="1461"/>
      <c r="CY31" s="1461"/>
      <c r="CZ31" s="1461"/>
      <c r="DA31" s="209"/>
    </row>
    <row r="32" s="130" customFormat="true" ht="15" customHeight="true" x14ac:dyDescent="0.2">
      <c r="A32" s="1638"/>
      <c r="B32" s="243" t="s">
        <v>48</v>
      </c>
      <c r="C32" s="807">
        <v>97.423033491113259</v>
      </c>
      <c r="D32" s="808">
        <v>93.146709157824745</v>
      </c>
      <c r="E32" s="808">
        <v>83.423623209706818</v>
      </c>
      <c r="F32" s="808">
        <v>66.976007456719415</v>
      </c>
      <c r="G32" s="809">
        <v>41.579000848319311</v>
      </c>
      <c r="H32" s="810">
        <v>80.710563079998067</v>
      </c>
      <c r="I32" s="808">
        <v>59.562004586479475</v>
      </c>
      <c r="J32" s="808">
        <v>45.208982654414569</v>
      </c>
      <c r="K32" s="808">
        <v>33.266707616958257</v>
      </c>
      <c r="L32" s="811">
        <v>26.447433972997931</v>
      </c>
      <c r="M32" s="812">
        <v>98.031388798580849</v>
      </c>
      <c r="N32" s="808">
        <v>96.150774680889384</v>
      </c>
      <c r="O32" s="808">
        <v>91.411452824986014</v>
      </c>
      <c r="P32" s="808">
        <v>84.9406083502152</v>
      </c>
      <c r="Q32" s="809">
        <v>73.266706582301751</v>
      </c>
      <c r="R32" s="810">
        <v>71.100278193523934</v>
      </c>
      <c r="S32" s="808">
        <v>53.864988213039069</v>
      </c>
      <c r="T32" s="808">
        <v>95.056204516029624</v>
      </c>
      <c r="U32" s="808">
        <v>98.170657878890424</v>
      </c>
      <c r="V32" s="808">
        <v>92.471962603215488</v>
      </c>
      <c r="W32" s="808">
        <v>25.864196362900959</v>
      </c>
      <c r="X32" s="808">
        <v>38.730306297798158</v>
      </c>
      <c r="Y32" s="808">
        <v>34.962050840978925</v>
      </c>
      <c r="Z32" s="808">
        <v>49.721189852416877</v>
      </c>
      <c r="AA32" s="808">
        <v>60.440360785942474</v>
      </c>
      <c r="AB32" s="808">
        <v>92.336113961248984</v>
      </c>
      <c r="AC32" s="808">
        <v>54.602620280393502</v>
      </c>
      <c r="AD32" s="808">
        <v>75.325688059187001</v>
      </c>
      <c r="AE32" s="808">
        <v>87.628893348697801</v>
      </c>
      <c r="AF32" s="808">
        <v>80.216486173785157</v>
      </c>
      <c r="AG32" s="808">
        <v>41.780227410860775</v>
      </c>
      <c r="AH32" s="808">
        <v>87.712305388112242</v>
      </c>
      <c r="AI32" s="808">
        <v>84.199784161823956</v>
      </c>
      <c r="AJ32" s="808">
        <v>56.211697772800676</v>
      </c>
      <c r="AK32" s="808">
        <v>80.841773994330794</v>
      </c>
      <c r="AL32" s="808">
        <v>94.753115224480027</v>
      </c>
      <c r="AM32" s="808">
        <v>56.031702277608709</v>
      </c>
      <c r="AN32" s="808">
        <v>69.479497415578734</v>
      </c>
      <c r="AO32" s="808">
        <v>67.721467323039519</v>
      </c>
      <c r="AP32" s="808">
        <v>73.849275043474265</v>
      </c>
      <c r="AQ32" s="808">
        <v>88.248107914107408</v>
      </c>
      <c r="AR32" s="808">
        <v>56.692815350878824</v>
      </c>
      <c r="AS32" s="808">
        <v>91.166688254306479</v>
      </c>
      <c r="AT32" s="1431">
        <v>90.217093640139012</v>
      </c>
      <c r="AU32" s="593"/>
      <c r="AV32" s="593"/>
      <c r="AW32" s="593"/>
      <c r="AX32" s="593"/>
      <c r="AY32" s="593"/>
      <c r="AZ32" s="425"/>
      <c r="BA32" s="1630"/>
      <c r="BB32" s="151" t="s">
        <v>48</v>
      </c>
      <c r="BC32" s="1029" t="s">
        <v>35</v>
      </c>
      <c r="BD32" s="1048" t="s">
        <v>35</v>
      </c>
      <c r="BE32" s="1048" t="s">
        <v>35</v>
      </c>
      <c r="BF32" s="1048" t="s">
        <v>35</v>
      </c>
      <c r="BG32" s="1068" t="s">
        <v>35</v>
      </c>
      <c r="BH32" s="1088" t="s">
        <v>35</v>
      </c>
      <c r="BI32" s="1048" t="s">
        <v>35</v>
      </c>
      <c r="BJ32" s="1048" t="s">
        <v>35</v>
      </c>
      <c r="BK32" s="1048" t="s">
        <v>35</v>
      </c>
      <c r="BL32" s="1068" t="s">
        <v>35</v>
      </c>
      <c r="BM32" s="1088" t="s">
        <v>35</v>
      </c>
      <c r="BN32" s="1048" t="s">
        <v>35</v>
      </c>
      <c r="BO32" s="1048" t="s">
        <v>35</v>
      </c>
      <c r="BP32" s="1048" t="s">
        <v>35</v>
      </c>
      <c r="BQ32" s="1068" t="s">
        <v>35</v>
      </c>
      <c r="BR32" s="1088" t="s">
        <v>35</v>
      </c>
      <c r="BS32" s="1048" t="s">
        <v>35</v>
      </c>
      <c r="BT32" s="1048" t="s">
        <v>35</v>
      </c>
      <c r="BU32" s="1048" t="s">
        <v>35</v>
      </c>
      <c r="BV32" s="1048" t="s">
        <v>35</v>
      </c>
      <c r="BW32" s="1048" t="s">
        <v>35</v>
      </c>
      <c r="BX32" s="1048" t="s">
        <v>35</v>
      </c>
      <c r="BY32" s="1109" t="s">
        <v>35</v>
      </c>
      <c r="BZ32" s="1109" t="s">
        <v>35</v>
      </c>
      <c r="CA32" s="1109" t="s">
        <v>35</v>
      </c>
      <c r="CB32" s="1109" t="s">
        <v>35</v>
      </c>
      <c r="CC32" s="1109" t="s">
        <v>35</v>
      </c>
      <c r="CD32" s="1109" t="s">
        <v>35</v>
      </c>
      <c r="CE32" s="1109" t="s">
        <v>35</v>
      </c>
      <c r="CF32" s="1109" t="s">
        <v>35</v>
      </c>
      <c r="CG32" s="1109" t="s">
        <v>35</v>
      </c>
      <c r="CH32" s="1109" t="s">
        <v>35</v>
      </c>
      <c r="CI32" s="1109" t="s">
        <v>35</v>
      </c>
      <c r="CJ32" s="1109" t="s">
        <v>35</v>
      </c>
      <c r="CK32" s="1109" t="s">
        <v>35</v>
      </c>
      <c r="CL32" s="1109" t="s">
        <v>35</v>
      </c>
      <c r="CM32" s="1109" t="s">
        <v>35</v>
      </c>
      <c r="CN32" s="1109" t="s">
        <v>35</v>
      </c>
      <c r="CO32" s="1109" t="s">
        <v>35</v>
      </c>
      <c r="CP32" s="1109" t="s">
        <v>35</v>
      </c>
      <c r="CQ32" s="1109" t="s">
        <v>35</v>
      </c>
      <c r="CR32" s="1109" t="s">
        <v>35</v>
      </c>
      <c r="CS32" s="1109" t="s">
        <v>35</v>
      </c>
      <c r="CT32" s="1109" t="s">
        <v>35</v>
      </c>
      <c r="CU32" s="1461"/>
      <c r="CV32" s="1461"/>
      <c r="CW32" s="1461"/>
      <c r="CX32" s="1461"/>
      <c r="CY32" s="1461"/>
      <c r="CZ32" s="1461"/>
      <c r="DA32" s="209"/>
    </row>
    <row r="33" s="130" customFormat="true" ht="15" customHeight="true" x14ac:dyDescent="0.2">
      <c r="A33" s="1638" t="s">
        <v>103</v>
      </c>
      <c r="B33" s="243" t="s">
        <v>49</v>
      </c>
      <c r="C33" s="980" t="s">
        <v>35</v>
      </c>
      <c r="D33" s="987" t="s">
        <v>35</v>
      </c>
      <c r="E33" s="987" t="s">
        <v>35</v>
      </c>
      <c r="F33" s="987" t="s">
        <v>35</v>
      </c>
      <c r="G33" s="994" t="s">
        <v>35</v>
      </c>
      <c r="H33" s="1001" t="s">
        <v>35</v>
      </c>
      <c r="I33" s="987" t="s">
        <v>35</v>
      </c>
      <c r="J33" s="987" t="s">
        <v>35</v>
      </c>
      <c r="K33" s="987" t="s">
        <v>35</v>
      </c>
      <c r="L33" s="1008" t="s">
        <v>35</v>
      </c>
      <c r="M33" s="1015" t="s">
        <v>35</v>
      </c>
      <c r="N33" s="987" t="s">
        <v>35</v>
      </c>
      <c r="O33" s="987" t="s">
        <v>35</v>
      </c>
      <c r="P33" s="987" t="s">
        <v>35</v>
      </c>
      <c r="Q33" s="994" t="s">
        <v>35</v>
      </c>
      <c r="R33" s="1001" t="s">
        <v>35</v>
      </c>
      <c r="S33" s="987" t="s">
        <v>35</v>
      </c>
      <c r="T33" s="987" t="s">
        <v>35</v>
      </c>
      <c r="U33" s="987" t="s">
        <v>35</v>
      </c>
      <c r="V33" s="987" t="s">
        <v>35</v>
      </c>
      <c r="W33" s="987" t="s">
        <v>35</v>
      </c>
      <c r="X33" s="987" t="s">
        <v>35</v>
      </c>
      <c r="Y33" s="1020" t="s">
        <v>35</v>
      </c>
      <c r="Z33" s="1020" t="s">
        <v>35</v>
      </c>
      <c r="AA33" s="1020" t="s">
        <v>35</v>
      </c>
      <c r="AB33" s="1020" t="s">
        <v>35</v>
      </c>
      <c r="AC33" s="1020" t="s">
        <v>35</v>
      </c>
      <c r="AD33" s="1020" t="s">
        <v>35</v>
      </c>
      <c r="AE33" s="1020" t="s">
        <v>35</v>
      </c>
      <c r="AF33" s="1020" t="s">
        <v>35</v>
      </c>
      <c r="AG33" s="1020" t="s">
        <v>35</v>
      </c>
      <c r="AH33" s="1020" t="s">
        <v>35</v>
      </c>
      <c r="AI33" s="1020" t="s">
        <v>35</v>
      </c>
      <c r="AJ33" s="1020" t="s">
        <v>35</v>
      </c>
      <c r="AK33" s="1020" t="s">
        <v>35</v>
      </c>
      <c r="AL33" s="1020" t="s">
        <v>35</v>
      </c>
      <c r="AM33" s="1020" t="s">
        <v>35</v>
      </c>
      <c r="AN33" s="1020" t="s">
        <v>35</v>
      </c>
      <c r="AO33" s="1020" t="s">
        <v>35</v>
      </c>
      <c r="AP33" s="1020" t="s">
        <v>35</v>
      </c>
      <c r="AQ33" s="1020" t="s">
        <v>35</v>
      </c>
      <c r="AR33" s="1020" t="s">
        <v>35</v>
      </c>
      <c r="AS33" s="1020" t="s">
        <v>35</v>
      </c>
      <c r="AT33" s="1433" t="s">
        <v>35</v>
      </c>
      <c r="AU33" s="1450"/>
      <c r="AV33" s="1450"/>
      <c r="AW33" s="1450"/>
      <c r="AX33" s="1450"/>
      <c r="AY33" s="1450"/>
      <c r="AZ33" s="209"/>
      <c r="BA33" s="1630" t="s">
        <v>103</v>
      </c>
      <c r="BB33" s="151" t="s">
        <v>49</v>
      </c>
      <c r="BC33" s="1029" t="s">
        <v>35</v>
      </c>
      <c r="BD33" s="1048" t="s">
        <v>35</v>
      </c>
      <c r="BE33" s="1048" t="s">
        <v>35</v>
      </c>
      <c r="BF33" s="1048" t="s">
        <v>35</v>
      </c>
      <c r="BG33" s="1068" t="s">
        <v>35</v>
      </c>
      <c r="BH33" s="1088" t="s">
        <v>35</v>
      </c>
      <c r="BI33" s="1048" t="s">
        <v>35</v>
      </c>
      <c r="BJ33" s="1048" t="s">
        <v>35</v>
      </c>
      <c r="BK33" s="1048" t="s">
        <v>35</v>
      </c>
      <c r="BL33" s="1068" t="s">
        <v>35</v>
      </c>
      <c r="BM33" s="1088" t="s">
        <v>35</v>
      </c>
      <c r="BN33" s="1048" t="s">
        <v>35</v>
      </c>
      <c r="BO33" s="1048" t="s">
        <v>35</v>
      </c>
      <c r="BP33" s="1048" t="s">
        <v>35</v>
      </c>
      <c r="BQ33" s="1068" t="s">
        <v>35</v>
      </c>
      <c r="BR33" s="1088" t="s">
        <v>35</v>
      </c>
      <c r="BS33" s="1048" t="s">
        <v>35</v>
      </c>
      <c r="BT33" s="1048" t="s">
        <v>35</v>
      </c>
      <c r="BU33" s="1048" t="s">
        <v>35</v>
      </c>
      <c r="BV33" s="1048" t="s">
        <v>35</v>
      </c>
      <c r="BW33" s="1048" t="s">
        <v>35</v>
      </c>
      <c r="BX33" s="1048" t="s">
        <v>35</v>
      </c>
      <c r="BY33" s="1109" t="s">
        <v>35</v>
      </c>
      <c r="BZ33" s="1109" t="s">
        <v>35</v>
      </c>
      <c r="CA33" s="1109" t="s">
        <v>35</v>
      </c>
      <c r="CB33" s="1109" t="s">
        <v>35</v>
      </c>
      <c r="CC33" s="1109" t="s">
        <v>35</v>
      </c>
      <c r="CD33" s="1109" t="s">
        <v>35</v>
      </c>
      <c r="CE33" s="1109" t="s">
        <v>35</v>
      </c>
      <c r="CF33" s="1109" t="s">
        <v>35</v>
      </c>
      <c r="CG33" s="1109" t="s">
        <v>35</v>
      </c>
      <c r="CH33" s="1109" t="s">
        <v>35</v>
      </c>
      <c r="CI33" s="1109" t="s">
        <v>35</v>
      </c>
      <c r="CJ33" s="1109" t="s">
        <v>35</v>
      </c>
      <c r="CK33" s="1109" t="s">
        <v>35</v>
      </c>
      <c r="CL33" s="1109" t="s">
        <v>35</v>
      </c>
      <c r="CM33" s="1109" t="s">
        <v>35</v>
      </c>
      <c r="CN33" s="1109" t="s">
        <v>35</v>
      </c>
      <c r="CO33" s="1109" t="s">
        <v>35</v>
      </c>
      <c r="CP33" s="1109" t="s">
        <v>35</v>
      </c>
      <c r="CQ33" s="1109" t="s">
        <v>35</v>
      </c>
      <c r="CR33" s="1109" t="s">
        <v>35</v>
      </c>
      <c r="CS33" s="1109" t="s">
        <v>35</v>
      </c>
      <c r="CT33" s="1109" t="s">
        <v>35</v>
      </c>
      <c r="CU33" s="1461"/>
      <c r="CV33" s="1461"/>
      <c r="CW33" s="1461"/>
      <c r="CX33" s="1461"/>
      <c r="CY33" s="1461"/>
      <c r="CZ33" s="1461"/>
      <c r="DA33" s="209"/>
    </row>
    <row r="34" s="130" customFormat="true" ht="15" customHeight="true" x14ac:dyDescent="0.2">
      <c r="A34" s="1638"/>
      <c r="B34" s="243" t="s">
        <v>48</v>
      </c>
      <c r="C34" s="980" t="s">
        <v>35</v>
      </c>
      <c r="D34" s="987" t="s">
        <v>35</v>
      </c>
      <c r="E34" s="987" t="s">
        <v>35</v>
      </c>
      <c r="F34" s="987" t="s">
        <v>35</v>
      </c>
      <c r="G34" s="994" t="s">
        <v>35</v>
      </c>
      <c r="H34" s="1001" t="s">
        <v>35</v>
      </c>
      <c r="I34" s="987" t="s">
        <v>35</v>
      </c>
      <c r="J34" s="987" t="s">
        <v>35</v>
      </c>
      <c r="K34" s="987" t="s">
        <v>35</v>
      </c>
      <c r="L34" s="1008" t="s">
        <v>35</v>
      </c>
      <c r="M34" s="1015" t="s">
        <v>35</v>
      </c>
      <c r="N34" s="987" t="s">
        <v>35</v>
      </c>
      <c r="O34" s="987" t="s">
        <v>35</v>
      </c>
      <c r="P34" s="987" t="s">
        <v>35</v>
      </c>
      <c r="Q34" s="994" t="s">
        <v>35</v>
      </c>
      <c r="R34" s="1001" t="s">
        <v>35</v>
      </c>
      <c r="S34" s="987" t="s">
        <v>35</v>
      </c>
      <c r="T34" s="987" t="s">
        <v>35</v>
      </c>
      <c r="U34" s="987" t="s">
        <v>35</v>
      </c>
      <c r="V34" s="987" t="s">
        <v>35</v>
      </c>
      <c r="W34" s="987" t="s">
        <v>35</v>
      </c>
      <c r="X34" s="987" t="s">
        <v>35</v>
      </c>
      <c r="Y34" s="1020" t="s">
        <v>35</v>
      </c>
      <c r="Z34" s="1020" t="s">
        <v>35</v>
      </c>
      <c r="AA34" s="1020" t="s">
        <v>35</v>
      </c>
      <c r="AB34" s="1020" t="s">
        <v>35</v>
      </c>
      <c r="AC34" s="1020" t="s">
        <v>35</v>
      </c>
      <c r="AD34" s="1020" t="s">
        <v>35</v>
      </c>
      <c r="AE34" s="1020" t="s">
        <v>35</v>
      </c>
      <c r="AF34" s="1020" t="s">
        <v>35</v>
      </c>
      <c r="AG34" s="1020" t="s">
        <v>35</v>
      </c>
      <c r="AH34" s="1020" t="s">
        <v>35</v>
      </c>
      <c r="AI34" s="1020" t="s">
        <v>35</v>
      </c>
      <c r="AJ34" s="1020" t="s">
        <v>35</v>
      </c>
      <c r="AK34" s="1020" t="s">
        <v>35</v>
      </c>
      <c r="AL34" s="1020" t="s">
        <v>35</v>
      </c>
      <c r="AM34" s="1020" t="s">
        <v>35</v>
      </c>
      <c r="AN34" s="1020" t="s">
        <v>35</v>
      </c>
      <c r="AO34" s="1020" t="s">
        <v>35</v>
      </c>
      <c r="AP34" s="1020" t="s">
        <v>35</v>
      </c>
      <c r="AQ34" s="1020" t="s">
        <v>35</v>
      </c>
      <c r="AR34" s="1020" t="s">
        <v>35</v>
      </c>
      <c r="AS34" s="1020" t="s">
        <v>35</v>
      </c>
      <c r="AT34" s="1433" t="s">
        <v>35</v>
      </c>
      <c r="AU34" s="1450"/>
      <c r="AV34" s="1450"/>
      <c r="AW34" s="1450"/>
      <c r="AX34" s="1450"/>
      <c r="AY34" s="1450"/>
      <c r="AZ34" s="209"/>
      <c r="BA34" s="1630"/>
      <c r="BB34" s="151" t="s">
        <v>48</v>
      </c>
      <c r="BC34" s="1029" t="s">
        <v>35</v>
      </c>
      <c r="BD34" s="1048" t="s">
        <v>35</v>
      </c>
      <c r="BE34" s="1048" t="s">
        <v>35</v>
      </c>
      <c r="BF34" s="1048" t="s">
        <v>35</v>
      </c>
      <c r="BG34" s="1068" t="s">
        <v>35</v>
      </c>
      <c r="BH34" s="1088" t="s">
        <v>35</v>
      </c>
      <c r="BI34" s="1048" t="s">
        <v>35</v>
      </c>
      <c r="BJ34" s="1048" t="s">
        <v>35</v>
      </c>
      <c r="BK34" s="1048" t="s">
        <v>35</v>
      </c>
      <c r="BL34" s="1068" t="s">
        <v>35</v>
      </c>
      <c r="BM34" s="1088" t="s">
        <v>35</v>
      </c>
      <c r="BN34" s="1048" t="s">
        <v>35</v>
      </c>
      <c r="BO34" s="1048" t="s">
        <v>35</v>
      </c>
      <c r="BP34" s="1048" t="s">
        <v>35</v>
      </c>
      <c r="BQ34" s="1068" t="s">
        <v>35</v>
      </c>
      <c r="BR34" s="1088" t="s">
        <v>35</v>
      </c>
      <c r="BS34" s="1048" t="s">
        <v>35</v>
      </c>
      <c r="BT34" s="1048" t="s">
        <v>35</v>
      </c>
      <c r="BU34" s="1048" t="s">
        <v>35</v>
      </c>
      <c r="BV34" s="1048" t="s">
        <v>35</v>
      </c>
      <c r="BW34" s="1048" t="s">
        <v>35</v>
      </c>
      <c r="BX34" s="1048" t="s">
        <v>35</v>
      </c>
      <c r="BY34" s="1109" t="s">
        <v>35</v>
      </c>
      <c r="BZ34" s="1109" t="s">
        <v>35</v>
      </c>
      <c r="CA34" s="1109" t="s">
        <v>35</v>
      </c>
      <c r="CB34" s="1109" t="s">
        <v>35</v>
      </c>
      <c r="CC34" s="1109" t="s">
        <v>35</v>
      </c>
      <c r="CD34" s="1109" t="s">
        <v>35</v>
      </c>
      <c r="CE34" s="1109" t="s">
        <v>35</v>
      </c>
      <c r="CF34" s="1109" t="s">
        <v>35</v>
      </c>
      <c r="CG34" s="1109" t="s">
        <v>35</v>
      </c>
      <c r="CH34" s="1109" t="s">
        <v>35</v>
      </c>
      <c r="CI34" s="1109" t="s">
        <v>35</v>
      </c>
      <c r="CJ34" s="1109" t="s">
        <v>35</v>
      </c>
      <c r="CK34" s="1109" t="s">
        <v>35</v>
      </c>
      <c r="CL34" s="1109" t="s">
        <v>35</v>
      </c>
      <c r="CM34" s="1109" t="s">
        <v>35</v>
      </c>
      <c r="CN34" s="1109" t="s">
        <v>35</v>
      </c>
      <c r="CO34" s="1109" t="s">
        <v>35</v>
      </c>
      <c r="CP34" s="1109" t="s">
        <v>35</v>
      </c>
      <c r="CQ34" s="1109" t="s">
        <v>35</v>
      </c>
      <c r="CR34" s="1109" t="s">
        <v>35</v>
      </c>
      <c r="CS34" s="1109" t="s">
        <v>35</v>
      </c>
      <c r="CT34" s="1109" t="s">
        <v>35</v>
      </c>
      <c r="CU34" s="1461"/>
      <c r="CV34" s="1461"/>
      <c r="CW34" s="1461"/>
      <c r="CX34" s="1461"/>
      <c r="CY34" s="1461"/>
      <c r="CZ34" s="1461"/>
      <c r="DA34" s="209"/>
    </row>
    <row r="35" s="425" customFormat="true" ht="15" customHeight="true" x14ac:dyDescent="0.2">
      <c r="A35" s="1631" t="s">
        <v>176</v>
      </c>
      <c r="B35" s="957" t="s">
        <v>49</v>
      </c>
      <c r="C35" s="807">
        <v>26.161038099221862</v>
      </c>
      <c r="D35" s="808">
        <v>39.800348571234366</v>
      </c>
      <c r="E35" s="808">
        <v>47.091470665573894</v>
      </c>
      <c r="F35" s="808">
        <v>65.46176604676694</v>
      </c>
      <c r="G35" s="809">
        <v>86.986521318203756</v>
      </c>
      <c r="H35" s="810">
        <v>38.961103416774272</v>
      </c>
      <c r="I35" s="808">
        <v>60.370164327294582</v>
      </c>
      <c r="J35" s="808">
        <v>77.072265763846531</v>
      </c>
      <c r="K35" s="808">
        <v>87.429535141181461</v>
      </c>
      <c r="L35" s="811">
        <v>94.86554135080371</v>
      </c>
      <c r="M35" s="812">
        <v>24.348795458294923</v>
      </c>
      <c r="N35" s="808">
        <v>34.797473573076225</v>
      </c>
      <c r="O35" s="808">
        <v>43.034631501036536</v>
      </c>
      <c r="P35" s="808">
        <v>50.307919486441364</v>
      </c>
      <c r="Q35" s="809">
        <v>71.478096185681309</v>
      </c>
      <c r="R35" s="810">
        <v>37.903986270606346</v>
      </c>
      <c r="S35" s="808">
        <v>66.097754702854132</v>
      </c>
      <c r="T35" s="808">
        <v>68.556370353824448</v>
      </c>
      <c r="U35" s="808">
        <v>67.992939166892768</v>
      </c>
      <c r="V35" s="808">
        <v>21.892433168506585</v>
      </c>
      <c r="W35" s="808">
        <v>78.844857771283557</v>
      </c>
      <c r="X35" s="808">
        <v>68.815761326206768</v>
      </c>
      <c r="Y35" s="808">
        <v>80.607996193153511</v>
      </c>
      <c r="Z35" s="808">
        <v>60.700377831235819</v>
      </c>
      <c r="AA35" s="808">
        <v>60.916329033233282</v>
      </c>
      <c r="AB35" s="808">
        <v>28.846662343277561</v>
      </c>
      <c r="AC35" s="808">
        <v>66.826515114426357</v>
      </c>
      <c r="AD35" s="808">
        <v>46.471703076511858</v>
      </c>
      <c r="AE35" s="808">
        <v>79.243221055152247</v>
      </c>
      <c r="AF35" s="808">
        <v>35.821373885223053</v>
      </c>
      <c r="AG35" s="808">
        <v>65.517605772482824</v>
      </c>
      <c r="AH35" s="808">
        <v>31.253887203095786</v>
      </c>
      <c r="AI35" s="808">
        <v>30.409753063259991</v>
      </c>
      <c r="AJ35" s="808">
        <v>57.666299673119347</v>
      </c>
      <c r="AK35" s="808">
        <v>46.548142800262205</v>
      </c>
      <c r="AL35" s="808">
        <v>24.902973440142318</v>
      </c>
      <c r="AM35" s="808">
        <v>88.996867804412403</v>
      </c>
      <c r="AN35" s="808">
        <v>43.91908140110808</v>
      </c>
      <c r="AO35" s="808">
        <v>89.404772387436211</v>
      </c>
      <c r="AP35" s="808">
        <v>35.626400143809128</v>
      </c>
      <c r="AQ35" s="808">
        <v>41.497997345697037</v>
      </c>
      <c r="AR35" s="808">
        <v>61.054710904116362</v>
      </c>
      <c r="AS35" s="808">
        <v>66.3634258772707</v>
      </c>
      <c r="AT35" s="1431">
        <v>36.515813593719557</v>
      </c>
      <c r="AU35" s="593"/>
      <c r="AV35" s="593"/>
      <c r="AW35" s="593"/>
      <c r="AX35" s="593"/>
      <c r="AY35" s="593"/>
      <c r="BA35" s="1630" t="s">
        <v>55</v>
      </c>
      <c r="BB35" s="151" t="s">
        <v>49</v>
      </c>
      <c r="BC35" s="1029" t="s">
        <v>35</v>
      </c>
      <c r="BD35" s="1048" t="s">
        <v>35</v>
      </c>
      <c r="BE35" s="1048" t="s">
        <v>35</v>
      </c>
      <c r="BF35" s="1048" t="s">
        <v>35</v>
      </c>
      <c r="BG35" s="1068" t="s">
        <v>35</v>
      </c>
      <c r="BH35" s="1088" t="s">
        <v>35</v>
      </c>
      <c r="BI35" s="1048" t="s">
        <v>35</v>
      </c>
      <c r="BJ35" s="1048" t="s">
        <v>35</v>
      </c>
      <c r="BK35" s="1048" t="s">
        <v>35</v>
      </c>
      <c r="BL35" s="1068" t="s">
        <v>35</v>
      </c>
      <c r="BM35" s="1088" t="s">
        <v>35</v>
      </c>
      <c r="BN35" s="1048" t="s">
        <v>35</v>
      </c>
      <c r="BO35" s="1048" t="s">
        <v>35</v>
      </c>
      <c r="BP35" s="1048" t="s">
        <v>35</v>
      </c>
      <c r="BQ35" s="1068" t="s">
        <v>35</v>
      </c>
      <c r="BR35" s="1088" t="s">
        <v>35</v>
      </c>
      <c r="BS35" s="1048" t="s">
        <v>35</v>
      </c>
      <c r="BT35" s="1048" t="s">
        <v>35</v>
      </c>
      <c r="BU35" s="1048" t="s">
        <v>35</v>
      </c>
      <c r="BV35" s="1048" t="s">
        <v>35</v>
      </c>
      <c r="BW35" s="1048" t="s">
        <v>35</v>
      </c>
      <c r="BX35" s="1048" t="s">
        <v>35</v>
      </c>
      <c r="BY35" s="1109" t="s">
        <v>35</v>
      </c>
      <c r="BZ35" s="1109" t="s">
        <v>35</v>
      </c>
      <c r="CA35" s="1109" t="s">
        <v>35</v>
      </c>
      <c r="CB35" s="1109" t="s">
        <v>35</v>
      </c>
      <c r="CC35" s="1109" t="s">
        <v>35</v>
      </c>
      <c r="CD35" s="1109" t="s">
        <v>35</v>
      </c>
      <c r="CE35" s="1109" t="s">
        <v>35</v>
      </c>
      <c r="CF35" s="1109" t="s">
        <v>35</v>
      </c>
      <c r="CG35" s="1109" t="s">
        <v>35</v>
      </c>
      <c r="CH35" s="1109" t="s">
        <v>35</v>
      </c>
      <c r="CI35" s="1109" t="s">
        <v>35</v>
      </c>
      <c r="CJ35" s="1109" t="s">
        <v>35</v>
      </c>
      <c r="CK35" s="1109" t="s">
        <v>35</v>
      </c>
      <c r="CL35" s="1109" t="s">
        <v>35</v>
      </c>
      <c r="CM35" s="1109" t="s">
        <v>35</v>
      </c>
      <c r="CN35" s="1109" t="s">
        <v>35</v>
      </c>
      <c r="CO35" s="1109" t="s">
        <v>35</v>
      </c>
      <c r="CP35" s="1109" t="s">
        <v>35</v>
      </c>
      <c r="CQ35" s="1109" t="s">
        <v>35</v>
      </c>
      <c r="CR35" s="1109" t="s">
        <v>35</v>
      </c>
      <c r="CS35" s="1109" t="s">
        <v>35</v>
      </c>
      <c r="CT35" s="1109" t="s">
        <v>35</v>
      </c>
      <c r="CU35" s="1461"/>
      <c r="CV35" s="1461"/>
      <c r="CW35" s="1461"/>
      <c r="CX35" s="1461"/>
      <c r="CY35" s="1461"/>
      <c r="CZ35" s="1461"/>
      <c r="DA35" s="210"/>
    </row>
    <row r="36" s="425" customFormat="true" ht="15" customHeight="true" x14ac:dyDescent="0.2">
      <c r="A36" s="1631"/>
      <c r="B36" s="957" t="s">
        <v>48</v>
      </c>
      <c r="C36" s="807">
        <v>73.838961900786089</v>
      </c>
      <c r="D36" s="808">
        <v>60.199651428769819</v>
      </c>
      <c r="E36" s="808">
        <v>52.908529334426177</v>
      </c>
      <c r="F36" s="808">
        <v>34.538233953233203</v>
      </c>
      <c r="G36" s="809">
        <v>13.01347868179622</v>
      </c>
      <c r="H36" s="810">
        <v>61.038896583226233</v>
      </c>
      <c r="I36" s="808">
        <v>39.629835672705639</v>
      </c>
      <c r="J36" s="808">
        <v>22.927734236153452</v>
      </c>
      <c r="K36" s="808">
        <v>12.570464858818308</v>
      </c>
      <c r="L36" s="811">
        <v>5.1344586491959801</v>
      </c>
      <c r="M36" s="812">
        <v>75.651204541705894</v>
      </c>
      <c r="N36" s="808">
        <v>65.202526426923598</v>
      </c>
      <c r="O36" s="808">
        <v>56.965368498963883</v>
      </c>
      <c r="P36" s="808">
        <v>49.692080513556959</v>
      </c>
      <c r="Q36" s="809">
        <v>28.521903814318872</v>
      </c>
      <c r="R36" s="810">
        <v>62.096013729393476</v>
      </c>
      <c r="S36" s="808">
        <v>33.902245297145456</v>
      </c>
      <c r="T36" s="808">
        <v>31.443629646172795</v>
      </c>
      <c r="U36" s="808">
        <v>32.007060833107005</v>
      </c>
      <c r="V36" s="808">
        <v>78.107566831493187</v>
      </c>
      <c r="W36" s="808">
        <v>21.15514222871715</v>
      </c>
      <c r="X36" s="808">
        <v>31.184238673792446</v>
      </c>
      <c r="Y36" s="808">
        <v>19.392003806845189</v>
      </c>
      <c r="Z36" s="808">
        <v>39.299622168764678</v>
      </c>
      <c r="AA36" s="808">
        <v>39.083670966766284</v>
      </c>
      <c r="AB36" s="808">
        <v>71.153337656722144</v>
      </c>
      <c r="AC36" s="808">
        <v>33.173484885573338</v>
      </c>
      <c r="AD36" s="808">
        <v>53.52829692348898</v>
      </c>
      <c r="AE36" s="808">
        <v>20.75677894484755</v>
      </c>
      <c r="AF36" s="808">
        <v>64.178626114778368</v>
      </c>
      <c r="AG36" s="808">
        <v>34.482394227516146</v>
      </c>
      <c r="AH36" s="808">
        <v>68.746112796904015</v>
      </c>
      <c r="AI36" s="808">
        <v>69.590246936739703</v>
      </c>
      <c r="AJ36" s="808">
        <v>42.333700326880951</v>
      </c>
      <c r="AK36" s="808">
        <v>53.45185719973783</v>
      </c>
      <c r="AL36" s="808">
        <v>75.097026559857312</v>
      </c>
      <c r="AM36" s="808">
        <v>11.003132195587897</v>
      </c>
      <c r="AN36" s="808">
        <v>56.080918598889497</v>
      </c>
      <c r="AO36" s="808">
        <v>10.59522761256382</v>
      </c>
      <c r="AP36" s="808">
        <v>64.373599856189827</v>
      </c>
      <c r="AQ36" s="808">
        <v>58.502002654301698</v>
      </c>
      <c r="AR36" s="808">
        <v>38.945289095885471</v>
      </c>
      <c r="AS36" s="808">
        <v>33.636574122732341</v>
      </c>
      <c r="AT36" s="1431">
        <v>63.484186406280699</v>
      </c>
      <c r="AU36" s="593"/>
      <c r="AV36" s="593"/>
      <c r="AW36" s="593"/>
      <c r="AX36" s="593"/>
      <c r="AY36" s="593"/>
      <c r="BA36" s="1630"/>
      <c r="BB36" s="151" t="s">
        <v>48</v>
      </c>
      <c r="BC36" s="1029" t="s">
        <v>35</v>
      </c>
      <c r="BD36" s="1048" t="s">
        <v>35</v>
      </c>
      <c r="BE36" s="1048" t="s">
        <v>35</v>
      </c>
      <c r="BF36" s="1048" t="s">
        <v>35</v>
      </c>
      <c r="BG36" s="1068" t="s">
        <v>35</v>
      </c>
      <c r="BH36" s="1088" t="s">
        <v>35</v>
      </c>
      <c r="BI36" s="1048" t="s">
        <v>35</v>
      </c>
      <c r="BJ36" s="1048" t="s">
        <v>35</v>
      </c>
      <c r="BK36" s="1048" t="s">
        <v>35</v>
      </c>
      <c r="BL36" s="1068" t="s">
        <v>35</v>
      </c>
      <c r="BM36" s="1088" t="s">
        <v>35</v>
      </c>
      <c r="BN36" s="1048" t="s">
        <v>35</v>
      </c>
      <c r="BO36" s="1048" t="s">
        <v>35</v>
      </c>
      <c r="BP36" s="1048" t="s">
        <v>35</v>
      </c>
      <c r="BQ36" s="1068" t="s">
        <v>35</v>
      </c>
      <c r="BR36" s="1088" t="s">
        <v>35</v>
      </c>
      <c r="BS36" s="1048" t="s">
        <v>35</v>
      </c>
      <c r="BT36" s="1048" t="s">
        <v>35</v>
      </c>
      <c r="BU36" s="1048" t="s">
        <v>35</v>
      </c>
      <c r="BV36" s="1048" t="s">
        <v>35</v>
      </c>
      <c r="BW36" s="1048" t="s">
        <v>35</v>
      </c>
      <c r="BX36" s="1048" t="s">
        <v>35</v>
      </c>
      <c r="BY36" s="1109" t="s">
        <v>35</v>
      </c>
      <c r="BZ36" s="1109" t="s">
        <v>35</v>
      </c>
      <c r="CA36" s="1109" t="s">
        <v>35</v>
      </c>
      <c r="CB36" s="1109" t="s">
        <v>35</v>
      </c>
      <c r="CC36" s="1109" t="s">
        <v>35</v>
      </c>
      <c r="CD36" s="1109" t="s">
        <v>35</v>
      </c>
      <c r="CE36" s="1109" t="s">
        <v>35</v>
      </c>
      <c r="CF36" s="1109" t="s">
        <v>35</v>
      </c>
      <c r="CG36" s="1109" t="s">
        <v>35</v>
      </c>
      <c r="CH36" s="1109" t="s">
        <v>35</v>
      </c>
      <c r="CI36" s="1109" t="s">
        <v>35</v>
      </c>
      <c r="CJ36" s="1109" t="s">
        <v>35</v>
      </c>
      <c r="CK36" s="1109" t="s">
        <v>35</v>
      </c>
      <c r="CL36" s="1109" t="s">
        <v>35</v>
      </c>
      <c r="CM36" s="1109" t="s">
        <v>35</v>
      </c>
      <c r="CN36" s="1109" t="s">
        <v>35</v>
      </c>
      <c r="CO36" s="1109" t="s">
        <v>35</v>
      </c>
      <c r="CP36" s="1109" t="s">
        <v>35</v>
      </c>
      <c r="CQ36" s="1109" t="s">
        <v>35</v>
      </c>
      <c r="CR36" s="1109" t="s">
        <v>35</v>
      </c>
      <c r="CS36" s="1109" t="s">
        <v>35</v>
      </c>
      <c r="CT36" s="1109" t="s">
        <v>35</v>
      </c>
      <c r="CU36" s="1461"/>
      <c r="CV36" s="1461"/>
      <c r="CW36" s="1461"/>
      <c r="CX36" s="1461"/>
      <c r="CY36" s="1461"/>
      <c r="CZ36" s="1461"/>
      <c r="DA36" s="210"/>
    </row>
    <row r="37" s="425" customFormat="true" ht="15" customHeight="true" x14ac:dyDescent="0.2">
      <c r="A37" s="1631" t="s">
        <v>177</v>
      </c>
      <c r="B37" s="957" t="s">
        <v>49</v>
      </c>
      <c r="C37" s="807">
        <v>28.83979348568645</v>
      </c>
      <c r="D37" s="808">
        <v>42.218088528127595</v>
      </c>
      <c r="E37" s="808">
        <v>48.921078587224905</v>
      </c>
      <c r="F37" s="808">
        <v>66.90187536303543</v>
      </c>
      <c r="G37" s="809">
        <v>87.50724826829925</v>
      </c>
      <c r="H37" s="810">
        <v>38.957937231617535</v>
      </c>
      <c r="I37" s="808">
        <v>60.948641470165214</v>
      </c>
      <c r="J37" s="808">
        <v>77.544632389914142</v>
      </c>
      <c r="K37" s="808">
        <v>87.409515671206549</v>
      </c>
      <c r="L37" s="811">
        <v>95.076098199776027</v>
      </c>
      <c r="M37" s="812">
        <v>27.225295528189896</v>
      </c>
      <c r="N37" s="808">
        <v>37.684488383026249</v>
      </c>
      <c r="O37" s="808">
        <v>45.459575670426332</v>
      </c>
      <c r="P37" s="808">
        <v>52.549586616306918</v>
      </c>
      <c r="Q37" s="809">
        <v>73.356202913482278</v>
      </c>
      <c r="R37" s="810">
        <v>39.195867212488103</v>
      </c>
      <c r="S37" s="808">
        <v>75.482129280914663</v>
      </c>
      <c r="T37" s="808">
        <v>73.045068403735911</v>
      </c>
      <c r="U37" s="808">
        <v>69.133724910080559</v>
      </c>
      <c r="V37" s="808">
        <v>19.137012824355608</v>
      </c>
      <c r="W37" s="808">
        <v>79.030908789762435</v>
      </c>
      <c r="X37" s="808">
        <v>74.884596119852404</v>
      </c>
      <c r="Y37" s="808">
        <v>89.877209917449719</v>
      </c>
      <c r="Z37" s="808">
        <v>67.588459750127882</v>
      </c>
      <c r="AA37" s="808">
        <v>62.480229407202813</v>
      </c>
      <c r="AB37" s="808">
        <v>31.818031897927735</v>
      </c>
      <c r="AC37" s="808">
        <v>79.051613137658805</v>
      </c>
      <c r="AD37" s="808">
        <v>47.58694244441206</v>
      </c>
      <c r="AE37" s="808">
        <v>79.748011530271484</v>
      </c>
      <c r="AF37" s="808">
        <v>46.340318647365322</v>
      </c>
      <c r="AG37" s="808">
        <v>69.840701459449889</v>
      </c>
      <c r="AH37" s="808">
        <v>40.436315089020816</v>
      </c>
      <c r="AI37" s="808">
        <v>32.753698193490443</v>
      </c>
      <c r="AJ37" s="808">
        <v>64.955199618527345</v>
      </c>
      <c r="AK37" s="808">
        <v>58.232117976836427</v>
      </c>
      <c r="AL37" s="808">
        <v>25.293190386813897</v>
      </c>
      <c r="AM37" s="808">
        <v>89.233638793473418</v>
      </c>
      <c r="AN37" s="808">
        <v>50.028165368230205</v>
      </c>
      <c r="AO37" s="808">
        <v>95.050172259660386</v>
      </c>
      <c r="AP37" s="808">
        <v>36.403980297458844</v>
      </c>
      <c r="AQ37" s="808">
        <v>45.916952846501047</v>
      </c>
      <c r="AR37" s="808">
        <v>69.264297463177343</v>
      </c>
      <c r="AS37" s="808">
        <v>68.507824252296359</v>
      </c>
      <c r="AT37" s="1431">
        <v>36.627808633662937</v>
      </c>
      <c r="AU37" s="593"/>
      <c r="AV37" s="593"/>
      <c r="AW37" s="593"/>
      <c r="AX37" s="593"/>
      <c r="AY37" s="593"/>
      <c r="BA37" s="1630" t="s">
        <v>124</v>
      </c>
      <c r="BB37" s="151" t="s">
        <v>49</v>
      </c>
      <c r="BC37" s="1029" t="s">
        <v>35</v>
      </c>
      <c r="BD37" s="1048" t="s">
        <v>35</v>
      </c>
      <c r="BE37" s="1048" t="s">
        <v>35</v>
      </c>
      <c r="BF37" s="1048" t="s">
        <v>35</v>
      </c>
      <c r="BG37" s="1068" t="s">
        <v>35</v>
      </c>
      <c r="BH37" s="1088" t="s">
        <v>35</v>
      </c>
      <c r="BI37" s="1048" t="s">
        <v>35</v>
      </c>
      <c r="BJ37" s="1048" t="s">
        <v>35</v>
      </c>
      <c r="BK37" s="1048" t="s">
        <v>35</v>
      </c>
      <c r="BL37" s="1068" t="s">
        <v>35</v>
      </c>
      <c r="BM37" s="1088" t="s">
        <v>35</v>
      </c>
      <c r="BN37" s="1048" t="s">
        <v>35</v>
      </c>
      <c r="BO37" s="1048" t="s">
        <v>35</v>
      </c>
      <c r="BP37" s="1048" t="s">
        <v>35</v>
      </c>
      <c r="BQ37" s="1068" t="s">
        <v>35</v>
      </c>
      <c r="BR37" s="1088" t="s">
        <v>35</v>
      </c>
      <c r="BS37" s="1048" t="s">
        <v>35</v>
      </c>
      <c r="BT37" s="1048" t="s">
        <v>35</v>
      </c>
      <c r="BU37" s="1048" t="s">
        <v>35</v>
      </c>
      <c r="BV37" s="1048" t="s">
        <v>35</v>
      </c>
      <c r="BW37" s="1048" t="s">
        <v>35</v>
      </c>
      <c r="BX37" s="1048" t="s">
        <v>35</v>
      </c>
      <c r="BY37" s="1109" t="s">
        <v>35</v>
      </c>
      <c r="BZ37" s="1109" t="s">
        <v>35</v>
      </c>
      <c r="CA37" s="1109" t="s">
        <v>35</v>
      </c>
      <c r="CB37" s="1109" t="s">
        <v>35</v>
      </c>
      <c r="CC37" s="1109" t="s">
        <v>35</v>
      </c>
      <c r="CD37" s="1109" t="s">
        <v>35</v>
      </c>
      <c r="CE37" s="1109" t="s">
        <v>35</v>
      </c>
      <c r="CF37" s="1109" t="s">
        <v>35</v>
      </c>
      <c r="CG37" s="1109" t="s">
        <v>35</v>
      </c>
      <c r="CH37" s="1109" t="s">
        <v>35</v>
      </c>
      <c r="CI37" s="1109" t="s">
        <v>35</v>
      </c>
      <c r="CJ37" s="1109" t="s">
        <v>35</v>
      </c>
      <c r="CK37" s="1109" t="s">
        <v>35</v>
      </c>
      <c r="CL37" s="1109" t="s">
        <v>35</v>
      </c>
      <c r="CM37" s="1109" t="s">
        <v>35</v>
      </c>
      <c r="CN37" s="1109" t="s">
        <v>35</v>
      </c>
      <c r="CO37" s="1109" t="s">
        <v>35</v>
      </c>
      <c r="CP37" s="1109" t="s">
        <v>35</v>
      </c>
      <c r="CQ37" s="1109" t="s">
        <v>35</v>
      </c>
      <c r="CR37" s="1109" t="s">
        <v>35</v>
      </c>
      <c r="CS37" s="1109" t="s">
        <v>35</v>
      </c>
      <c r="CT37" s="1109" t="s">
        <v>35</v>
      </c>
      <c r="CU37" s="1461"/>
      <c r="CV37" s="1461"/>
      <c r="CW37" s="1461"/>
      <c r="CX37" s="1461"/>
      <c r="CY37" s="1461"/>
      <c r="CZ37" s="1461"/>
      <c r="DA37" s="210"/>
    </row>
    <row r="38" s="425" customFormat="true" ht="15" customHeight="true" x14ac:dyDescent="0.2">
      <c r="A38" s="1631"/>
      <c r="B38" s="957" t="s">
        <v>48</v>
      </c>
      <c r="C38" s="807">
        <v>71.160206514314865</v>
      </c>
      <c r="D38" s="808">
        <v>57.781911471872981</v>
      </c>
      <c r="E38" s="808">
        <v>51.07892141277528</v>
      </c>
      <c r="F38" s="808">
        <v>33.098124636965608</v>
      </c>
      <c r="G38" s="809">
        <v>12.492751731700844</v>
      </c>
      <c r="H38" s="810">
        <v>61.042062768382756</v>
      </c>
      <c r="I38" s="808">
        <v>39.051358529834602</v>
      </c>
      <c r="J38" s="808">
        <v>22.455367610085144</v>
      </c>
      <c r="K38" s="808">
        <v>12.590484328793124</v>
      </c>
      <c r="L38" s="811">
        <v>4.9239018002237689</v>
      </c>
      <c r="M38" s="812">
        <v>72.774704471810352</v>
      </c>
      <c r="N38" s="808">
        <v>62.315511616973332</v>
      </c>
      <c r="O38" s="808">
        <v>54.540424329572865</v>
      </c>
      <c r="P38" s="808">
        <v>47.450413383692272</v>
      </c>
      <c r="Q38" s="809">
        <v>26.643797086517417</v>
      </c>
      <c r="R38" s="810">
        <v>60.804132787511392</v>
      </c>
      <c r="S38" s="808">
        <v>24.51787071908517</v>
      </c>
      <c r="T38" s="808">
        <v>26.954931596262611</v>
      </c>
      <c r="U38" s="808">
        <v>30.866275089919139</v>
      </c>
      <c r="V38" s="808">
        <v>80.862987175644207</v>
      </c>
      <c r="W38" s="808">
        <v>20.969091210238272</v>
      </c>
      <c r="X38" s="808">
        <v>25.115403880147102</v>
      </c>
      <c r="Y38" s="808">
        <v>10.122790082549272</v>
      </c>
      <c r="Z38" s="808">
        <v>32.411540249872566</v>
      </c>
      <c r="AA38" s="808">
        <v>37.519770592796789</v>
      </c>
      <c r="AB38" s="808">
        <v>68.181968102071892</v>
      </c>
      <c r="AC38" s="808">
        <v>20.948386862341458</v>
      </c>
      <c r="AD38" s="808">
        <v>52.413057555587962</v>
      </c>
      <c r="AE38" s="808">
        <v>20.251988469728417</v>
      </c>
      <c r="AF38" s="808">
        <v>53.659681352634877</v>
      </c>
      <c r="AG38" s="808">
        <v>30.159298540549344</v>
      </c>
      <c r="AH38" s="808">
        <v>59.563684910979021</v>
      </c>
      <c r="AI38" s="808">
        <v>67.246301806509493</v>
      </c>
      <c r="AJ38" s="808">
        <v>35.044800381472847</v>
      </c>
      <c r="AK38" s="808">
        <v>41.767882023163736</v>
      </c>
      <c r="AL38" s="808">
        <v>74.706809613185783</v>
      </c>
      <c r="AM38" s="808">
        <v>10.76636120652687</v>
      </c>
      <c r="AN38" s="808">
        <v>49.971834631767393</v>
      </c>
      <c r="AO38" s="808">
        <v>4.9498277403395603</v>
      </c>
      <c r="AP38" s="808">
        <v>63.596019702539728</v>
      </c>
      <c r="AQ38" s="808">
        <v>54.083047153498597</v>
      </c>
      <c r="AR38" s="808">
        <v>30.735702536824</v>
      </c>
      <c r="AS38" s="808">
        <v>31.49217574770627</v>
      </c>
      <c r="AT38" s="1431">
        <v>63.372191366337816</v>
      </c>
      <c r="AU38" s="593"/>
      <c r="AV38" s="593"/>
      <c r="AW38" s="593"/>
      <c r="AX38" s="593"/>
      <c r="AY38" s="593"/>
      <c r="BA38" s="1630"/>
      <c r="BB38" s="151" t="s">
        <v>48</v>
      </c>
      <c r="BC38" s="1029" t="s">
        <v>35</v>
      </c>
      <c r="BD38" s="1048" t="s">
        <v>35</v>
      </c>
      <c r="BE38" s="1048" t="s">
        <v>35</v>
      </c>
      <c r="BF38" s="1048" t="s">
        <v>35</v>
      </c>
      <c r="BG38" s="1068" t="s">
        <v>35</v>
      </c>
      <c r="BH38" s="1088" t="s">
        <v>35</v>
      </c>
      <c r="BI38" s="1048" t="s">
        <v>35</v>
      </c>
      <c r="BJ38" s="1048" t="s">
        <v>35</v>
      </c>
      <c r="BK38" s="1048" t="s">
        <v>35</v>
      </c>
      <c r="BL38" s="1068" t="s">
        <v>35</v>
      </c>
      <c r="BM38" s="1088" t="s">
        <v>35</v>
      </c>
      <c r="BN38" s="1048" t="s">
        <v>35</v>
      </c>
      <c r="BO38" s="1048" t="s">
        <v>35</v>
      </c>
      <c r="BP38" s="1048" t="s">
        <v>35</v>
      </c>
      <c r="BQ38" s="1068" t="s">
        <v>35</v>
      </c>
      <c r="BR38" s="1088" t="s">
        <v>35</v>
      </c>
      <c r="BS38" s="1048" t="s">
        <v>35</v>
      </c>
      <c r="BT38" s="1048" t="s">
        <v>35</v>
      </c>
      <c r="BU38" s="1048" t="s">
        <v>35</v>
      </c>
      <c r="BV38" s="1048" t="s">
        <v>35</v>
      </c>
      <c r="BW38" s="1048" t="s">
        <v>35</v>
      </c>
      <c r="BX38" s="1048" t="s">
        <v>35</v>
      </c>
      <c r="BY38" s="1109" t="s">
        <v>35</v>
      </c>
      <c r="BZ38" s="1109" t="s">
        <v>35</v>
      </c>
      <c r="CA38" s="1109" t="s">
        <v>35</v>
      </c>
      <c r="CB38" s="1109" t="s">
        <v>35</v>
      </c>
      <c r="CC38" s="1109" t="s">
        <v>35</v>
      </c>
      <c r="CD38" s="1109" t="s">
        <v>35</v>
      </c>
      <c r="CE38" s="1109" t="s">
        <v>35</v>
      </c>
      <c r="CF38" s="1109" t="s">
        <v>35</v>
      </c>
      <c r="CG38" s="1109" t="s">
        <v>35</v>
      </c>
      <c r="CH38" s="1109" t="s">
        <v>35</v>
      </c>
      <c r="CI38" s="1109" t="s">
        <v>35</v>
      </c>
      <c r="CJ38" s="1109" t="s">
        <v>35</v>
      </c>
      <c r="CK38" s="1109" t="s">
        <v>35</v>
      </c>
      <c r="CL38" s="1109" t="s">
        <v>35</v>
      </c>
      <c r="CM38" s="1109" t="s">
        <v>35</v>
      </c>
      <c r="CN38" s="1109" t="s">
        <v>35</v>
      </c>
      <c r="CO38" s="1109" t="s">
        <v>35</v>
      </c>
      <c r="CP38" s="1109" t="s">
        <v>35</v>
      </c>
      <c r="CQ38" s="1109" t="s">
        <v>35</v>
      </c>
      <c r="CR38" s="1109" t="s">
        <v>35</v>
      </c>
      <c r="CS38" s="1109" t="s">
        <v>35</v>
      </c>
      <c r="CT38" s="1109" t="s">
        <v>35</v>
      </c>
      <c r="CU38" s="1461"/>
      <c r="CV38" s="1461"/>
      <c r="CW38" s="1461"/>
      <c r="CX38" s="1461"/>
      <c r="CY38" s="1461"/>
      <c r="CZ38" s="1461"/>
      <c r="DA38" s="210"/>
    </row>
    <row r="39" s="130" customFormat="true" ht="15" customHeight="true" x14ac:dyDescent="0.2">
      <c r="A39" s="1638" t="s">
        <v>121</v>
      </c>
      <c r="B39" s="243" t="s">
        <v>49</v>
      </c>
      <c r="C39" s="980" t="s">
        <v>35</v>
      </c>
      <c r="D39" s="987" t="s">
        <v>35</v>
      </c>
      <c r="E39" s="987" t="s">
        <v>35</v>
      </c>
      <c r="F39" s="987" t="s">
        <v>35</v>
      </c>
      <c r="G39" s="994" t="s">
        <v>35</v>
      </c>
      <c r="H39" s="1001" t="s">
        <v>35</v>
      </c>
      <c r="I39" s="987" t="s">
        <v>35</v>
      </c>
      <c r="J39" s="987" t="s">
        <v>35</v>
      </c>
      <c r="K39" s="987" t="s">
        <v>35</v>
      </c>
      <c r="L39" s="1008" t="s">
        <v>35</v>
      </c>
      <c r="M39" s="1015" t="s">
        <v>35</v>
      </c>
      <c r="N39" s="987" t="s">
        <v>35</v>
      </c>
      <c r="O39" s="987" t="s">
        <v>35</v>
      </c>
      <c r="P39" s="987" t="s">
        <v>35</v>
      </c>
      <c r="Q39" s="994" t="s">
        <v>35</v>
      </c>
      <c r="R39" s="1001" t="s">
        <v>35</v>
      </c>
      <c r="S39" s="987" t="s">
        <v>35</v>
      </c>
      <c r="T39" s="987" t="s">
        <v>35</v>
      </c>
      <c r="U39" s="987" t="s">
        <v>35</v>
      </c>
      <c r="V39" s="987" t="s">
        <v>35</v>
      </c>
      <c r="W39" s="987" t="s">
        <v>35</v>
      </c>
      <c r="X39" s="987" t="s">
        <v>35</v>
      </c>
      <c r="Y39" s="1020" t="s">
        <v>35</v>
      </c>
      <c r="Z39" s="1020" t="s">
        <v>35</v>
      </c>
      <c r="AA39" s="1020" t="s">
        <v>35</v>
      </c>
      <c r="AB39" s="1020" t="s">
        <v>35</v>
      </c>
      <c r="AC39" s="1020" t="s">
        <v>35</v>
      </c>
      <c r="AD39" s="1020" t="s">
        <v>35</v>
      </c>
      <c r="AE39" s="1020" t="s">
        <v>35</v>
      </c>
      <c r="AF39" s="1020" t="s">
        <v>35</v>
      </c>
      <c r="AG39" s="1020" t="s">
        <v>35</v>
      </c>
      <c r="AH39" s="1020" t="s">
        <v>35</v>
      </c>
      <c r="AI39" s="1020" t="s">
        <v>35</v>
      </c>
      <c r="AJ39" s="1020" t="s">
        <v>35</v>
      </c>
      <c r="AK39" s="1020" t="s">
        <v>35</v>
      </c>
      <c r="AL39" s="1020" t="s">
        <v>35</v>
      </c>
      <c r="AM39" s="1020" t="s">
        <v>35</v>
      </c>
      <c r="AN39" s="1020" t="s">
        <v>35</v>
      </c>
      <c r="AO39" s="1020" t="s">
        <v>35</v>
      </c>
      <c r="AP39" s="1020" t="s">
        <v>35</v>
      </c>
      <c r="AQ39" s="1020" t="s">
        <v>35</v>
      </c>
      <c r="AR39" s="1020" t="s">
        <v>35</v>
      </c>
      <c r="AS39" s="1020" t="s">
        <v>35</v>
      </c>
      <c r="AT39" s="1433" t="s">
        <v>35</v>
      </c>
      <c r="AU39" s="1450"/>
      <c r="AV39" s="1450"/>
      <c r="AW39" s="1450"/>
      <c r="AX39" s="1450"/>
      <c r="AY39" s="1450"/>
      <c r="AZ39" s="209"/>
      <c r="BA39" s="1630" t="s">
        <v>121</v>
      </c>
      <c r="BB39" s="151" t="s">
        <v>49</v>
      </c>
      <c r="BC39" s="1029" t="s">
        <v>35</v>
      </c>
      <c r="BD39" s="1048" t="s">
        <v>35</v>
      </c>
      <c r="BE39" s="1048" t="s">
        <v>35</v>
      </c>
      <c r="BF39" s="1048" t="s">
        <v>35</v>
      </c>
      <c r="BG39" s="1068" t="s">
        <v>35</v>
      </c>
      <c r="BH39" s="1088" t="s">
        <v>35</v>
      </c>
      <c r="BI39" s="1048" t="s">
        <v>35</v>
      </c>
      <c r="BJ39" s="1048" t="s">
        <v>35</v>
      </c>
      <c r="BK39" s="1048" t="s">
        <v>35</v>
      </c>
      <c r="BL39" s="1068" t="s">
        <v>35</v>
      </c>
      <c r="BM39" s="1088" t="s">
        <v>35</v>
      </c>
      <c r="BN39" s="1048" t="s">
        <v>35</v>
      </c>
      <c r="BO39" s="1048" t="s">
        <v>35</v>
      </c>
      <c r="BP39" s="1048" t="s">
        <v>35</v>
      </c>
      <c r="BQ39" s="1068" t="s">
        <v>35</v>
      </c>
      <c r="BR39" s="1088" t="s">
        <v>35</v>
      </c>
      <c r="BS39" s="1048" t="s">
        <v>35</v>
      </c>
      <c r="BT39" s="1048" t="s">
        <v>35</v>
      </c>
      <c r="BU39" s="1048" t="s">
        <v>35</v>
      </c>
      <c r="BV39" s="1048" t="s">
        <v>35</v>
      </c>
      <c r="BW39" s="1048" t="s">
        <v>35</v>
      </c>
      <c r="BX39" s="1048" t="s">
        <v>35</v>
      </c>
      <c r="BY39" s="1109" t="s">
        <v>35</v>
      </c>
      <c r="BZ39" s="1109" t="s">
        <v>35</v>
      </c>
      <c r="CA39" s="1109" t="s">
        <v>35</v>
      </c>
      <c r="CB39" s="1109" t="s">
        <v>35</v>
      </c>
      <c r="CC39" s="1109" t="s">
        <v>35</v>
      </c>
      <c r="CD39" s="1109" t="s">
        <v>35</v>
      </c>
      <c r="CE39" s="1109" t="s">
        <v>35</v>
      </c>
      <c r="CF39" s="1109" t="s">
        <v>35</v>
      </c>
      <c r="CG39" s="1109" t="s">
        <v>35</v>
      </c>
      <c r="CH39" s="1109" t="s">
        <v>35</v>
      </c>
      <c r="CI39" s="1109" t="s">
        <v>35</v>
      </c>
      <c r="CJ39" s="1109" t="s">
        <v>35</v>
      </c>
      <c r="CK39" s="1109" t="s">
        <v>35</v>
      </c>
      <c r="CL39" s="1109" t="s">
        <v>35</v>
      </c>
      <c r="CM39" s="1109" t="s">
        <v>35</v>
      </c>
      <c r="CN39" s="1109" t="s">
        <v>35</v>
      </c>
      <c r="CO39" s="1109" t="s">
        <v>35</v>
      </c>
      <c r="CP39" s="1109" t="s">
        <v>35</v>
      </c>
      <c r="CQ39" s="1109" t="s">
        <v>35</v>
      </c>
      <c r="CR39" s="1109" t="s">
        <v>35</v>
      </c>
      <c r="CS39" s="1109" t="s">
        <v>35</v>
      </c>
      <c r="CT39" s="1109" t="s">
        <v>35</v>
      </c>
      <c r="CU39" s="1461"/>
      <c r="CV39" s="1461"/>
      <c r="CW39" s="1461"/>
      <c r="CX39" s="1461"/>
      <c r="CY39" s="1461"/>
      <c r="CZ39" s="1461"/>
      <c r="DA39" s="209"/>
    </row>
    <row r="40" s="130" customFormat="true" ht="15" customHeight="true" x14ac:dyDescent="0.2">
      <c r="A40" s="1638"/>
      <c r="B40" s="243" t="s">
        <v>48</v>
      </c>
      <c r="C40" s="980" t="s">
        <v>35</v>
      </c>
      <c r="D40" s="987" t="s">
        <v>35</v>
      </c>
      <c r="E40" s="987" t="s">
        <v>35</v>
      </c>
      <c r="F40" s="987" t="s">
        <v>35</v>
      </c>
      <c r="G40" s="994" t="s">
        <v>35</v>
      </c>
      <c r="H40" s="1001" t="s">
        <v>35</v>
      </c>
      <c r="I40" s="987" t="s">
        <v>35</v>
      </c>
      <c r="J40" s="987" t="s">
        <v>35</v>
      </c>
      <c r="K40" s="987" t="s">
        <v>35</v>
      </c>
      <c r="L40" s="1008" t="s">
        <v>35</v>
      </c>
      <c r="M40" s="1015" t="s">
        <v>35</v>
      </c>
      <c r="N40" s="987" t="s">
        <v>35</v>
      </c>
      <c r="O40" s="987" t="s">
        <v>35</v>
      </c>
      <c r="P40" s="987" t="s">
        <v>35</v>
      </c>
      <c r="Q40" s="994" t="s">
        <v>35</v>
      </c>
      <c r="R40" s="1001" t="s">
        <v>35</v>
      </c>
      <c r="S40" s="987" t="s">
        <v>35</v>
      </c>
      <c r="T40" s="987" t="s">
        <v>35</v>
      </c>
      <c r="U40" s="987" t="s">
        <v>35</v>
      </c>
      <c r="V40" s="987" t="s">
        <v>35</v>
      </c>
      <c r="W40" s="987" t="s">
        <v>35</v>
      </c>
      <c r="X40" s="987" t="s">
        <v>35</v>
      </c>
      <c r="Y40" s="1020" t="s">
        <v>35</v>
      </c>
      <c r="Z40" s="1020" t="s">
        <v>35</v>
      </c>
      <c r="AA40" s="1020" t="s">
        <v>35</v>
      </c>
      <c r="AB40" s="1020" t="s">
        <v>35</v>
      </c>
      <c r="AC40" s="1020" t="s">
        <v>35</v>
      </c>
      <c r="AD40" s="1020" t="s">
        <v>35</v>
      </c>
      <c r="AE40" s="1020" t="s">
        <v>35</v>
      </c>
      <c r="AF40" s="1020" t="s">
        <v>35</v>
      </c>
      <c r="AG40" s="1020" t="s">
        <v>35</v>
      </c>
      <c r="AH40" s="1020" t="s">
        <v>35</v>
      </c>
      <c r="AI40" s="1020" t="s">
        <v>35</v>
      </c>
      <c r="AJ40" s="1020" t="s">
        <v>35</v>
      </c>
      <c r="AK40" s="1020" t="s">
        <v>35</v>
      </c>
      <c r="AL40" s="1020" t="s">
        <v>35</v>
      </c>
      <c r="AM40" s="1020" t="s">
        <v>35</v>
      </c>
      <c r="AN40" s="1020" t="s">
        <v>35</v>
      </c>
      <c r="AO40" s="1020" t="s">
        <v>35</v>
      </c>
      <c r="AP40" s="1020" t="s">
        <v>35</v>
      </c>
      <c r="AQ40" s="1020" t="s">
        <v>35</v>
      </c>
      <c r="AR40" s="1020" t="s">
        <v>35</v>
      </c>
      <c r="AS40" s="1020" t="s">
        <v>35</v>
      </c>
      <c r="AT40" s="1433" t="s">
        <v>35</v>
      </c>
      <c r="AU40" s="1450"/>
      <c r="AV40" s="1450"/>
      <c r="AW40" s="1450"/>
      <c r="AX40" s="1450"/>
      <c r="AY40" s="1450"/>
      <c r="AZ40" s="209"/>
      <c r="BA40" s="1630"/>
      <c r="BB40" s="151" t="s">
        <v>48</v>
      </c>
      <c r="BC40" s="1029" t="s">
        <v>35</v>
      </c>
      <c r="BD40" s="1048" t="s">
        <v>35</v>
      </c>
      <c r="BE40" s="1048" t="s">
        <v>35</v>
      </c>
      <c r="BF40" s="1048" t="s">
        <v>35</v>
      </c>
      <c r="BG40" s="1068" t="s">
        <v>35</v>
      </c>
      <c r="BH40" s="1088" t="s">
        <v>35</v>
      </c>
      <c r="BI40" s="1048" t="s">
        <v>35</v>
      </c>
      <c r="BJ40" s="1048" t="s">
        <v>35</v>
      </c>
      <c r="BK40" s="1048" t="s">
        <v>35</v>
      </c>
      <c r="BL40" s="1068" t="s">
        <v>35</v>
      </c>
      <c r="BM40" s="1088" t="s">
        <v>35</v>
      </c>
      <c r="BN40" s="1048" t="s">
        <v>35</v>
      </c>
      <c r="BO40" s="1048" t="s">
        <v>35</v>
      </c>
      <c r="BP40" s="1048" t="s">
        <v>35</v>
      </c>
      <c r="BQ40" s="1068" t="s">
        <v>35</v>
      </c>
      <c r="BR40" s="1088" t="s">
        <v>35</v>
      </c>
      <c r="BS40" s="1048" t="s">
        <v>35</v>
      </c>
      <c r="BT40" s="1048" t="s">
        <v>35</v>
      </c>
      <c r="BU40" s="1048" t="s">
        <v>35</v>
      </c>
      <c r="BV40" s="1048" t="s">
        <v>35</v>
      </c>
      <c r="BW40" s="1048" t="s">
        <v>35</v>
      </c>
      <c r="BX40" s="1048" t="s">
        <v>35</v>
      </c>
      <c r="BY40" s="1109" t="s">
        <v>35</v>
      </c>
      <c r="BZ40" s="1109" t="s">
        <v>35</v>
      </c>
      <c r="CA40" s="1109" t="s">
        <v>35</v>
      </c>
      <c r="CB40" s="1109" t="s">
        <v>35</v>
      </c>
      <c r="CC40" s="1109" t="s">
        <v>35</v>
      </c>
      <c r="CD40" s="1109" t="s">
        <v>35</v>
      </c>
      <c r="CE40" s="1109" t="s">
        <v>35</v>
      </c>
      <c r="CF40" s="1109" t="s">
        <v>35</v>
      </c>
      <c r="CG40" s="1109" t="s">
        <v>35</v>
      </c>
      <c r="CH40" s="1109" t="s">
        <v>35</v>
      </c>
      <c r="CI40" s="1109" t="s">
        <v>35</v>
      </c>
      <c r="CJ40" s="1109" t="s">
        <v>35</v>
      </c>
      <c r="CK40" s="1109" t="s">
        <v>35</v>
      </c>
      <c r="CL40" s="1109" t="s">
        <v>35</v>
      </c>
      <c r="CM40" s="1109" t="s">
        <v>35</v>
      </c>
      <c r="CN40" s="1109" t="s">
        <v>35</v>
      </c>
      <c r="CO40" s="1109" t="s">
        <v>35</v>
      </c>
      <c r="CP40" s="1109" t="s">
        <v>35</v>
      </c>
      <c r="CQ40" s="1109" t="s">
        <v>35</v>
      </c>
      <c r="CR40" s="1109" t="s">
        <v>35</v>
      </c>
      <c r="CS40" s="1109" t="s">
        <v>35</v>
      </c>
      <c r="CT40" s="1109" t="s">
        <v>35</v>
      </c>
      <c r="CU40" s="1461"/>
      <c r="CV40" s="1461"/>
      <c r="CW40" s="1461"/>
      <c r="CX40" s="1461"/>
      <c r="CY40" s="1461"/>
      <c r="CZ40" s="1461"/>
      <c r="DA40" s="209"/>
    </row>
    <row r="41" s="425" customFormat="true" ht="15" customHeight="true" x14ac:dyDescent="0.2">
      <c r="A41" s="1631" t="s">
        <v>56</v>
      </c>
      <c r="B41" s="957" t="s">
        <v>49</v>
      </c>
      <c r="C41" s="807">
        <v>9.2220780135346629</v>
      </c>
      <c r="D41" s="808">
        <v>5.0677105037214005</v>
      </c>
      <c r="E41" s="808">
        <v>4.335069670676801</v>
      </c>
      <c r="F41" s="808">
        <v>2.7619113664804908</v>
      </c>
      <c r="G41" s="809">
        <v>1.1461308464019593</v>
      </c>
      <c r="H41" s="810">
        <v>6.0544395730530063</v>
      </c>
      <c r="I41" s="808">
        <v>3.7042769831449212</v>
      </c>
      <c r="J41" s="808">
        <v>1.8384847411525247</v>
      </c>
      <c r="K41" s="808">
        <v>1.1248986711967868</v>
      </c>
      <c r="L41" s="811">
        <v>0.53534169907505258</v>
      </c>
      <c r="M41" s="812">
        <v>10.037652910125846</v>
      </c>
      <c r="N41" s="808">
        <v>5.6751373862778332</v>
      </c>
      <c r="O41" s="808">
        <v>4.8233864268141966</v>
      </c>
      <c r="P41" s="808">
        <v>3.821177838361244</v>
      </c>
      <c r="Q41" s="809">
        <v>2.3057879068138316</v>
      </c>
      <c r="R41" s="810">
        <v>3.9984620604309491</v>
      </c>
      <c r="S41" s="808">
        <v>1.9373656044703806</v>
      </c>
      <c r="T41" s="808">
        <v>0.61702290459776554</v>
      </c>
      <c r="U41" s="808">
        <v>1.2343741800412107</v>
      </c>
      <c r="V41" s="808">
        <v>5.0913896658385633</v>
      </c>
      <c r="W41" s="808">
        <v>8.044068795699916</v>
      </c>
      <c r="X41" s="808">
        <v>3.0973217879997001</v>
      </c>
      <c r="Y41" s="808">
        <v>0.43404951340197423</v>
      </c>
      <c r="Z41" s="808">
        <v>3.71225239148208</v>
      </c>
      <c r="AA41" s="808">
        <v>9.9089682465801143</v>
      </c>
      <c r="AB41" s="808">
        <v>7.356356627250074</v>
      </c>
      <c r="AC41" s="808">
        <v>6.6396620960262931</v>
      </c>
      <c r="AD41" s="808">
        <v>5.7467099678165106</v>
      </c>
      <c r="AE41" s="808">
        <v>0.66008263397993372</v>
      </c>
      <c r="AF41" s="808">
        <v>3.8242685561254679</v>
      </c>
      <c r="AG41" s="808">
        <v>2.979705822473302</v>
      </c>
      <c r="AH41" s="808">
        <v>2.9107141147734983</v>
      </c>
      <c r="AI41" s="808">
        <v>15.403070067241725</v>
      </c>
      <c r="AJ41" s="808">
        <v>2.4258012464457845</v>
      </c>
      <c r="AK41" s="808">
        <v>2.0878952284404986</v>
      </c>
      <c r="AL41" s="808">
        <v>5.7645222471210964</v>
      </c>
      <c r="AM41" s="808">
        <v>0.60894659443703503</v>
      </c>
      <c r="AN41" s="808">
        <v>12.207067336315221</v>
      </c>
      <c r="AO41" s="808">
        <v>1.9473912207793116</v>
      </c>
      <c r="AP41" s="808">
        <v>4.4820866205785626</v>
      </c>
      <c r="AQ41" s="808">
        <v>5.6953730338181439</v>
      </c>
      <c r="AR41" s="808">
        <v>5.0599786639732969</v>
      </c>
      <c r="AS41" s="808">
        <v>1.436584515199093</v>
      </c>
      <c r="AT41" s="1431">
        <v>2.5360831827810881</v>
      </c>
      <c r="AU41" s="593"/>
      <c r="AV41" s="593"/>
      <c r="AW41" s="593"/>
      <c r="AX41" s="593"/>
      <c r="AY41" s="593"/>
      <c r="BA41" s="1630" t="s">
        <v>56</v>
      </c>
      <c r="BB41" s="151" t="s">
        <v>49</v>
      </c>
      <c r="BC41" s="1029" t="s">
        <v>35</v>
      </c>
      <c r="BD41" s="1048" t="s">
        <v>35</v>
      </c>
      <c r="BE41" s="1048" t="s">
        <v>35</v>
      </c>
      <c r="BF41" s="1048" t="s">
        <v>35</v>
      </c>
      <c r="BG41" s="1068" t="s">
        <v>35</v>
      </c>
      <c r="BH41" s="1088" t="s">
        <v>35</v>
      </c>
      <c r="BI41" s="1048" t="s">
        <v>35</v>
      </c>
      <c r="BJ41" s="1048" t="s">
        <v>35</v>
      </c>
      <c r="BK41" s="1048" t="s">
        <v>35</v>
      </c>
      <c r="BL41" s="1068" t="s">
        <v>35</v>
      </c>
      <c r="BM41" s="1088" t="s">
        <v>35</v>
      </c>
      <c r="BN41" s="1048" t="s">
        <v>35</v>
      </c>
      <c r="BO41" s="1048" t="s">
        <v>35</v>
      </c>
      <c r="BP41" s="1048" t="s">
        <v>35</v>
      </c>
      <c r="BQ41" s="1068" t="s">
        <v>35</v>
      </c>
      <c r="BR41" s="1088" t="s">
        <v>35</v>
      </c>
      <c r="BS41" s="1048" t="s">
        <v>35</v>
      </c>
      <c r="BT41" s="1048" t="s">
        <v>35</v>
      </c>
      <c r="BU41" s="1048" t="s">
        <v>35</v>
      </c>
      <c r="BV41" s="1048" t="s">
        <v>35</v>
      </c>
      <c r="BW41" s="1048" t="s">
        <v>35</v>
      </c>
      <c r="BX41" s="1048" t="s">
        <v>35</v>
      </c>
      <c r="BY41" s="1109" t="s">
        <v>35</v>
      </c>
      <c r="BZ41" s="1109" t="s">
        <v>35</v>
      </c>
      <c r="CA41" s="1109" t="s">
        <v>35</v>
      </c>
      <c r="CB41" s="1109" t="s">
        <v>35</v>
      </c>
      <c r="CC41" s="1109" t="s">
        <v>35</v>
      </c>
      <c r="CD41" s="1109" t="s">
        <v>35</v>
      </c>
      <c r="CE41" s="1109" t="s">
        <v>35</v>
      </c>
      <c r="CF41" s="1109" t="s">
        <v>35</v>
      </c>
      <c r="CG41" s="1109" t="s">
        <v>35</v>
      </c>
      <c r="CH41" s="1109" t="s">
        <v>35</v>
      </c>
      <c r="CI41" s="1109" t="s">
        <v>35</v>
      </c>
      <c r="CJ41" s="1109" t="s">
        <v>35</v>
      </c>
      <c r="CK41" s="1109" t="s">
        <v>35</v>
      </c>
      <c r="CL41" s="1109" t="s">
        <v>35</v>
      </c>
      <c r="CM41" s="1109" t="s">
        <v>35</v>
      </c>
      <c r="CN41" s="1109" t="s">
        <v>35</v>
      </c>
      <c r="CO41" s="1109" t="s">
        <v>35</v>
      </c>
      <c r="CP41" s="1109" t="s">
        <v>35</v>
      </c>
      <c r="CQ41" s="1109" t="s">
        <v>35</v>
      </c>
      <c r="CR41" s="1109" t="s">
        <v>35</v>
      </c>
      <c r="CS41" s="1109" t="s">
        <v>35</v>
      </c>
      <c r="CT41" s="1109" t="s">
        <v>35</v>
      </c>
      <c r="CU41" s="1461"/>
      <c r="CV41" s="1461"/>
      <c r="CW41" s="1461"/>
      <c r="CX41" s="1461"/>
      <c r="CY41" s="1461"/>
      <c r="CZ41" s="1461"/>
      <c r="DA41" s="210"/>
    </row>
    <row r="42" s="425" customFormat="true" ht="15" customHeight="true" x14ac:dyDescent="0.2">
      <c r="A42" s="1631"/>
      <c r="B42" s="957" t="s">
        <v>48</v>
      </c>
      <c r="C42" s="807">
        <v>90.777921986467987</v>
      </c>
      <c r="D42" s="808">
        <v>94.932289496279338</v>
      </c>
      <c r="E42" s="808">
        <v>95.664930329323283</v>
      </c>
      <c r="F42" s="808">
        <v>97.238088633519482</v>
      </c>
      <c r="G42" s="809">
        <v>98.853869153598197</v>
      </c>
      <c r="H42" s="810">
        <v>93.945560426946955</v>
      </c>
      <c r="I42" s="808">
        <v>96.295723016855334</v>
      </c>
      <c r="J42" s="808">
        <v>98.1615152588477</v>
      </c>
      <c r="K42" s="808">
        <v>98.875101328803254</v>
      </c>
      <c r="L42" s="811">
        <v>99.464658300925066</v>
      </c>
      <c r="M42" s="812">
        <v>89.962347089874299</v>
      </c>
      <c r="N42" s="808">
        <v>94.324862613722388</v>
      </c>
      <c r="O42" s="808">
        <v>95.176613573187382</v>
      </c>
      <c r="P42" s="808">
        <v>96.178822161637925</v>
      </c>
      <c r="Q42" s="809">
        <v>97.694212093186223</v>
      </c>
      <c r="R42" s="810">
        <v>96.001537939569431</v>
      </c>
      <c r="S42" s="808">
        <v>98.062634395529628</v>
      </c>
      <c r="T42" s="808">
        <v>99.382977095402168</v>
      </c>
      <c r="U42" s="808">
        <v>98.765625819958757</v>
      </c>
      <c r="V42" s="808">
        <v>94.908610334161338</v>
      </c>
      <c r="W42" s="808">
        <v>91.955931204300441</v>
      </c>
      <c r="X42" s="808">
        <v>96.902678212000211</v>
      </c>
      <c r="Y42" s="808">
        <v>99.565950486598013</v>
      </c>
      <c r="Z42" s="808">
        <v>96.287747608518004</v>
      </c>
      <c r="AA42" s="808">
        <v>90.091031753419514</v>
      </c>
      <c r="AB42" s="808">
        <v>92.643643372749779</v>
      </c>
      <c r="AC42" s="808">
        <v>93.360337903973559</v>
      </c>
      <c r="AD42" s="808">
        <v>94.253290032183358</v>
      </c>
      <c r="AE42" s="808">
        <v>99.339917366020032</v>
      </c>
      <c r="AF42" s="808">
        <v>96.175731443874724</v>
      </c>
      <c r="AG42" s="808">
        <v>97.020294177526694</v>
      </c>
      <c r="AH42" s="808">
        <v>97.089285885226332</v>
      </c>
      <c r="AI42" s="808">
        <v>84.596929932758101</v>
      </c>
      <c r="AJ42" s="808">
        <v>97.574198753554285</v>
      </c>
      <c r="AK42" s="808">
        <v>97.912104771559555</v>
      </c>
      <c r="AL42" s="808">
        <v>94.235477752878793</v>
      </c>
      <c r="AM42" s="808">
        <v>99.391053405562985</v>
      </c>
      <c r="AN42" s="808">
        <v>87.792932663683899</v>
      </c>
      <c r="AO42" s="808">
        <v>98.052608779220691</v>
      </c>
      <c r="AP42" s="808">
        <v>95.517913379421259</v>
      </c>
      <c r="AQ42" s="808">
        <v>94.304626966181743</v>
      </c>
      <c r="AR42" s="808">
        <v>94.940021336026774</v>
      </c>
      <c r="AS42" s="808">
        <v>98.56341548480097</v>
      </c>
      <c r="AT42" s="1431">
        <v>97.463916817218774</v>
      </c>
      <c r="AU42" s="593"/>
      <c r="AV42" s="593"/>
      <c r="AW42" s="593"/>
      <c r="AX42" s="593"/>
      <c r="AY42" s="593"/>
      <c r="BA42" s="1630"/>
      <c r="BB42" s="151" t="s">
        <v>48</v>
      </c>
      <c r="BC42" s="1029" t="s">
        <v>35</v>
      </c>
      <c r="BD42" s="1048" t="s">
        <v>35</v>
      </c>
      <c r="BE42" s="1048" t="s">
        <v>35</v>
      </c>
      <c r="BF42" s="1048" t="s">
        <v>35</v>
      </c>
      <c r="BG42" s="1068" t="s">
        <v>35</v>
      </c>
      <c r="BH42" s="1088" t="s">
        <v>35</v>
      </c>
      <c r="BI42" s="1048" t="s">
        <v>35</v>
      </c>
      <c r="BJ42" s="1048" t="s">
        <v>35</v>
      </c>
      <c r="BK42" s="1048" t="s">
        <v>35</v>
      </c>
      <c r="BL42" s="1068" t="s">
        <v>35</v>
      </c>
      <c r="BM42" s="1088" t="s">
        <v>35</v>
      </c>
      <c r="BN42" s="1048" t="s">
        <v>35</v>
      </c>
      <c r="BO42" s="1048" t="s">
        <v>35</v>
      </c>
      <c r="BP42" s="1048" t="s">
        <v>35</v>
      </c>
      <c r="BQ42" s="1068" t="s">
        <v>35</v>
      </c>
      <c r="BR42" s="1088" t="s">
        <v>35</v>
      </c>
      <c r="BS42" s="1048" t="s">
        <v>35</v>
      </c>
      <c r="BT42" s="1048" t="s">
        <v>35</v>
      </c>
      <c r="BU42" s="1048" t="s">
        <v>35</v>
      </c>
      <c r="BV42" s="1048" t="s">
        <v>35</v>
      </c>
      <c r="BW42" s="1048" t="s">
        <v>35</v>
      </c>
      <c r="BX42" s="1048" t="s">
        <v>35</v>
      </c>
      <c r="BY42" s="1109" t="s">
        <v>35</v>
      </c>
      <c r="BZ42" s="1109" t="s">
        <v>35</v>
      </c>
      <c r="CA42" s="1109" t="s">
        <v>35</v>
      </c>
      <c r="CB42" s="1109" t="s">
        <v>35</v>
      </c>
      <c r="CC42" s="1109" t="s">
        <v>35</v>
      </c>
      <c r="CD42" s="1109" t="s">
        <v>35</v>
      </c>
      <c r="CE42" s="1109" t="s">
        <v>35</v>
      </c>
      <c r="CF42" s="1109" t="s">
        <v>35</v>
      </c>
      <c r="CG42" s="1109" t="s">
        <v>35</v>
      </c>
      <c r="CH42" s="1109" t="s">
        <v>35</v>
      </c>
      <c r="CI42" s="1109" t="s">
        <v>35</v>
      </c>
      <c r="CJ42" s="1109" t="s">
        <v>35</v>
      </c>
      <c r="CK42" s="1109" t="s">
        <v>35</v>
      </c>
      <c r="CL42" s="1109" t="s">
        <v>35</v>
      </c>
      <c r="CM42" s="1109" t="s">
        <v>35</v>
      </c>
      <c r="CN42" s="1109" t="s">
        <v>35</v>
      </c>
      <c r="CO42" s="1109" t="s">
        <v>35</v>
      </c>
      <c r="CP42" s="1109" t="s">
        <v>35</v>
      </c>
      <c r="CQ42" s="1109" t="s">
        <v>35</v>
      </c>
      <c r="CR42" s="1109" t="s">
        <v>35</v>
      </c>
      <c r="CS42" s="1109" t="s">
        <v>35</v>
      </c>
      <c r="CT42" s="1109" t="s">
        <v>35</v>
      </c>
      <c r="CU42" s="1461"/>
      <c r="CV42" s="1461"/>
      <c r="CW42" s="1461"/>
      <c r="CX42" s="1461"/>
      <c r="CY42" s="1461"/>
      <c r="CZ42" s="1461"/>
      <c r="DA42" s="210"/>
    </row>
    <row r="43" s="425" customFormat="true" ht="15" customHeight="true" x14ac:dyDescent="0.2">
      <c r="A43" s="1631" t="s">
        <v>178</v>
      </c>
      <c r="B43" s="957" t="s">
        <v>49</v>
      </c>
      <c r="C43" s="981" t="s">
        <v>35</v>
      </c>
      <c r="D43" s="988" t="s">
        <v>35</v>
      </c>
      <c r="E43" s="988" t="s">
        <v>35</v>
      </c>
      <c r="F43" s="988" t="s">
        <v>35</v>
      </c>
      <c r="G43" s="995" t="s">
        <v>35</v>
      </c>
      <c r="H43" s="1002" t="s">
        <v>35</v>
      </c>
      <c r="I43" s="988" t="s">
        <v>35</v>
      </c>
      <c r="J43" s="988" t="s">
        <v>35</v>
      </c>
      <c r="K43" s="988" t="s">
        <v>35</v>
      </c>
      <c r="L43" s="1009" t="s">
        <v>35</v>
      </c>
      <c r="M43" s="981" t="s">
        <v>35</v>
      </c>
      <c r="N43" s="988" t="s">
        <v>35</v>
      </c>
      <c r="O43" s="988" t="s">
        <v>35</v>
      </c>
      <c r="P43" s="988" t="s">
        <v>35</v>
      </c>
      <c r="Q43" s="995" t="s">
        <v>35</v>
      </c>
      <c r="R43" s="1002" t="s">
        <v>35</v>
      </c>
      <c r="S43" s="988" t="s">
        <v>35</v>
      </c>
      <c r="T43" s="988" t="s">
        <v>35</v>
      </c>
      <c r="U43" s="988" t="s">
        <v>35</v>
      </c>
      <c r="V43" s="988" t="s">
        <v>35</v>
      </c>
      <c r="W43" s="988" t="s">
        <v>35</v>
      </c>
      <c r="X43" s="988" t="s">
        <v>35</v>
      </c>
      <c r="Y43" s="988" t="s">
        <v>35</v>
      </c>
      <c r="Z43" s="988" t="s">
        <v>35</v>
      </c>
      <c r="AA43" s="988" t="s">
        <v>35</v>
      </c>
      <c r="AB43" s="988" t="s">
        <v>35</v>
      </c>
      <c r="AC43" s="988" t="s">
        <v>35</v>
      </c>
      <c r="AD43" s="988" t="s">
        <v>35</v>
      </c>
      <c r="AE43" s="988" t="s">
        <v>35</v>
      </c>
      <c r="AF43" s="988" t="s">
        <v>35</v>
      </c>
      <c r="AG43" s="988" t="s">
        <v>35</v>
      </c>
      <c r="AH43" s="988" t="s">
        <v>35</v>
      </c>
      <c r="AI43" s="988" t="s">
        <v>35</v>
      </c>
      <c r="AJ43" s="988" t="s">
        <v>35</v>
      </c>
      <c r="AK43" s="988" t="s">
        <v>35</v>
      </c>
      <c r="AL43" s="988" t="s">
        <v>35</v>
      </c>
      <c r="AM43" s="988" t="s">
        <v>35</v>
      </c>
      <c r="AN43" s="988" t="s">
        <v>35</v>
      </c>
      <c r="AO43" s="988" t="s">
        <v>35</v>
      </c>
      <c r="AP43" s="988" t="s">
        <v>35</v>
      </c>
      <c r="AQ43" s="988" t="s">
        <v>35</v>
      </c>
      <c r="AR43" s="988" t="s">
        <v>35</v>
      </c>
      <c r="AS43" s="988" t="s">
        <v>35</v>
      </c>
      <c r="AT43" s="1009" t="s">
        <v>35</v>
      </c>
      <c r="AU43" s="593"/>
      <c r="AV43" s="593"/>
      <c r="AW43" s="593"/>
      <c r="AX43" s="593"/>
      <c r="AY43" s="593"/>
      <c r="BA43" s="1630" t="s">
        <v>53</v>
      </c>
      <c r="BB43" s="151" t="s">
        <v>49</v>
      </c>
      <c r="BC43" s="1029" t="s">
        <v>35</v>
      </c>
      <c r="BD43" s="1048" t="s">
        <v>35</v>
      </c>
      <c r="BE43" s="1048" t="s">
        <v>35</v>
      </c>
      <c r="BF43" s="1048" t="s">
        <v>35</v>
      </c>
      <c r="BG43" s="1068" t="s">
        <v>35</v>
      </c>
      <c r="BH43" s="1088" t="s">
        <v>35</v>
      </c>
      <c r="BI43" s="1048" t="s">
        <v>35</v>
      </c>
      <c r="BJ43" s="1048" t="s">
        <v>35</v>
      </c>
      <c r="BK43" s="1048" t="s">
        <v>35</v>
      </c>
      <c r="BL43" s="1068" t="s">
        <v>35</v>
      </c>
      <c r="BM43" s="1088" t="s">
        <v>35</v>
      </c>
      <c r="BN43" s="1048" t="s">
        <v>35</v>
      </c>
      <c r="BO43" s="1048" t="s">
        <v>35</v>
      </c>
      <c r="BP43" s="1048" t="s">
        <v>35</v>
      </c>
      <c r="BQ43" s="1068" t="s">
        <v>35</v>
      </c>
      <c r="BR43" s="1088" t="s">
        <v>35</v>
      </c>
      <c r="BS43" s="1048" t="s">
        <v>35</v>
      </c>
      <c r="BT43" s="1048" t="s">
        <v>35</v>
      </c>
      <c r="BU43" s="1048" t="s">
        <v>35</v>
      </c>
      <c r="BV43" s="1048" t="s">
        <v>35</v>
      </c>
      <c r="BW43" s="1048" t="s">
        <v>35</v>
      </c>
      <c r="BX43" s="1048" t="s">
        <v>35</v>
      </c>
      <c r="BY43" s="1109" t="s">
        <v>35</v>
      </c>
      <c r="BZ43" s="1109" t="s">
        <v>35</v>
      </c>
      <c r="CA43" s="1109" t="s">
        <v>35</v>
      </c>
      <c r="CB43" s="1109" t="s">
        <v>35</v>
      </c>
      <c r="CC43" s="1109" t="s">
        <v>35</v>
      </c>
      <c r="CD43" s="1109" t="s">
        <v>35</v>
      </c>
      <c r="CE43" s="1109" t="s">
        <v>35</v>
      </c>
      <c r="CF43" s="1109" t="s">
        <v>35</v>
      </c>
      <c r="CG43" s="1109" t="s">
        <v>35</v>
      </c>
      <c r="CH43" s="1109" t="s">
        <v>35</v>
      </c>
      <c r="CI43" s="1109" t="s">
        <v>35</v>
      </c>
      <c r="CJ43" s="1109" t="s">
        <v>35</v>
      </c>
      <c r="CK43" s="1109" t="s">
        <v>35</v>
      </c>
      <c r="CL43" s="1109" t="s">
        <v>35</v>
      </c>
      <c r="CM43" s="1109" t="s">
        <v>35</v>
      </c>
      <c r="CN43" s="1109" t="s">
        <v>35</v>
      </c>
      <c r="CO43" s="1109" t="s">
        <v>35</v>
      </c>
      <c r="CP43" s="1109" t="s">
        <v>35</v>
      </c>
      <c r="CQ43" s="1109" t="s">
        <v>35</v>
      </c>
      <c r="CR43" s="1109" t="s">
        <v>35</v>
      </c>
      <c r="CS43" s="1109" t="s">
        <v>35</v>
      </c>
      <c r="CT43" s="1109" t="s">
        <v>35</v>
      </c>
      <c r="CU43" s="1461"/>
      <c r="CV43" s="1461"/>
      <c r="CW43" s="1461"/>
      <c r="CX43" s="1461"/>
      <c r="CY43" s="1461"/>
      <c r="CZ43" s="1461"/>
      <c r="DA43" s="210"/>
    </row>
    <row r="44" s="425" customFormat="true" ht="15" customHeight="true" x14ac:dyDescent="0.2">
      <c r="A44" s="1631"/>
      <c r="B44" s="957" t="s">
        <v>48</v>
      </c>
      <c r="C44" s="981" t="s">
        <v>35</v>
      </c>
      <c r="D44" s="988" t="s">
        <v>35</v>
      </c>
      <c r="E44" s="988" t="s">
        <v>35</v>
      </c>
      <c r="F44" s="988" t="s">
        <v>35</v>
      </c>
      <c r="G44" s="995" t="s">
        <v>35</v>
      </c>
      <c r="H44" s="1002" t="s">
        <v>35</v>
      </c>
      <c r="I44" s="988" t="s">
        <v>35</v>
      </c>
      <c r="J44" s="988" t="s">
        <v>35</v>
      </c>
      <c r="K44" s="988" t="s">
        <v>35</v>
      </c>
      <c r="L44" s="1009" t="s">
        <v>35</v>
      </c>
      <c r="M44" s="981" t="s">
        <v>35</v>
      </c>
      <c r="N44" s="988" t="s">
        <v>35</v>
      </c>
      <c r="O44" s="988" t="s">
        <v>35</v>
      </c>
      <c r="P44" s="988" t="s">
        <v>35</v>
      </c>
      <c r="Q44" s="995" t="s">
        <v>35</v>
      </c>
      <c r="R44" s="1002" t="s">
        <v>35</v>
      </c>
      <c r="S44" s="988" t="s">
        <v>35</v>
      </c>
      <c r="T44" s="988" t="s">
        <v>35</v>
      </c>
      <c r="U44" s="988" t="s">
        <v>35</v>
      </c>
      <c r="V44" s="988" t="s">
        <v>35</v>
      </c>
      <c r="W44" s="988" t="s">
        <v>35</v>
      </c>
      <c r="X44" s="988" t="s">
        <v>35</v>
      </c>
      <c r="Y44" s="988" t="s">
        <v>35</v>
      </c>
      <c r="Z44" s="988" t="s">
        <v>35</v>
      </c>
      <c r="AA44" s="988" t="s">
        <v>35</v>
      </c>
      <c r="AB44" s="988" t="s">
        <v>35</v>
      </c>
      <c r="AC44" s="988" t="s">
        <v>35</v>
      </c>
      <c r="AD44" s="988" t="s">
        <v>35</v>
      </c>
      <c r="AE44" s="988" t="s">
        <v>35</v>
      </c>
      <c r="AF44" s="988" t="s">
        <v>35</v>
      </c>
      <c r="AG44" s="988" t="s">
        <v>35</v>
      </c>
      <c r="AH44" s="988" t="s">
        <v>35</v>
      </c>
      <c r="AI44" s="988" t="s">
        <v>35</v>
      </c>
      <c r="AJ44" s="988" t="s">
        <v>35</v>
      </c>
      <c r="AK44" s="988" t="s">
        <v>35</v>
      </c>
      <c r="AL44" s="988" t="s">
        <v>35</v>
      </c>
      <c r="AM44" s="988" t="s">
        <v>35</v>
      </c>
      <c r="AN44" s="988" t="s">
        <v>35</v>
      </c>
      <c r="AO44" s="988" t="s">
        <v>35</v>
      </c>
      <c r="AP44" s="988" t="s">
        <v>35</v>
      </c>
      <c r="AQ44" s="988" t="s">
        <v>35</v>
      </c>
      <c r="AR44" s="988" t="s">
        <v>35</v>
      </c>
      <c r="AS44" s="988" t="s">
        <v>35</v>
      </c>
      <c r="AT44" s="1009" t="s">
        <v>35</v>
      </c>
      <c r="AU44" s="593"/>
      <c r="AV44" s="593"/>
      <c r="AW44" s="593"/>
      <c r="AX44" s="593"/>
      <c r="AY44" s="593"/>
      <c r="BA44" s="1630"/>
      <c r="BB44" s="151" t="s">
        <v>48</v>
      </c>
      <c r="BC44" s="1029" t="s">
        <v>35</v>
      </c>
      <c r="BD44" s="1048" t="s">
        <v>35</v>
      </c>
      <c r="BE44" s="1048" t="s">
        <v>35</v>
      </c>
      <c r="BF44" s="1048" t="s">
        <v>35</v>
      </c>
      <c r="BG44" s="1068" t="s">
        <v>35</v>
      </c>
      <c r="BH44" s="1088" t="s">
        <v>35</v>
      </c>
      <c r="BI44" s="1048" t="s">
        <v>35</v>
      </c>
      <c r="BJ44" s="1048" t="s">
        <v>35</v>
      </c>
      <c r="BK44" s="1048" t="s">
        <v>35</v>
      </c>
      <c r="BL44" s="1068" t="s">
        <v>35</v>
      </c>
      <c r="BM44" s="1088" t="s">
        <v>35</v>
      </c>
      <c r="BN44" s="1048" t="s">
        <v>35</v>
      </c>
      <c r="BO44" s="1048" t="s">
        <v>35</v>
      </c>
      <c r="BP44" s="1048" t="s">
        <v>35</v>
      </c>
      <c r="BQ44" s="1068" t="s">
        <v>35</v>
      </c>
      <c r="BR44" s="1088" t="s">
        <v>35</v>
      </c>
      <c r="BS44" s="1048" t="s">
        <v>35</v>
      </c>
      <c r="BT44" s="1048" t="s">
        <v>35</v>
      </c>
      <c r="BU44" s="1048" t="s">
        <v>35</v>
      </c>
      <c r="BV44" s="1048" t="s">
        <v>35</v>
      </c>
      <c r="BW44" s="1048" t="s">
        <v>35</v>
      </c>
      <c r="BX44" s="1048" t="s">
        <v>35</v>
      </c>
      <c r="BY44" s="1109" t="s">
        <v>35</v>
      </c>
      <c r="BZ44" s="1109" t="s">
        <v>35</v>
      </c>
      <c r="CA44" s="1109" t="s">
        <v>35</v>
      </c>
      <c r="CB44" s="1109" t="s">
        <v>35</v>
      </c>
      <c r="CC44" s="1109" t="s">
        <v>35</v>
      </c>
      <c r="CD44" s="1109" t="s">
        <v>35</v>
      </c>
      <c r="CE44" s="1109" t="s">
        <v>35</v>
      </c>
      <c r="CF44" s="1109" t="s">
        <v>35</v>
      </c>
      <c r="CG44" s="1109" t="s">
        <v>35</v>
      </c>
      <c r="CH44" s="1109" t="s">
        <v>35</v>
      </c>
      <c r="CI44" s="1109" t="s">
        <v>35</v>
      </c>
      <c r="CJ44" s="1109" t="s">
        <v>35</v>
      </c>
      <c r="CK44" s="1109" t="s">
        <v>35</v>
      </c>
      <c r="CL44" s="1109" t="s">
        <v>35</v>
      </c>
      <c r="CM44" s="1109" t="s">
        <v>35</v>
      </c>
      <c r="CN44" s="1109" t="s">
        <v>35</v>
      </c>
      <c r="CO44" s="1109" t="s">
        <v>35</v>
      </c>
      <c r="CP44" s="1109" t="s">
        <v>35</v>
      </c>
      <c r="CQ44" s="1109" t="s">
        <v>35</v>
      </c>
      <c r="CR44" s="1109" t="s">
        <v>35</v>
      </c>
      <c r="CS44" s="1109" t="s">
        <v>35</v>
      </c>
      <c r="CT44" s="1109" t="s">
        <v>35</v>
      </c>
      <c r="CU44" s="1461"/>
      <c r="CV44" s="1461"/>
      <c r="CW44" s="1461"/>
      <c r="CX44" s="1461"/>
      <c r="CY44" s="1461"/>
      <c r="CZ44" s="1461"/>
      <c r="DA44" s="210"/>
    </row>
    <row r="45" s="425" customFormat="true" ht="15" customHeight="true" x14ac:dyDescent="0.2">
      <c r="A45" s="1631" t="s">
        <v>179</v>
      </c>
      <c r="B45" s="957" t="s">
        <v>49</v>
      </c>
      <c r="C45" s="981" t="s">
        <v>35</v>
      </c>
      <c r="D45" s="988" t="s">
        <v>35</v>
      </c>
      <c r="E45" s="988" t="s">
        <v>35</v>
      </c>
      <c r="F45" s="988" t="s">
        <v>35</v>
      </c>
      <c r="G45" s="995" t="s">
        <v>35</v>
      </c>
      <c r="H45" s="1002" t="s">
        <v>35</v>
      </c>
      <c r="I45" s="988" t="s">
        <v>35</v>
      </c>
      <c r="J45" s="988" t="s">
        <v>35</v>
      </c>
      <c r="K45" s="988" t="s">
        <v>35</v>
      </c>
      <c r="L45" s="1009" t="s">
        <v>35</v>
      </c>
      <c r="M45" s="981" t="s">
        <v>35</v>
      </c>
      <c r="N45" s="988" t="s">
        <v>35</v>
      </c>
      <c r="O45" s="988" t="s">
        <v>35</v>
      </c>
      <c r="P45" s="988" t="s">
        <v>35</v>
      </c>
      <c r="Q45" s="995" t="s">
        <v>35</v>
      </c>
      <c r="R45" s="1002" t="s">
        <v>35</v>
      </c>
      <c r="S45" s="988" t="s">
        <v>35</v>
      </c>
      <c r="T45" s="988" t="s">
        <v>35</v>
      </c>
      <c r="U45" s="988" t="s">
        <v>35</v>
      </c>
      <c r="V45" s="988" t="s">
        <v>35</v>
      </c>
      <c r="W45" s="988" t="s">
        <v>35</v>
      </c>
      <c r="X45" s="988" t="s">
        <v>35</v>
      </c>
      <c r="Y45" s="988" t="s">
        <v>35</v>
      </c>
      <c r="Z45" s="988" t="s">
        <v>35</v>
      </c>
      <c r="AA45" s="988" t="s">
        <v>35</v>
      </c>
      <c r="AB45" s="988" t="s">
        <v>35</v>
      </c>
      <c r="AC45" s="988" t="s">
        <v>35</v>
      </c>
      <c r="AD45" s="988" t="s">
        <v>35</v>
      </c>
      <c r="AE45" s="988" t="s">
        <v>35</v>
      </c>
      <c r="AF45" s="988" t="s">
        <v>35</v>
      </c>
      <c r="AG45" s="988" t="s">
        <v>35</v>
      </c>
      <c r="AH45" s="988" t="s">
        <v>35</v>
      </c>
      <c r="AI45" s="988" t="s">
        <v>35</v>
      </c>
      <c r="AJ45" s="988" t="s">
        <v>35</v>
      </c>
      <c r="AK45" s="988" t="s">
        <v>35</v>
      </c>
      <c r="AL45" s="988" t="s">
        <v>35</v>
      </c>
      <c r="AM45" s="988" t="s">
        <v>35</v>
      </c>
      <c r="AN45" s="988" t="s">
        <v>35</v>
      </c>
      <c r="AO45" s="988" t="s">
        <v>35</v>
      </c>
      <c r="AP45" s="988" t="s">
        <v>35</v>
      </c>
      <c r="AQ45" s="988" t="s">
        <v>35</v>
      </c>
      <c r="AR45" s="988" t="s">
        <v>35</v>
      </c>
      <c r="AS45" s="988" t="s">
        <v>35</v>
      </c>
      <c r="AT45" s="1009" t="s">
        <v>35</v>
      </c>
      <c r="AU45" s="593"/>
      <c r="AV45" s="593"/>
      <c r="AW45" s="593"/>
      <c r="AX45" s="593"/>
      <c r="AY45" s="593"/>
      <c r="BA45" s="1630" t="s">
        <v>52</v>
      </c>
      <c r="BB45" s="151" t="s">
        <v>49</v>
      </c>
      <c r="BC45" s="1029" t="s">
        <v>35</v>
      </c>
      <c r="BD45" s="1048" t="s">
        <v>35</v>
      </c>
      <c r="BE45" s="1048" t="s">
        <v>35</v>
      </c>
      <c r="BF45" s="1048" t="s">
        <v>35</v>
      </c>
      <c r="BG45" s="1068" t="s">
        <v>35</v>
      </c>
      <c r="BH45" s="1088" t="s">
        <v>35</v>
      </c>
      <c r="BI45" s="1048" t="s">
        <v>35</v>
      </c>
      <c r="BJ45" s="1048" t="s">
        <v>35</v>
      </c>
      <c r="BK45" s="1048" t="s">
        <v>35</v>
      </c>
      <c r="BL45" s="1068" t="s">
        <v>35</v>
      </c>
      <c r="BM45" s="1088" t="s">
        <v>35</v>
      </c>
      <c r="BN45" s="1048" t="s">
        <v>35</v>
      </c>
      <c r="BO45" s="1048" t="s">
        <v>35</v>
      </c>
      <c r="BP45" s="1048" t="s">
        <v>35</v>
      </c>
      <c r="BQ45" s="1068" t="s">
        <v>35</v>
      </c>
      <c r="BR45" s="1088" t="s">
        <v>35</v>
      </c>
      <c r="BS45" s="1048" t="s">
        <v>35</v>
      </c>
      <c r="BT45" s="1048" t="s">
        <v>35</v>
      </c>
      <c r="BU45" s="1048" t="s">
        <v>35</v>
      </c>
      <c r="BV45" s="1048" t="s">
        <v>35</v>
      </c>
      <c r="BW45" s="1048" t="s">
        <v>35</v>
      </c>
      <c r="BX45" s="1048" t="s">
        <v>35</v>
      </c>
      <c r="BY45" s="1109" t="s">
        <v>35</v>
      </c>
      <c r="BZ45" s="1109" t="s">
        <v>35</v>
      </c>
      <c r="CA45" s="1109" t="s">
        <v>35</v>
      </c>
      <c r="CB45" s="1109" t="s">
        <v>35</v>
      </c>
      <c r="CC45" s="1109" t="s">
        <v>35</v>
      </c>
      <c r="CD45" s="1109" t="s">
        <v>35</v>
      </c>
      <c r="CE45" s="1109" t="s">
        <v>35</v>
      </c>
      <c r="CF45" s="1109" t="s">
        <v>35</v>
      </c>
      <c r="CG45" s="1109" t="s">
        <v>35</v>
      </c>
      <c r="CH45" s="1109" t="s">
        <v>35</v>
      </c>
      <c r="CI45" s="1109" t="s">
        <v>35</v>
      </c>
      <c r="CJ45" s="1109" t="s">
        <v>35</v>
      </c>
      <c r="CK45" s="1109" t="s">
        <v>35</v>
      </c>
      <c r="CL45" s="1109" t="s">
        <v>35</v>
      </c>
      <c r="CM45" s="1109" t="s">
        <v>35</v>
      </c>
      <c r="CN45" s="1109" t="s">
        <v>35</v>
      </c>
      <c r="CO45" s="1109" t="s">
        <v>35</v>
      </c>
      <c r="CP45" s="1109" t="s">
        <v>35</v>
      </c>
      <c r="CQ45" s="1109" t="s">
        <v>35</v>
      </c>
      <c r="CR45" s="1109" t="s">
        <v>35</v>
      </c>
      <c r="CS45" s="1109" t="s">
        <v>35</v>
      </c>
      <c r="CT45" s="1109" t="s">
        <v>35</v>
      </c>
      <c r="CU45" s="1461"/>
      <c r="CV45" s="1461"/>
      <c r="CW45" s="1461"/>
      <c r="CX45" s="1461"/>
      <c r="CY45" s="1461"/>
      <c r="CZ45" s="1461"/>
      <c r="DA45" s="210"/>
    </row>
    <row r="46" s="425" customFormat="true" ht="15" customHeight="true" x14ac:dyDescent="0.2">
      <c r="A46" s="1631"/>
      <c r="B46" s="957" t="s">
        <v>48</v>
      </c>
      <c r="C46" s="981" t="s">
        <v>35</v>
      </c>
      <c r="D46" s="988" t="s">
        <v>35</v>
      </c>
      <c r="E46" s="988" t="s">
        <v>35</v>
      </c>
      <c r="F46" s="988" t="s">
        <v>35</v>
      </c>
      <c r="G46" s="995" t="s">
        <v>35</v>
      </c>
      <c r="H46" s="1002" t="s">
        <v>35</v>
      </c>
      <c r="I46" s="988" t="s">
        <v>35</v>
      </c>
      <c r="J46" s="988" t="s">
        <v>35</v>
      </c>
      <c r="K46" s="988" t="s">
        <v>35</v>
      </c>
      <c r="L46" s="1009" t="s">
        <v>35</v>
      </c>
      <c r="M46" s="981" t="s">
        <v>35</v>
      </c>
      <c r="N46" s="988" t="s">
        <v>35</v>
      </c>
      <c r="O46" s="988" t="s">
        <v>35</v>
      </c>
      <c r="P46" s="988" t="s">
        <v>35</v>
      </c>
      <c r="Q46" s="995" t="s">
        <v>35</v>
      </c>
      <c r="R46" s="1002" t="s">
        <v>35</v>
      </c>
      <c r="S46" s="988" t="s">
        <v>35</v>
      </c>
      <c r="T46" s="988" t="s">
        <v>35</v>
      </c>
      <c r="U46" s="988" t="s">
        <v>35</v>
      </c>
      <c r="V46" s="988" t="s">
        <v>35</v>
      </c>
      <c r="W46" s="988" t="s">
        <v>35</v>
      </c>
      <c r="X46" s="988" t="s">
        <v>35</v>
      </c>
      <c r="Y46" s="988" t="s">
        <v>35</v>
      </c>
      <c r="Z46" s="988" t="s">
        <v>35</v>
      </c>
      <c r="AA46" s="988" t="s">
        <v>35</v>
      </c>
      <c r="AB46" s="988" t="s">
        <v>35</v>
      </c>
      <c r="AC46" s="988" t="s">
        <v>35</v>
      </c>
      <c r="AD46" s="988" t="s">
        <v>35</v>
      </c>
      <c r="AE46" s="988" t="s">
        <v>35</v>
      </c>
      <c r="AF46" s="988" t="s">
        <v>35</v>
      </c>
      <c r="AG46" s="988" t="s">
        <v>35</v>
      </c>
      <c r="AH46" s="988" t="s">
        <v>35</v>
      </c>
      <c r="AI46" s="988" t="s">
        <v>35</v>
      </c>
      <c r="AJ46" s="988" t="s">
        <v>35</v>
      </c>
      <c r="AK46" s="988" t="s">
        <v>35</v>
      </c>
      <c r="AL46" s="988" t="s">
        <v>35</v>
      </c>
      <c r="AM46" s="988" t="s">
        <v>35</v>
      </c>
      <c r="AN46" s="988" t="s">
        <v>35</v>
      </c>
      <c r="AO46" s="988" t="s">
        <v>35</v>
      </c>
      <c r="AP46" s="988" t="s">
        <v>35</v>
      </c>
      <c r="AQ46" s="988" t="s">
        <v>35</v>
      </c>
      <c r="AR46" s="988" t="s">
        <v>35</v>
      </c>
      <c r="AS46" s="988" t="s">
        <v>35</v>
      </c>
      <c r="AT46" s="1009" t="s">
        <v>35</v>
      </c>
      <c r="AU46" s="593"/>
      <c r="AV46" s="593"/>
      <c r="AW46" s="593"/>
      <c r="AX46" s="593"/>
      <c r="AY46" s="593"/>
      <c r="BA46" s="1630"/>
      <c r="BB46" s="151" t="s">
        <v>48</v>
      </c>
      <c r="BC46" s="1029" t="s">
        <v>35</v>
      </c>
      <c r="BD46" s="1048" t="s">
        <v>35</v>
      </c>
      <c r="BE46" s="1048" t="s">
        <v>35</v>
      </c>
      <c r="BF46" s="1048" t="s">
        <v>35</v>
      </c>
      <c r="BG46" s="1068" t="s">
        <v>35</v>
      </c>
      <c r="BH46" s="1088" t="s">
        <v>35</v>
      </c>
      <c r="BI46" s="1048" t="s">
        <v>35</v>
      </c>
      <c r="BJ46" s="1048" t="s">
        <v>35</v>
      </c>
      <c r="BK46" s="1048" t="s">
        <v>35</v>
      </c>
      <c r="BL46" s="1068" t="s">
        <v>35</v>
      </c>
      <c r="BM46" s="1088" t="s">
        <v>35</v>
      </c>
      <c r="BN46" s="1048" t="s">
        <v>35</v>
      </c>
      <c r="BO46" s="1048" t="s">
        <v>35</v>
      </c>
      <c r="BP46" s="1048" t="s">
        <v>35</v>
      </c>
      <c r="BQ46" s="1068" t="s">
        <v>35</v>
      </c>
      <c r="BR46" s="1088" t="s">
        <v>35</v>
      </c>
      <c r="BS46" s="1048" t="s">
        <v>35</v>
      </c>
      <c r="BT46" s="1048" t="s">
        <v>35</v>
      </c>
      <c r="BU46" s="1048" t="s">
        <v>35</v>
      </c>
      <c r="BV46" s="1048" t="s">
        <v>35</v>
      </c>
      <c r="BW46" s="1048" t="s">
        <v>35</v>
      </c>
      <c r="BX46" s="1048" t="s">
        <v>35</v>
      </c>
      <c r="BY46" s="1109" t="s">
        <v>35</v>
      </c>
      <c r="BZ46" s="1109" t="s">
        <v>35</v>
      </c>
      <c r="CA46" s="1109" t="s">
        <v>35</v>
      </c>
      <c r="CB46" s="1109" t="s">
        <v>35</v>
      </c>
      <c r="CC46" s="1109" t="s">
        <v>35</v>
      </c>
      <c r="CD46" s="1109" t="s">
        <v>35</v>
      </c>
      <c r="CE46" s="1109" t="s">
        <v>35</v>
      </c>
      <c r="CF46" s="1109" t="s">
        <v>35</v>
      </c>
      <c r="CG46" s="1109" t="s">
        <v>35</v>
      </c>
      <c r="CH46" s="1109" t="s">
        <v>35</v>
      </c>
      <c r="CI46" s="1109" t="s">
        <v>35</v>
      </c>
      <c r="CJ46" s="1109" t="s">
        <v>35</v>
      </c>
      <c r="CK46" s="1109" t="s">
        <v>35</v>
      </c>
      <c r="CL46" s="1109" t="s">
        <v>35</v>
      </c>
      <c r="CM46" s="1109" t="s">
        <v>35</v>
      </c>
      <c r="CN46" s="1109" t="s">
        <v>35</v>
      </c>
      <c r="CO46" s="1109" t="s">
        <v>35</v>
      </c>
      <c r="CP46" s="1109" t="s">
        <v>35</v>
      </c>
      <c r="CQ46" s="1109" t="s">
        <v>35</v>
      </c>
      <c r="CR46" s="1109" t="s">
        <v>35</v>
      </c>
      <c r="CS46" s="1109" t="s">
        <v>35</v>
      </c>
      <c r="CT46" s="1109" t="s">
        <v>35</v>
      </c>
      <c r="CU46" s="1461"/>
      <c r="CV46" s="1461"/>
      <c r="CW46" s="1461"/>
      <c r="CX46" s="1461"/>
      <c r="CY46" s="1461"/>
      <c r="CZ46" s="1461"/>
      <c r="DA46" s="210"/>
    </row>
    <row r="47" s="130" customFormat="true" ht="15" customHeight="true" x14ac:dyDescent="0.2">
      <c r="A47" s="1638" t="s">
        <v>100</v>
      </c>
      <c r="B47" s="244" t="s">
        <v>99</v>
      </c>
      <c r="C47" s="980" t="s">
        <v>35</v>
      </c>
      <c r="D47" s="987" t="s">
        <v>35</v>
      </c>
      <c r="E47" s="987" t="s">
        <v>35</v>
      </c>
      <c r="F47" s="987" t="s">
        <v>35</v>
      </c>
      <c r="G47" s="994" t="s">
        <v>35</v>
      </c>
      <c r="H47" s="1001" t="s">
        <v>35</v>
      </c>
      <c r="I47" s="987" t="s">
        <v>35</v>
      </c>
      <c r="J47" s="987" t="s">
        <v>35</v>
      </c>
      <c r="K47" s="987" t="s">
        <v>35</v>
      </c>
      <c r="L47" s="1008" t="s">
        <v>35</v>
      </c>
      <c r="M47" s="1015" t="s">
        <v>35</v>
      </c>
      <c r="N47" s="987" t="s">
        <v>35</v>
      </c>
      <c r="O47" s="987" t="s">
        <v>35</v>
      </c>
      <c r="P47" s="987" t="s">
        <v>35</v>
      </c>
      <c r="Q47" s="994" t="s">
        <v>35</v>
      </c>
      <c r="R47" s="1001" t="s">
        <v>35</v>
      </c>
      <c r="S47" s="987" t="s">
        <v>35</v>
      </c>
      <c r="T47" s="987" t="s">
        <v>35</v>
      </c>
      <c r="U47" s="987" t="s">
        <v>35</v>
      </c>
      <c r="V47" s="987" t="s">
        <v>35</v>
      </c>
      <c r="W47" s="987" t="s">
        <v>35</v>
      </c>
      <c r="X47" s="987" t="s">
        <v>35</v>
      </c>
      <c r="Y47" s="1020" t="s">
        <v>35</v>
      </c>
      <c r="Z47" s="1020" t="s">
        <v>35</v>
      </c>
      <c r="AA47" s="1020" t="s">
        <v>35</v>
      </c>
      <c r="AB47" s="1020" t="s">
        <v>35</v>
      </c>
      <c r="AC47" s="1020" t="s">
        <v>35</v>
      </c>
      <c r="AD47" s="1020" t="s">
        <v>35</v>
      </c>
      <c r="AE47" s="1020" t="s">
        <v>35</v>
      </c>
      <c r="AF47" s="1020" t="s">
        <v>35</v>
      </c>
      <c r="AG47" s="1020" t="s">
        <v>35</v>
      </c>
      <c r="AH47" s="1020" t="s">
        <v>35</v>
      </c>
      <c r="AI47" s="1020" t="s">
        <v>35</v>
      </c>
      <c r="AJ47" s="1020" t="s">
        <v>35</v>
      </c>
      <c r="AK47" s="1020" t="s">
        <v>35</v>
      </c>
      <c r="AL47" s="1020" t="s">
        <v>35</v>
      </c>
      <c r="AM47" s="1020" t="s">
        <v>35</v>
      </c>
      <c r="AN47" s="1020" t="s">
        <v>35</v>
      </c>
      <c r="AO47" s="1020" t="s">
        <v>35</v>
      </c>
      <c r="AP47" s="1020" t="s">
        <v>35</v>
      </c>
      <c r="AQ47" s="1020" t="s">
        <v>35</v>
      </c>
      <c r="AR47" s="1020" t="s">
        <v>35</v>
      </c>
      <c r="AS47" s="1020" t="s">
        <v>35</v>
      </c>
      <c r="AT47" s="1433" t="s">
        <v>35</v>
      </c>
      <c r="AU47" s="1450"/>
      <c r="AV47" s="1450"/>
      <c r="AW47" s="1450"/>
      <c r="AX47" s="1450"/>
      <c r="AY47" s="1450"/>
      <c r="AZ47" s="209"/>
      <c r="BA47" s="1630" t="s">
        <v>100</v>
      </c>
      <c r="BB47" s="151" t="s">
        <v>99</v>
      </c>
      <c r="BC47" s="1029" t="s">
        <v>35</v>
      </c>
      <c r="BD47" s="1048" t="s">
        <v>35</v>
      </c>
      <c r="BE47" s="1048" t="s">
        <v>35</v>
      </c>
      <c r="BF47" s="1048" t="s">
        <v>35</v>
      </c>
      <c r="BG47" s="1068" t="s">
        <v>35</v>
      </c>
      <c r="BH47" s="1088" t="s">
        <v>35</v>
      </c>
      <c r="BI47" s="1048" t="s">
        <v>35</v>
      </c>
      <c r="BJ47" s="1048" t="s">
        <v>35</v>
      </c>
      <c r="BK47" s="1048" t="s">
        <v>35</v>
      </c>
      <c r="BL47" s="1068" t="s">
        <v>35</v>
      </c>
      <c r="BM47" s="1088" t="s">
        <v>35</v>
      </c>
      <c r="BN47" s="1048" t="s">
        <v>35</v>
      </c>
      <c r="BO47" s="1048" t="s">
        <v>35</v>
      </c>
      <c r="BP47" s="1048" t="s">
        <v>35</v>
      </c>
      <c r="BQ47" s="1068" t="s">
        <v>35</v>
      </c>
      <c r="BR47" s="1088" t="s">
        <v>35</v>
      </c>
      <c r="BS47" s="1048" t="s">
        <v>35</v>
      </c>
      <c r="BT47" s="1048" t="s">
        <v>35</v>
      </c>
      <c r="BU47" s="1048" t="s">
        <v>35</v>
      </c>
      <c r="BV47" s="1048" t="s">
        <v>35</v>
      </c>
      <c r="BW47" s="1048" t="s">
        <v>35</v>
      </c>
      <c r="BX47" s="1048" t="s">
        <v>35</v>
      </c>
      <c r="BY47" s="1109" t="s">
        <v>35</v>
      </c>
      <c r="BZ47" s="1109" t="s">
        <v>35</v>
      </c>
      <c r="CA47" s="1109" t="s">
        <v>35</v>
      </c>
      <c r="CB47" s="1109" t="s">
        <v>35</v>
      </c>
      <c r="CC47" s="1109" t="s">
        <v>35</v>
      </c>
      <c r="CD47" s="1109" t="s">
        <v>35</v>
      </c>
      <c r="CE47" s="1109" t="s">
        <v>35</v>
      </c>
      <c r="CF47" s="1109" t="s">
        <v>35</v>
      </c>
      <c r="CG47" s="1109" t="s">
        <v>35</v>
      </c>
      <c r="CH47" s="1109" t="s">
        <v>35</v>
      </c>
      <c r="CI47" s="1109" t="s">
        <v>35</v>
      </c>
      <c r="CJ47" s="1109" t="s">
        <v>35</v>
      </c>
      <c r="CK47" s="1109" t="s">
        <v>35</v>
      </c>
      <c r="CL47" s="1109" t="s">
        <v>35</v>
      </c>
      <c r="CM47" s="1109" t="s">
        <v>35</v>
      </c>
      <c r="CN47" s="1109" t="s">
        <v>35</v>
      </c>
      <c r="CO47" s="1109" t="s">
        <v>35</v>
      </c>
      <c r="CP47" s="1109" t="s">
        <v>35</v>
      </c>
      <c r="CQ47" s="1109" t="s">
        <v>35</v>
      </c>
      <c r="CR47" s="1109" t="s">
        <v>35</v>
      </c>
      <c r="CS47" s="1109" t="s">
        <v>35</v>
      </c>
      <c r="CT47" s="1109" t="s">
        <v>35</v>
      </c>
      <c r="CU47" s="1461"/>
      <c r="CV47" s="1461"/>
      <c r="CW47" s="1461"/>
      <c r="CX47" s="1461"/>
      <c r="CY47" s="1461"/>
      <c r="CZ47" s="1461"/>
      <c r="DA47" s="209"/>
    </row>
    <row r="48" s="130" customFormat="true" ht="15" customHeight="true" x14ac:dyDescent="0.2">
      <c r="A48" s="1638"/>
      <c r="B48" s="244" t="s">
        <v>98</v>
      </c>
      <c r="C48" s="980" t="s">
        <v>35</v>
      </c>
      <c r="D48" s="987" t="s">
        <v>35</v>
      </c>
      <c r="E48" s="987" t="s">
        <v>35</v>
      </c>
      <c r="F48" s="987" t="s">
        <v>35</v>
      </c>
      <c r="G48" s="994" t="s">
        <v>35</v>
      </c>
      <c r="H48" s="1001" t="s">
        <v>35</v>
      </c>
      <c r="I48" s="987" t="s">
        <v>35</v>
      </c>
      <c r="J48" s="987" t="s">
        <v>35</v>
      </c>
      <c r="K48" s="987" t="s">
        <v>35</v>
      </c>
      <c r="L48" s="1008" t="s">
        <v>35</v>
      </c>
      <c r="M48" s="1015" t="s">
        <v>35</v>
      </c>
      <c r="N48" s="987" t="s">
        <v>35</v>
      </c>
      <c r="O48" s="987" t="s">
        <v>35</v>
      </c>
      <c r="P48" s="987" t="s">
        <v>35</v>
      </c>
      <c r="Q48" s="994" t="s">
        <v>35</v>
      </c>
      <c r="R48" s="1001" t="s">
        <v>35</v>
      </c>
      <c r="S48" s="987" t="s">
        <v>35</v>
      </c>
      <c r="T48" s="987" t="s">
        <v>35</v>
      </c>
      <c r="U48" s="987" t="s">
        <v>35</v>
      </c>
      <c r="V48" s="987" t="s">
        <v>35</v>
      </c>
      <c r="W48" s="987" t="s">
        <v>35</v>
      </c>
      <c r="X48" s="987" t="s">
        <v>35</v>
      </c>
      <c r="Y48" s="1020" t="s">
        <v>35</v>
      </c>
      <c r="Z48" s="1020" t="s">
        <v>35</v>
      </c>
      <c r="AA48" s="1020" t="s">
        <v>35</v>
      </c>
      <c r="AB48" s="1020" t="s">
        <v>35</v>
      </c>
      <c r="AC48" s="1020" t="s">
        <v>35</v>
      </c>
      <c r="AD48" s="1020" t="s">
        <v>35</v>
      </c>
      <c r="AE48" s="1020" t="s">
        <v>35</v>
      </c>
      <c r="AF48" s="1020" t="s">
        <v>35</v>
      </c>
      <c r="AG48" s="1020" t="s">
        <v>35</v>
      </c>
      <c r="AH48" s="1020" t="s">
        <v>35</v>
      </c>
      <c r="AI48" s="1020" t="s">
        <v>35</v>
      </c>
      <c r="AJ48" s="1020" t="s">
        <v>35</v>
      </c>
      <c r="AK48" s="1020" t="s">
        <v>35</v>
      </c>
      <c r="AL48" s="1020" t="s">
        <v>35</v>
      </c>
      <c r="AM48" s="1020" t="s">
        <v>35</v>
      </c>
      <c r="AN48" s="1020" t="s">
        <v>35</v>
      </c>
      <c r="AO48" s="1020" t="s">
        <v>35</v>
      </c>
      <c r="AP48" s="1020" t="s">
        <v>35</v>
      </c>
      <c r="AQ48" s="1020" t="s">
        <v>35</v>
      </c>
      <c r="AR48" s="1020" t="s">
        <v>35</v>
      </c>
      <c r="AS48" s="1020" t="s">
        <v>35</v>
      </c>
      <c r="AT48" s="1433" t="s">
        <v>35</v>
      </c>
      <c r="AU48" s="1450"/>
      <c r="AV48" s="1450"/>
      <c r="AW48" s="1450"/>
      <c r="AX48" s="1450"/>
      <c r="AY48" s="1450"/>
      <c r="AZ48" s="209"/>
      <c r="BA48" s="1630"/>
      <c r="BB48" s="151" t="s">
        <v>98</v>
      </c>
      <c r="BC48" s="1029" t="s">
        <v>35</v>
      </c>
      <c r="BD48" s="1048" t="s">
        <v>35</v>
      </c>
      <c r="BE48" s="1048" t="s">
        <v>35</v>
      </c>
      <c r="BF48" s="1048" t="s">
        <v>35</v>
      </c>
      <c r="BG48" s="1068" t="s">
        <v>35</v>
      </c>
      <c r="BH48" s="1088" t="s">
        <v>35</v>
      </c>
      <c r="BI48" s="1048" t="s">
        <v>35</v>
      </c>
      <c r="BJ48" s="1048" t="s">
        <v>35</v>
      </c>
      <c r="BK48" s="1048" t="s">
        <v>35</v>
      </c>
      <c r="BL48" s="1068" t="s">
        <v>35</v>
      </c>
      <c r="BM48" s="1088" t="s">
        <v>35</v>
      </c>
      <c r="BN48" s="1048" t="s">
        <v>35</v>
      </c>
      <c r="BO48" s="1048" t="s">
        <v>35</v>
      </c>
      <c r="BP48" s="1048" t="s">
        <v>35</v>
      </c>
      <c r="BQ48" s="1068" t="s">
        <v>35</v>
      </c>
      <c r="BR48" s="1088" t="s">
        <v>35</v>
      </c>
      <c r="BS48" s="1048" t="s">
        <v>35</v>
      </c>
      <c r="BT48" s="1048" t="s">
        <v>35</v>
      </c>
      <c r="BU48" s="1048" t="s">
        <v>35</v>
      </c>
      <c r="BV48" s="1048" t="s">
        <v>35</v>
      </c>
      <c r="BW48" s="1048" t="s">
        <v>35</v>
      </c>
      <c r="BX48" s="1048" t="s">
        <v>35</v>
      </c>
      <c r="BY48" s="1109" t="s">
        <v>35</v>
      </c>
      <c r="BZ48" s="1109" t="s">
        <v>35</v>
      </c>
      <c r="CA48" s="1109" t="s">
        <v>35</v>
      </c>
      <c r="CB48" s="1109" t="s">
        <v>35</v>
      </c>
      <c r="CC48" s="1109" t="s">
        <v>35</v>
      </c>
      <c r="CD48" s="1109" t="s">
        <v>35</v>
      </c>
      <c r="CE48" s="1109" t="s">
        <v>35</v>
      </c>
      <c r="CF48" s="1109" t="s">
        <v>35</v>
      </c>
      <c r="CG48" s="1109" t="s">
        <v>35</v>
      </c>
      <c r="CH48" s="1109" t="s">
        <v>35</v>
      </c>
      <c r="CI48" s="1109" t="s">
        <v>35</v>
      </c>
      <c r="CJ48" s="1109" t="s">
        <v>35</v>
      </c>
      <c r="CK48" s="1109" t="s">
        <v>35</v>
      </c>
      <c r="CL48" s="1109" t="s">
        <v>35</v>
      </c>
      <c r="CM48" s="1109" t="s">
        <v>35</v>
      </c>
      <c r="CN48" s="1109" t="s">
        <v>35</v>
      </c>
      <c r="CO48" s="1109" t="s">
        <v>35</v>
      </c>
      <c r="CP48" s="1109" t="s">
        <v>35</v>
      </c>
      <c r="CQ48" s="1109" t="s">
        <v>35</v>
      </c>
      <c r="CR48" s="1109" t="s">
        <v>35</v>
      </c>
      <c r="CS48" s="1109" t="s">
        <v>35</v>
      </c>
      <c r="CT48" s="1109" t="s">
        <v>35</v>
      </c>
      <c r="CU48" s="1461"/>
      <c r="CV48" s="1461"/>
      <c r="CW48" s="1461"/>
      <c r="CX48" s="1461"/>
      <c r="CY48" s="1461"/>
      <c r="CZ48" s="1461"/>
      <c r="DA48" s="209"/>
    </row>
    <row r="49" s="130" customFormat="true" ht="15" customHeight="true" x14ac:dyDescent="0.2">
      <c r="A49" s="1638"/>
      <c r="B49" s="244" t="s">
        <v>67</v>
      </c>
      <c r="C49" s="980" t="s">
        <v>35</v>
      </c>
      <c r="D49" s="987" t="s">
        <v>35</v>
      </c>
      <c r="E49" s="987" t="s">
        <v>35</v>
      </c>
      <c r="F49" s="987" t="s">
        <v>35</v>
      </c>
      <c r="G49" s="994" t="s">
        <v>35</v>
      </c>
      <c r="H49" s="1001" t="s">
        <v>35</v>
      </c>
      <c r="I49" s="987" t="s">
        <v>35</v>
      </c>
      <c r="J49" s="987" t="s">
        <v>35</v>
      </c>
      <c r="K49" s="987" t="s">
        <v>35</v>
      </c>
      <c r="L49" s="1008" t="s">
        <v>35</v>
      </c>
      <c r="M49" s="1015" t="s">
        <v>35</v>
      </c>
      <c r="N49" s="987" t="s">
        <v>35</v>
      </c>
      <c r="O49" s="987" t="s">
        <v>35</v>
      </c>
      <c r="P49" s="987" t="s">
        <v>35</v>
      </c>
      <c r="Q49" s="994" t="s">
        <v>35</v>
      </c>
      <c r="R49" s="1001" t="s">
        <v>35</v>
      </c>
      <c r="S49" s="987" t="s">
        <v>35</v>
      </c>
      <c r="T49" s="987" t="s">
        <v>35</v>
      </c>
      <c r="U49" s="987" t="s">
        <v>35</v>
      </c>
      <c r="V49" s="987" t="s">
        <v>35</v>
      </c>
      <c r="W49" s="987" t="s">
        <v>35</v>
      </c>
      <c r="X49" s="987" t="s">
        <v>35</v>
      </c>
      <c r="Y49" s="1020" t="s">
        <v>35</v>
      </c>
      <c r="Z49" s="1020" t="s">
        <v>35</v>
      </c>
      <c r="AA49" s="1020" t="s">
        <v>35</v>
      </c>
      <c r="AB49" s="1020" t="s">
        <v>35</v>
      </c>
      <c r="AC49" s="1020" t="s">
        <v>35</v>
      </c>
      <c r="AD49" s="1020" t="s">
        <v>35</v>
      </c>
      <c r="AE49" s="1020" t="s">
        <v>35</v>
      </c>
      <c r="AF49" s="1020" t="s">
        <v>35</v>
      </c>
      <c r="AG49" s="1020" t="s">
        <v>35</v>
      </c>
      <c r="AH49" s="1020" t="s">
        <v>35</v>
      </c>
      <c r="AI49" s="1020" t="s">
        <v>35</v>
      </c>
      <c r="AJ49" s="1020" t="s">
        <v>35</v>
      </c>
      <c r="AK49" s="1020" t="s">
        <v>35</v>
      </c>
      <c r="AL49" s="1020" t="s">
        <v>35</v>
      </c>
      <c r="AM49" s="1020" t="s">
        <v>35</v>
      </c>
      <c r="AN49" s="1020" t="s">
        <v>35</v>
      </c>
      <c r="AO49" s="1020" t="s">
        <v>35</v>
      </c>
      <c r="AP49" s="1020" t="s">
        <v>35</v>
      </c>
      <c r="AQ49" s="1020" t="s">
        <v>35</v>
      </c>
      <c r="AR49" s="1020" t="s">
        <v>35</v>
      </c>
      <c r="AS49" s="1020" t="s">
        <v>35</v>
      </c>
      <c r="AT49" s="1433" t="s">
        <v>35</v>
      </c>
      <c r="AU49" s="1450"/>
      <c r="AV49" s="1450"/>
      <c r="AW49" s="1450"/>
      <c r="AX49" s="1450"/>
      <c r="AY49" s="1450"/>
      <c r="AZ49" s="209"/>
      <c r="BA49" s="1630"/>
      <c r="BB49" s="151" t="s">
        <v>67</v>
      </c>
      <c r="BC49" s="1029" t="s">
        <v>35</v>
      </c>
      <c r="BD49" s="1048" t="s">
        <v>35</v>
      </c>
      <c r="BE49" s="1048" t="s">
        <v>35</v>
      </c>
      <c r="BF49" s="1048" t="s">
        <v>35</v>
      </c>
      <c r="BG49" s="1068" t="s">
        <v>35</v>
      </c>
      <c r="BH49" s="1088" t="s">
        <v>35</v>
      </c>
      <c r="BI49" s="1048" t="s">
        <v>35</v>
      </c>
      <c r="BJ49" s="1048" t="s">
        <v>35</v>
      </c>
      <c r="BK49" s="1048" t="s">
        <v>35</v>
      </c>
      <c r="BL49" s="1068" t="s">
        <v>35</v>
      </c>
      <c r="BM49" s="1088" t="s">
        <v>35</v>
      </c>
      <c r="BN49" s="1048" t="s">
        <v>35</v>
      </c>
      <c r="BO49" s="1048" t="s">
        <v>35</v>
      </c>
      <c r="BP49" s="1048" t="s">
        <v>35</v>
      </c>
      <c r="BQ49" s="1068" t="s">
        <v>35</v>
      </c>
      <c r="BR49" s="1088" t="s">
        <v>35</v>
      </c>
      <c r="BS49" s="1048" t="s">
        <v>35</v>
      </c>
      <c r="BT49" s="1048" t="s">
        <v>35</v>
      </c>
      <c r="BU49" s="1048" t="s">
        <v>35</v>
      </c>
      <c r="BV49" s="1048" t="s">
        <v>35</v>
      </c>
      <c r="BW49" s="1048" t="s">
        <v>35</v>
      </c>
      <c r="BX49" s="1048" t="s">
        <v>35</v>
      </c>
      <c r="BY49" s="1109" t="s">
        <v>35</v>
      </c>
      <c r="BZ49" s="1109" t="s">
        <v>35</v>
      </c>
      <c r="CA49" s="1109" t="s">
        <v>35</v>
      </c>
      <c r="CB49" s="1109" t="s">
        <v>35</v>
      </c>
      <c r="CC49" s="1109" t="s">
        <v>35</v>
      </c>
      <c r="CD49" s="1109" t="s">
        <v>35</v>
      </c>
      <c r="CE49" s="1109" t="s">
        <v>35</v>
      </c>
      <c r="CF49" s="1109" t="s">
        <v>35</v>
      </c>
      <c r="CG49" s="1109" t="s">
        <v>35</v>
      </c>
      <c r="CH49" s="1109" t="s">
        <v>35</v>
      </c>
      <c r="CI49" s="1109" t="s">
        <v>35</v>
      </c>
      <c r="CJ49" s="1109" t="s">
        <v>35</v>
      </c>
      <c r="CK49" s="1109" t="s">
        <v>35</v>
      </c>
      <c r="CL49" s="1109" t="s">
        <v>35</v>
      </c>
      <c r="CM49" s="1109" t="s">
        <v>35</v>
      </c>
      <c r="CN49" s="1109" t="s">
        <v>35</v>
      </c>
      <c r="CO49" s="1109" t="s">
        <v>35</v>
      </c>
      <c r="CP49" s="1109" t="s">
        <v>35</v>
      </c>
      <c r="CQ49" s="1109" t="s">
        <v>35</v>
      </c>
      <c r="CR49" s="1109" t="s">
        <v>35</v>
      </c>
      <c r="CS49" s="1109" t="s">
        <v>35</v>
      </c>
      <c r="CT49" s="1109" t="s">
        <v>35</v>
      </c>
      <c r="CU49" s="1461"/>
      <c r="CV49" s="1461"/>
      <c r="CW49" s="1461"/>
      <c r="CX49" s="1461"/>
      <c r="CY49" s="1461"/>
      <c r="CZ49" s="1461"/>
      <c r="DA49" s="209"/>
    </row>
    <row r="50" s="130" customFormat="true" ht="15" customHeight="true" x14ac:dyDescent="0.2">
      <c r="A50" s="1638" t="s">
        <v>101</v>
      </c>
      <c r="B50" s="244" t="s">
        <v>99</v>
      </c>
      <c r="C50" s="980" t="s">
        <v>35</v>
      </c>
      <c r="D50" s="987" t="s">
        <v>35</v>
      </c>
      <c r="E50" s="987" t="s">
        <v>35</v>
      </c>
      <c r="F50" s="987" t="s">
        <v>35</v>
      </c>
      <c r="G50" s="994" t="s">
        <v>35</v>
      </c>
      <c r="H50" s="1001" t="s">
        <v>35</v>
      </c>
      <c r="I50" s="987" t="s">
        <v>35</v>
      </c>
      <c r="J50" s="987" t="s">
        <v>35</v>
      </c>
      <c r="K50" s="987" t="s">
        <v>35</v>
      </c>
      <c r="L50" s="1008" t="s">
        <v>35</v>
      </c>
      <c r="M50" s="1015" t="s">
        <v>35</v>
      </c>
      <c r="N50" s="987" t="s">
        <v>35</v>
      </c>
      <c r="O50" s="987" t="s">
        <v>35</v>
      </c>
      <c r="P50" s="987" t="s">
        <v>35</v>
      </c>
      <c r="Q50" s="994" t="s">
        <v>35</v>
      </c>
      <c r="R50" s="1001" t="s">
        <v>35</v>
      </c>
      <c r="S50" s="987" t="s">
        <v>35</v>
      </c>
      <c r="T50" s="987" t="s">
        <v>35</v>
      </c>
      <c r="U50" s="987" t="s">
        <v>35</v>
      </c>
      <c r="V50" s="987" t="s">
        <v>35</v>
      </c>
      <c r="W50" s="987" t="s">
        <v>35</v>
      </c>
      <c r="X50" s="987" t="s">
        <v>35</v>
      </c>
      <c r="Y50" s="1020" t="s">
        <v>35</v>
      </c>
      <c r="Z50" s="1020" t="s">
        <v>35</v>
      </c>
      <c r="AA50" s="1020" t="s">
        <v>35</v>
      </c>
      <c r="AB50" s="1020" t="s">
        <v>35</v>
      </c>
      <c r="AC50" s="1020" t="s">
        <v>35</v>
      </c>
      <c r="AD50" s="1020" t="s">
        <v>35</v>
      </c>
      <c r="AE50" s="1020" t="s">
        <v>35</v>
      </c>
      <c r="AF50" s="1020" t="s">
        <v>35</v>
      </c>
      <c r="AG50" s="1020" t="s">
        <v>35</v>
      </c>
      <c r="AH50" s="1020" t="s">
        <v>35</v>
      </c>
      <c r="AI50" s="1020" t="s">
        <v>35</v>
      </c>
      <c r="AJ50" s="1020" t="s">
        <v>35</v>
      </c>
      <c r="AK50" s="1020" t="s">
        <v>35</v>
      </c>
      <c r="AL50" s="1020" t="s">
        <v>35</v>
      </c>
      <c r="AM50" s="1020" t="s">
        <v>35</v>
      </c>
      <c r="AN50" s="1020" t="s">
        <v>35</v>
      </c>
      <c r="AO50" s="1020" t="s">
        <v>35</v>
      </c>
      <c r="AP50" s="1020" t="s">
        <v>35</v>
      </c>
      <c r="AQ50" s="1020" t="s">
        <v>35</v>
      </c>
      <c r="AR50" s="1020" t="s">
        <v>35</v>
      </c>
      <c r="AS50" s="1020" t="s">
        <v>35</v>
      </c>
      <c r="AT50" s="1433" t="s">
        <v>35</v>
      </c>
      <c r="AU50" s="1450"/>
      <c r="AV50" s="1450"/>
      <c r="AW50" s="1450"/>
      <c r="AX50" s="1450"/>
      <c r="AY50" s="1450"/>
      <c r="AZ50" s="209"/>
      <c r="BA50" s="1630" t="s">
        <v>101</v>
      </c>
      <c r="BB50" s="151" t="s">
        <v>99</v>
      </c>
      <c r="BC50" s="1029" t="s">
        <v>35</v>
      </c>
      <c r="BD50" s="1048" t="s">
        <v>35</v>
      </c>
      <c r="BE50" s="1048" t="s">
        <v>35</v>
      </c>
      <c r="BF50" s="1048" t="s">
        <v>35</v>
      </c>
      <c r="BG50" s="1068" t="s">
        <v>35</v>
      </c>
      <c r="BH50" s="1088" t="s">
        <v>35</v>
      </c>
      <c r="BI50" s="1048" t="s">
        <v>35</v>
      </c>
      <c r="BJ50" s="1048" t="s">
        <v>35</v>
      </c>
      <c r="BK50" s="1048" t="s">
        <v>35</v>
      </c>
      <c r="BL50" s="1068" t="s">
        <v>35</v>
      </c>
      <c r="BM50" s="1088" t="s">
        <v>35</v>
      </c>
      <c r="BN50" s="1048" t="s">
        <v>35</v>
      </c>
      <c r="BO50" s="1048" t="s">
        <v>35</v>
      </c>
      <c r="BP50" s="1048" t="s">
        <v>35</v>
      </c>
      <c r="BQ50" s="1068" t="s">
        <v>35</v>
      </c>
      <c r="BR50" s="1088" t="s">
        <v>35</v>
      </c>
      <c r="BS50" s="1048" t="s">
        <v>35</v>
      </c>
      <c r="BT50" s="1048" t="s">
        <v>35</v>
      </c>
      <c r="BU50" s="1048" t="s">
        <v>35</v>
      </c>
      <c r="BV50" s="1048" t="s">
        <v>35</v>
      </c>
      <c r="BW50" s="1048" t="s">
        <v>35</v>
      </c>
      <c r="BX50" s="1048" t="s">
        <v>35</v>
      </c>
      <c r="BY50" s="1109" t="s">
        <v>35</v>
      </c>
      <c r="BZ50" s="1109" t="s">
        <v>35</v>
      </c>
      <c r="CA50" s="1109" t="s">
        <v>35</v>
      </c>
      <c r="CB50" s="1109" t="s">
        <v>35</v>
      </c>
      <c r="CC50" s="1109" t="s">
        <v>35</v>
      </c>
      <c r="CD50" s="1109" t="s">
        <v>35</v>
      </c>
      <c r="CE50" s="1109" t="s">
        <v>35</v>
      </c>
      <c r="CF50" s="1109" t="s">
        <v>35</v>
      </c>
      <c r="CG50" s="1109" t="s">
        <v>35</v>
      </c>
      <c r="CH50" s="1109" t="s">
        <v>35</v>
      </c>
      <c r="CI50" s="1109" t="s">
        <v>35</v>
      </c>
      <c r="CJ50" s="1109" t="s">
        <v>35</v>
      </c>
      <c r="CK50" s="1109" t="s">
        <v>35</v>
      </c>
      <c r="CL50" s="1109" t="s">
        <v>35</v>
      </c>
      <c r="CM50" s="1109" t="s">
        <v>35</v>
      </c>
      <c r="CN50" s="1109" t="s">
        <v>35</v>
      </c>
      <c r="CO50" s="1109" t="s">
        <v>35</v>
      </c>
      <c r="CP50" s="1109" t="s">
        <v>35</v>
      </c>
      <c r="CQ50" s="1109" t="s">
        <v>35</v>
      </c>
      <c r="CR50" s="1109" t="s">
        <v>35</v>
      </c>
      <c r="CS50" s="1109" t="s">
        <v>35</v>
      </c>
      <c r="CT50" s="1109" t="s">
        <v>35</v>
      </c>
      <c r="CU50" s="1461"/>
      <c r="CV50" s="1461"/>
      <c r="CW50" s="1461"/>
      <c r="CX50" s="1461"/>
      <c r="CY50" s="1461"/>
      <c r="CZ50" s="1461"/>
      <c r="DA50" s="209"/>
    </row>
    <row r="51" s="130" customFormat="true" ht="15" customHeight="true" x14ac:dyDescent="0.2">
      <c r="A51" s="1638"/>
      <c r="B51" s="244" t="s">
        <v>98</v>
      </c>
      <c r="C51" s="980" t="s">
        <v>35</v>
      </c>
      <c r="D51" s="987" t="s">
        <v>35</v>
      </c>
      <c r="E51" s="987" t="s">
        <v>35</v>
      </c>
      <c r="F51" s="987" t="s">
        <v>35</v>
      </c>
      <c r="G51" s="994" t="s">
        <v>35</v>
      </c>
      <c r="H51" s="1001" t="s">
        <v>35</v>
      </c>
      <c r="I51" s="987" t="s">
        <v>35</v>
      </c>
      <c r="J51" s="987" t="s">
        <v>35</v>
      </c>
      <c r="K51" s="987" t="s">
        <v>35</v>
      </c>
      <c r="L51" s="1008" t="s">
        <v>35</v>
      </c>
      <c r="M51" s="1015" t="s">
        <v>35</v>
      </c>
      <c r="N51" s="987" t="s">
        <v>35</v>
      </c>
      <c r="O51" s="987" t="s">
        <v>35</v>
      </c>
      <c r="P51" s="987" t="s">
        <v>35</v>
      </c>
      <c r="Q51" s="994" t="s">
        <v>35</v>
      </c>
      <c r="R51" s="1001" t="s">
        <v>35</v>
      </c>
      <c r="S51" s="987" t="s">
        <v>35</v>
      </c>
      <c r="T51" s="987" t="s">
        <v>35</v>
      </c>
      <c r="U51" s="987" t="s">
        <v>35</v>
      </c>
      <c r="V51" s="987" t="s">
        <v>35</v>
      </c>
      <c r="W51" s="987" t="s">
        <v>35</v>
      </c>
      <c r="X51" s="987" t="s">
        <v>35</v>
      </c>
      <c r="Y51" s="1020" t="s">
        <v>35</v>
      </c>
      <c r="Z51" s="1020" t="s">
        <v>35</v>
      </c>
      <c r="AA51" s="1020" t="s">
        <v>35</v>
      </c>
      <c r="AB51" s="1020" t="s">
        <v>35</v>
      </c>
      <c r="AC51" s="1020" t="s">
        <v>35</v>
      </c>
      <c r="AD51" s="1020" t="s">
        <v>35</v>
      </c>
      <c r="AE51" s="1020" t="s">
        <v>35</v>
      </c>
      <c r="AF51" s="1020" t="s">
        <v>35</v>
      </c>
      <c r="AG51" s="1020" t="s">
        <v>35</v>
      </c>
      <c r="AH51" s="1020" t="s">
        <v>35</v>
      </c>
      <c r="AI51" s="1020" t="s">
        <v>35</v>
      </c>
      <c r="AJ51" s="1020" t="s">
        <v>35</v>
      </c>
      <c r="AK51" s="1020" t="s">
        <v>35</v>
      </c>
      <c r="AL51" s="1020" t="s">
        <v>35</v>
      </c>
      <c r="AM51" s="1020" t="s">
        <v>35</v>
      </c>
      <c r="AN51" s="1020" t="s">
        <v>35</v>
      </c>
      <c r="AO51" s="1020" t="s">
        <v>35</v>
      </c>
      <c r="AP51" s="1020" t="s">
        <v>35</v>
      </c>
      <c r="AQ51" s="1020" t="s">
        <v>35</v>
      </c>
      <c r="AR51" s="1020" t="s">
        <v>35</v>
      </c>
      <c r="AS51" s="1020" t="s">
        <v>35</v>
      </c>
      <c r="AT51" s="1433" t="s">
        <v>35</v>
      </c>
      <c r="AU51" s="1450"/>
      <c r="AV51" s="1450"/>
      <c r="AW51" s="1450"/>
      <c r="AX51" s="1450"/>
      <c r="AY51" s="1450"/>
      <c r="AZ51" s="209"/>
      <c r="BA51" s="1630"/>
      <c r="BB51" s="151" t="s">
        <v>98</v>
      </c>
      <c r="BC51" s="1029" t="s">
        <v>35</v>
      </c>
      <c r="BD51" s="1048" t="s">
        <v>35</v>
      </c>
      <c r="BE51" s="1048" t="s">
        <v>35</v>
      </c>
      <c r="BF51" s="1048" t="s">
        <v>35</v>
      </c>
      <c r="BG51" s="1068" t="s">
        <v>35</v>
      </c>
      <c r="BH51" s="1088" t="s">
        <v>35</v>
      </c>
      <c r="BI51" s="1048" t="s">
        <v>35</v>
      </c>
      <c r="BJ51" s="1048" t="s">
        <v>35</v>
      </c>
      <c r="BK51" s="1048" t="s">
        <v>35</v>
      </c>
      <c r="BL51" s="1068" t="s">
        <v>35</v>
      </c>
      <c r="BM51" s="1088" t="s">
        <v>35</v>
      </c>
      <c r="BN51" s="1048" t="s">
        <v>35</v>
      </c>
      <c r="BO51" s="1048" t="s">
        <v>35</v>
      </c>
      <c r="BP51" s="1048" t="s">
        <v>35</v>
      </c>
      <c r="BQ51" s="1068" t="s">
        <v>35</v>
      </c>
      <c r="BR51" s="1088" t="s">
        <v>35</v>
      </c>
      <c r="BS51" s="1048" t="s">
        <v>35</v>
      </c>
      <c r="BT51" s="1048" t="s">
        <v>35</v>
      </c>
      <c r="BU51" s="1048" t="s">
        <v>35</v>
      </c>
      <c r="BV51" s="1048" t="s">
        <v>35</v>
      </c>
      <c r="BW51" s="1048" t="s">
        <v>35</v>
      </c>
      <c r="BX51" s="1048" t="s">
        <v>35</v>
      </c>
      <c r="BY51" s="1109" t="s">
        <v>35</v>
      </c>
      <c r="BZ51" s="1109" t="s">
        <v>35</v>
      </c>
      <c r="CA51" s="1109" t="s">
        <v>35</v>
      </c>
      <c r="CB51" s="1109" t="s">
        <v>35</v>
      </c>
      <c r="CC51" s="1109" t="s">
        <v>35</v>
      </c>
      <c r="CD51" s="1109" t="s">
        <v>35</v>
      </c>
      <c r="CE51" s="1109" t="s">
        <v>35</v>
      </c>
      <c r="CF51" s="1109" t="s">
        <v>35</v>
      </c>
      <c r="CG51" s="1109" t="s">
        <v>35</v>
      </c>
      <c r="CH51" s="1109" t="s">
        <v>35</v>
      </c>
      <c r="CI51" s="1109" t="s">
        <v>35</v>
      </c>
      <c r="CJ51" s="1109" t="s">
        <v>35</v>
      </c>
      <c r="CK51" s="1109" t="s">
        <v>35</v>
      </c>
      <c r="CL51" s="1109" t="s">
        <v>35</v>
      </c>
      <c r="CM51" s="1109" t="s">
        <v>35</v>
      </c>
      <c r="CN51" s="1109" t="s">
        <v>35</v>
      </c>
      <c r="CO51" s="1109" t="s">
        <v>35</v>
      </c>
      <c r="CP51" s="1109" t="s">
        <v>35</v>
      </c>
      <c r="CQ51" s="1109" t="s">
        <v>35</v>
      </c>
      <c r="CR51" s="1109" t="s">
        <v>35</v>
      </c>
      <c r="CS51" s="1109" t="s">
        <v>35</v>
      </c>
      <c r="CT51" s="1109" t="s">
        <v>35</v>
      </c>
      <c r="CU51" s="1461"/>
      <c r="CV51" s="1461"/>
      <c r="CW51" s="1461"/>
      <c r="CX51" s="1461"/>
      <c r="CY51" s="1461"/>
      <c r="CZ51" s="1461"/>
      <c r="DA51" s="209"/>
    </row>
    <row r="52" s="130" customFormat="true" ht="15" customHeight="true" x14ac:dyDescent="0.2">
      <c r="A52" s="1638"/>
      <c r="B52" s="244" t="s">
        <v>67</v>
      </c>
      <c r="C52" s="980" t="s">
        <v>35</v>
      </c>
      <c r="D52" s="987" t="s">
        <v>35</v>
      </c>
      <c r="E52" s="987" t="s">
        <v>35</v>
      </c>
      <c r="F52" s="987" t="s">
        <v>35</v>
      </c>
      <c r="G52" s="994" t="s">
        <v>35</v>
      </c>
      <c r="H52" s="1001" t="s">
        <v>35</v>
      </c>
      <c r="I52" s="987" t="s">
        <v>35</v>
      </c>
      <c r="J52" s="987" t="s">
        <v>35</v>
      </c>
      <c r="K52" s="987" t="s">
        <v>35</v>
      </c>
      <c r="L52" s="1008" t="s">
        <v>35</v>
      </c>
      <c r="M52" s="1015" t="s">
        <v>35</v>
      </c>
      <c r="N52" s="987" t="s">
        <v>35</v>
      </c>
      <c r="O52" s="987" t="s">
        <v>35</v>
      </c>
      <c r="P52" s="987" t="s">
        <v>35</v>
      </c>
      <c r="Q52" s="994" t="s">
        <v>35</v>
      </c>
      <c r="R52" s="1001" t="s">
        <v>35</v>
      </c>
      <c r="S52" s="987" t="s">
        <v>35</v>
      </c>
      <c r="T52" s="987" t="s">
        <v>35</v>
      </c>
      <c r="U52" s="987" t="s">
        <v>35</v>
      </c>
      <c r="V52" s="987" t="s">
        <v>35</v>
      </c>
      <c r="W52" s="987" t="s">
        <v>35</v>
      </c>
      <c r="X52" s="987" t="s">
        <v>35</v>
      </c>
      <c r="Y52" s="1020" t="s">
        <v>35</v>
      </c>
      <c r="Z52" s="1020" t="s">
        <v>35</v>
      </c>
      <c r="AA52" s="1020" t="s">
        <v>35</v>
      </c>
      <c r="AB52" s="1020" t="s">
        <v>35</v>
      </c>
      <c r="AC52" s="1020" t="s">
        <v>35</v>
      </c>
      <c r="AD52" s="1020" t="s">
        <v>35</v>
      </c>
      <c r="AE52" s="1020" t="s">
        <v>35</v>
      </c>
      <c r="AF52" s="1020" t="s">
        <v>35</v>
      </c>
      <c r="AG52" s="1020" t="s">
        <v>35</v>
      </c>
      <c r="AH52" s="1020" t="s">
        <v>35</v>
      </c>
      <c r="AI52" s="1020" t="s">
        <v>35</v>
      </c>
      <c r="AJ52" s="1020" t="s">
        <v>35</v>
      </c>
      <c r="AK52" s="1020" t="s">
        <v>35</v>
      </c>
      <c r="AL52" s="1020" t="s">
        <v>35</v>
      </c>
      <c r="AM52" s="1020" t="s">
        <v>35</v>
      </c>
      <c r="AN52" s="1020" t="s">
        <v>35</v>
      </c>
      <c r="AO52" s="1020" t="s">
        <v>35</v>
      </c>
      <c r="AP52" s="1020" t="s">
        <v>35</v>
      </c>
      <c r="AQ52" s="1020" t="s">
        <v>35</v>
      </c>
      <c r="AR52" s="1020" t="s">
        <v>35</v>
      </c>
      <c r="AS52" s="1020" t="s">
        <v>35</v>
      </c>
      <c r="AT52" s="1433" t="s">
        <v>35</v>
      </c>
      <c r="AU52" s="1450"/>
      <c r="AV52" s="1450"/>
      <c r="AW52" s="1450"/>
      <c r="AX52" s="1450"/>
      <c r="AY52" s="1450"/>
      <c r="AZ52" s="209"/>
      <c r="BA52" s="1630"/>
      <c r="BB52" s="151" t="s">
        <v>67</v>
      </c>
      <c r="BC52" s="1029" t="s">
        <v>35</v>
      </c>
      <c r="BD52" s="1048" t="s">
        <v>35</v>
      </c>
      <c r="BE52" s="1048" t="s">
        <v>35</v>
      </c>
      <c r="BF52" s="1048" t="s">
        <v>35</v>
      </c>
      <c r="BG52" s="1068" t="s">
        <v>35</v>
      </c>
      <c r="BH52" s="1088" t="s">
        <v>35</v>
      </c>
      <c r="BI52" s="1048" t="s">
        <v>35</v>
      </c>
      <c r="BJ52" s="1048" t="s">
        <v>35</v>
      </c>
      <c r="BK52" s="1048" t="s">
        <v>35</v>
      </c>
      <c r="BL52" s="1068" t="s">
        <v>35</v>
      </c>
      <c r="BM52" s="1088" t="s">
        <v>35</v>
      </c>
      <c r="BN52" s="1048" t="s">
        <v>35</v>
      </c>
      <c r="BO52" s="1048" t="s">
        <v>35</v>
      </c>
      <c r="BP52" s="1048" t="s">
        <v>35</v>
      </c>
      <c r="BQ52" s="1068" t="s">
        <v>35</v>
      </c>
      <c r="BR52" s="1088" t="s">
        <v>35</v>
      </c>
      <c r="BS52" s="1048" t="s">
        <v>35</v>
      </c>
      <c r="BT52" s="1048" t="s">
        <v>35</v>
      </c>
      <c r="BU52" s="1048" t="s">
        <v>35</v>
      </c>
      <c r="BV52" s="1048" t="s">
        <v>35</v>
      </c>
      <c r="BW52" s="1048" t="s">
        <v>35</v>
      </c>
      <c r="BX52" s="1048" t="s">
        <v>35</v>
      </c>
      <c r="BY52" s="1109" t="s">
        <v>35</v>
      </c>
      <c r="BZ52" s="1109" t="s">
        <v>35</v>
      </c>
      <c r="CA52" s="1109" t="s">
        <v>35</v>
      </c>
      <c r="CB52" s="1109" t="s">
        <v>35</v>
      </c>
      <c r="CC52" s="1109" t="s">
        <v>35</v>
      </c>
      <c r="CD52" s="1109" t="s">
        <v>35</v>
      </c>
      <c r="CE52" s="1109" t="s">
        <v>35</v>
      </c>
      <c r="CF52" s="1109" t="s">
        <v>35</v>
      </c>
      <c r="CG52" s="1109" t="s">
        <v>35</v>
      </c>
      <c r="CH52" s="1109" t="s">
        <v>35</v>
      </c>
      <c r="CI52" s="1109" t="s">
        <v>35</v>
      </c>
      <c r="CJ52" s="1109" t="s">
        <v>35</v>
      </c>
      <c r="CK52" s="1109" t="s">
        <v>35</v>
      </c>
      <c r="CL52" s="1109" t="s">
        <v>35</v>
      </c>
      <c r="CM52" s="1109" t="s">
        <v>35</v>
      </c>
      <c r="CN52" s="1109" t="s">
        <v>35</v>
      </c>
      <c r="CO52" s="1109" t="s">
        <v>35</v>
      </c>
      <c r="CP52" s="1109" t="s">
        <v>35</v>
      </c>
      <c r="CQ52" s="1109" t="s">
        <v>35</v>
      </c>
      <c r="CR52" s="1109" t="s">
        <v>35</v>
      </c>
      <c r="CS52" s="1109" t="s">
        <v>35</v>
      </c>
      <c r="CT52" s="1109" t="s">
        <v>35</v>
      </c>
      <c r="CU52" s="1461"/>
      <c r="CV52" s="1461"/>
      <c r="CW52" s="1461"/>
      <c r="CX52" s="1461"/>
      <c r="CY52" s="1461"/>
      <c r="CZ52" s="1461"/>
      <c r="DA52" s="209"/>
    </row>
    <row r="53" s="130" customFormat="true" ht="15" customHeight="true" x14ac:dyDescent="0.2">
      <c r="A53" s="1638" t="s">
        <v>104</v>
      </c>
      <c r="B53" s="244" t="s">
        <v>99</v>
      </c>
      <c r="C53" s="980" t="s">
        <v>35</v>
      </c>
      <c r="D53" s="987" t="s">
        <v>35</v>
      </c>
      <c r="E53" s="987" t="s">
        <v>35</v>
      </c>
      <c r="F53" s="987" t="s">
        <v>35</v>
      </c>
      <c r="G53" s="994" t="s">
        <v>35</v>
      </c>
      <c r="H53" s="1001" t="s">
        <v>35</v>
      </c>
      <c r="I53" s="987" t="s">
        <v>35</v>
      </c>
      <c r="J53" s="987" t="s">
        <v>35</v>
      </c>
      <c r="K53" s="987" t="s">
        <v>35</v>
      </c>
      <c r="L53" s="1008" t="s">
        <v>35</v>
      </c>
      <c r="M53" s="1015" t="s">
        <v>35</v>
      </c>
      <c r="N53" s="987" t="s">
        <v>35</v>
      </c>
      <c r="O53" s="987" t="s">
        <v>35</v>
      </c>
      <c r="P53" s="987" t="s">
        <v>35</v>
      </c>
      <c r="Q53" s="994" t="s">
        <v>35</v>
      </c>
      <c r="R53" s="1001" t="s">
        <v>35</v>
      </c>
      <c r="S53" s="987" t="s">
        <v>35</v>
      </c>
      <c r="T53" s="987" t="s">
        <v>35</v>
      </c>
      <c r="U53" s="987" t="s">
        <v>35</v>
      </c>
      <c r="V53" s="987" t="s">
        <v>35</v>
      </c>
      <c r="W53" s="987" t="s">
        <v>35</v>
      </c>
      <c r="X53" s="987" t="s">
        <v>35</v>
      </c>
      <c r="Y53" s="1020" t="s">
        <v>35</v>
      </c>
      <c r="Z53" s="1020" t="s">
        <v>35</v>
      </c>
      <c r="AA53" s="1020" t="s">
        <v>35</v>
      </c>
      <c r="AB53" s="1020" t="s">
        <v>35</v>
      </c>
      <c r="AC53" s="1020" t="s">
        <v>35</v>
      </c>
      <c r="AD53" s="1020" t="s">
        <v>35</v>
      </c>
      <c r="AE53" s="1020" t="s">
        <v>35</v>
      </c>
      <c r="AF53" s="1020" t="s">
        <v>35</v>
      </c>
      <c r="AG53" s="1020" t="s">
        <v>35</v>
      </c>
      <c r="AH53" s="1020" t="s">
        <v>35</v>
      </c>
      <c r="AI53" s="1020" t="s">
        <v>35</v>
      </c>
      <c r="AJ53" s="1020" t="s">
        <v>35</v>
      </c>
      <c r="AK53" s="1020" t="s">
        <v>35</v>
      </c>
      <c r="AL53" s="1020" t="s">
        <v>35</v>
      </c>
      <c r="AM53" s="1020" t="s">
        <v>35</v>
      </c>
      <c r="AN53" s="1020" t="s">
        <v>35</v>
      </c>
      <c r="AO53" s="1020" t="s">
        <v>35</v>
      </c>
      <c r="AP53" s="1020" t="s">
        <v>35</v>
      </c>
      <c r="AQ53" s="1020" t="s">
        <v>35</v>
      </c>
      <c r="AR53" s="1020" t="s">
        <v>35</v>
      </c>
      <c r="AS53" s="1020" t="s">
        <v>35</v>
      </c>
      <c r="AT53" s="1433" t="s">
        <v>35</v>
      </c>
      <c r="AU53" s="1450"/>
      <c r="AV53" s="1450"/>
      <c r="AW53" s="1450"/>
      <c r="AX53" s="1450"/>
      <c r="AY53" s="1450"/>
      <c r="AZ53" s="209"/>
      <c r="BA53" s="1630" t="s">
        <v>104</v>
      </c>
      <c r="BB53" s="151" t="s">
        <v>99</v>
      </c>
      <c r="BC53" s="1029" t="s">
        <v>35</v>
      </c>
      <c r="BD53" s="1048" t="s">
        <v>35</v>
      </c>
      <c r="BE53" s="1048" t="s">
        <v>35</v>
      </c>
      <c r="BF53" s="1048" t="s">
        <v>35</v>
      </c>
      <c r="BG53" s="1068" t="s">
        <v>35</v>
      </c>
      <c r="BH53" s="1088" t="s">
        <v>35</v>
      </c>
      <c r="BI53" s="1048" t="s">
        <v>35</v>
      </c>
      <c r="BJ53" s="1048" t="s">
        <v>35</v>
      </c>
      <c r="BK53" s="1048" t="s">
        <v>35</v>
      </c>
      <c r="BL53" s="1068" t="s">
        <v>35</v>
      </c>
      <c r="BM53" s="1088" t="s">
        <v>35</v>
      </c>
      <c r="BN53" s="1048" t="s">
        <v>35</v>
      </c>
      <c r="BO53" s="1048" t="s">
        <v>35</v>
      </c>
      <c r="BP53" s="1048" t="s">
        <v>35</v>
      </c>
      <c r="BQ53" s="1068" t="s">
        <v>35</v>
      </c>
      <c r="BR53" s="1088" t="s">
        <v>35</v>
      </c>
      <c r="BS53" s="1048" t="s">
        <v>35</v>
      </c>
      <c r="BT53" s="1048" t="s">
        <v>35</v>
      </c>
      <c r="BU53" s="1048" t="s">
        <v>35</v>
      </c>
      <c r="BV53" s="1048" t="s">
        <v>35</v>
      </c>
      <c r="BW53" s="1048" t="s">
        <v>35</v>
      </c>
      <c r="BX53" s="1048" t="s">
        <v>35</v>
      </c>
      <c r="BY53" s="1109" t="s">
        <v>35</v>
      </c>
      <c r="BZ53" s="1109" t="s">
        <v>35</v>
      </c>
      <c r="CA53" s="1109" t="s">
        <v>35</v>
      </c>
      <c r="CB53" s="1109" t="s">
        <v>35</v>
      </c>
      <c r="CC53" s="1109" t="s">
        <v>35</v>
      </c>
      <c r="CD53" s="1109" t="s">
        <v>35</v>
      </c>
      <c r="CE53" s="1109" t="s">
        <v>35</v>
      </c>
      <c r="CF53" s="1109" t="s">
        <v>35</v>
      </c>
      <c r="CG53" s="1109" t="s">
        <v>35</v>
      </c>
      <c r="CH53" s="1109" t="s">
        <v>35</v>
      </c>
      <c r="CI53" s="1109" t="s">
        <v>35</v>
      </c>
      <c r="CJ53" s="1109" t="s">
        <v>35</v>
      </c>
      <c r="CK53" s="1109" t="s">
        <v>35</v>
      </c>
      <c r="CL53" s="1109" t="s">
        <v>35</v>
      </c>
      <c r="CM53" s="1109" t="s">
        <v>35</v>
      </c>
      <c r="CN53" s="1109" t="s">
        <v>35</v>
      </c>
      <c r="CO53" s="1109" t="s">
        <v>35</v>
      </c>
      <c r="CP53" s="1109" t="s">
        <v>35</v>
      </c>
      <c r="CQ53" s="1109" t="s">
        <v>35</v>
      </c>
      <c r="CR53" s="1109" t="s">
        <v>35</v>
      </c>
      <c r="CS53" s="1109" t="s">
        <v>35</v>
      </c>
      <c r="CT53" s="1109" t="s">
        <v>35</v>
      </c>
      <c r="CU53" s="1461"/>
      <c r="CV53" s="1461"/>
      <c r="CW53" s="1461"/>
      <c r="CX53" s="1461"/>
      <c r="CY53" s="1461"/>
      <c r="CZ53" s="1461"/>
      <c r="DA53" s="209"/>
    </row>
    <row r="54" s="130" customFormat="true" ht="15" customHeight="true" x14ac:dyDescent="0.2">
      <c r="A54" s="1638"/>
      <c r="B54" s="244" t="s">
        <v>98</v>
      </c>
      <c r="C54" s="980" t="s">
        <v>35</v>
      </c>
      <c r="D54" s="987" t="s">
        <v>35</v>
      </c>
      <c r="E54" s="987" t="s">
        <v>35</v>
      </c>
      <c r="F54" s="987" t="s">
        <v>35</v>
      </c>
      <c r="G54" s="994" t="s">
        <v>35</v>
      </c>
      <c r="H54" s="1001" t="s">
        <v>35</v>
      </c>
      <c r="I54" s="987" t="s">
        <v>35</v>
      </c>
      <c r="J54" s="987" t="s">
        <v>35</v>
      </c>
      <c r="K54" s="987" t="s">
        <v>35</v>
      </c>
      <c r="L54" s="1008" t="s">
        <v>35</v>
      </c>
      <c r="M54" s="1015" t="s">
        <v>35</v>
      </c>
      <c r="N54" s="987" t="s">
        <v>35</v>
      </c>
      <c r="O54" s="987" t="s">
        <v>35</v>
      </c>
      <c r="P54" s="987" t="s">
        <v>35</v>
      </c>
      <c r="Q54" s="994" t="s">
        <v>35</v>
      </c>
      <c r="R54" s="1001" t="s">
        <v>35</v>
      </c>
      <c r="S54" s="987" t="s">
        <v>35</v>
      </c>
      <c r="T54" s="987" t="s">
        <v>35</v>
      </c>
      <c r="U54" s="987" t="s">
        <v>35</v>
      </c>
      <c r="V54" s="987" t="s">
        <v>35</v>
      </c>
      <c r="W54" s="987" t="s">
        <v>35</v>
      </c>
      <c r="X54" s="987" t="s">
        <v>35</v>
      </c>
      <c r="Y54" s="1020" t="s">
        <v>35</v>
      </c>
      <c r="Z54" s="1020" t="s">
        <v>35</v>
      </c>
      <c r="AA54" s="1020" t="s">
        <v>35</v>
      </c>
      <c r="AB54" s="1020" t="s">
        <v>35</v>
      </c>
      <c r="AC54" s="1020" t="s">
        <v>35</v>
      </c>
      <c r="AD54" s="1020" t="s">
        <v>35</v>
      </c>
      <c r="AE54" s="1020" t="s">
        <v>35</v>
      </c>
      <c r="AF54" s="1020" t="s">
        <v>35</v>
      </c>
      <c r="AG54" s="1020" t="s">
        <v>35</v>
      </c>
      <c r="AH54" s="1020" t="s">
        <v>35</v>
      </c>
      <c r="AI54" s="1020" t="s">
        <v>35</v>
      </c>
      <c r="AJ54" s="1020" t="s">
        <v>35</v>
      </c>
      <c r="AK54" s="1020" t="s">
        <v>35</v>
      </c>
      <c r="AL54" s="1020" t="s">
        <v>35</v>
      </c>
      <c r="AM54" s="1020" t="s">
        <v>35</v>
      </c>
      <c r="AN54" s="1020" t="s">
        <v>35</v>
      </c>
      <c r="AO54" s="1020" t="s">
        <v>35</v>
      </c>
      <c r="AP54" s="1020" t="s">
        <v>35</v>
      </c>
      <c r="AQ54" s="1020" t="s">
        <v>35</v>
      </c>
      <c r="AR54" s="1020" t="s">
        <v>35</v>
      </c>
      <c r="AS54" s="1020" t="s">
        <v>35</v>
      </c>
      <c r="AT54" s="1433" t="s">
        <v>35</v>
      </c>
      <c r="AU54" s="1450"/>
      <c r="AV54" s="1450"/>
      <c r="AW54" s="1450"/>
      <c r="AX54" s="1450"/>
      <c r="AY54" s="1450"/>
      <c r="AZ54" s="209"/>
      <c r="BA54" s="1630"/>
      <c r="BB54" s="151" t="s">
        <v>98</v>
      </c>
      <c r="BC54" s="1029" t="s">
        <v>35</v>
      </c>
      <c r="BD54" s="1048" t="s">
        <v>35</v>
      </c>
      <c r="BE54" s="1048" t="s">
        <v>35</v>
      </c>
      <c r="BF54" s="1048" t="s">
        <v>35</v>
      </c>
      <c r="BG54" s="1068" t="s">
        <v>35</v>
      </c>
      <c r="BH54" s="1088" t="s">
        <v>35</v>
      </c>
      <c r="BI54" s="1048" t="s">
        <v>35</v>
      </c>
      <c r="BJ54" s="1048" t="s">
        <v>35</v>
      </c>
      <c r="BK54" s="1048" t="s">
        <v>35</v>
      </c>
      <c r="BL54" s="1068" t="s">
        <v>35</v>
      </c>
      <c r="BM54" s="1088" t="s">
        <v>35</v>
      </c>
      <c r="BN54" s="1048" t="s">
        <v>35</v>
      </c>
      <c r="BO54" s="1048" t="s">
        <v>35</v>
      </c>
      <c r="BP54" s="1048" t="s">
        <v>35</v>
      </c>
      <c r="BQ54" s="1068" t="s">
        <v>35</v>
      </c>
      <c r="BR54" s="1088" t="s">
        <v>35</v>
      </c>
      <c r="BS54" s="1048" t="s">
        <v>35</v>
      </c>
      <c r="BT54" s="1048" t="s">
        <v>35</v>
      </c>
      <c r="BU54" s="1048" t="s">
        <v>35</v>
      </c>
      <c r="BV54" s="1048" t="s">
        <v>35</v>
      </c>
      <c r="BW54" s="1048" t="s">
        <v>35</v>
      </c>
      <c r="BX54" s="1048" t="s">
        <v>35</v>
      </c>
      <c r="BY54" s="1109" t="s">
        <v>35</v>
      </c>
      <c r="BZ54" s="1109" t="s">
        <v>35</v>
      </c>
      <c r="CA54" s="1109" t="s">
        <v>35</v>
      </c>
      <c r="CB54" s="1109" t="s">
        <v>35</v>
      </c>
      <c r="CC54" s="1109" t="s">
        <v>35</v>
      </c>
      <c r="CD54" s="1109" t="s">
        <v>35</v>
      </c>
      <c r="CE54" s="1109" t="s">
        <v>35</v>
      </c>
      <c r="CF54" s="1109" t="s">
        <v>35</v>
      </c>
      <c r="CG54" s="1109" t="s">
        <v>35</v>
      </c>
      <c r="CH54" s="1109" t="s">
        <v>35</v>
      </c>
      <c r="CI54" s="1109" t="s">
        <v>35</v>
      </c>
      <c r="CJ54" s="1109" t="s">
        <v>35</v>
      </c>
      <c r="CK54" s="1109" t="s">
        <v>35</v>
      </c>
      <c r="CL54" s="1109" t="s">
        <v>35</v>
      </c>
      <c r="CM54" s="1109" t="s">
        <v>35</v>
      </c>
      <c r="CN54" s="1109" t="s">
        <v>35</v>
      </c>
      <c r="CO54" s="1109" t="s">
        <v>35</v>
      </c>
      <c r="CP54" s="1109" t="s">
        <v>35</v>
      </c>
      <c r="CQ54" s="1109" t="s">
        <v>35</v>
      </c>
      <c r="CR54" s="1109" t="s">
        <v>35</v>
      </c>
      <c r="CS54" s="1109" t="s">
        <v>35</v>
      </c>
      <c r="CT54" s="1109" t="s">
        <v>35</v>
      </c>
      <c r="CU54" s="1461"/>
      <c r="CV54" s="1461"/>
      <c r="CW54" s="1461"/>
      <c r="CX54" s="1461"/>
      <c r="CY54" s="1461"/>
      <c r="CZ54" s="1461"/>
      <c r="DA54" s="209"/>
    </row>
    <row r="55" s="130" customFormat="true" ht="15" customHeight="true" x14ac:dyDescent="0.2">
      <c r="A55" s="1639"/>
      <c r="B55" s="245" t="s">
        <v>67</v>
      </c>
      <c r="C55" s="982" t="s">
        <v>35</v>
      </c>
      <c r="D55" s="989" t="s">
        <v>35</v>
      </c>
      <c r="E55" s="989" t="s">
        <v>35</v>
      </c>
      <c r="F55" s="989" t="s">
        <v>35</v>
      </c>
      <c r="G55" s="996" t="s">
        <v>35</v>
      </c>
      <c r="H55" s="1003" t="s">
        <v>35</v>
      </c>
      <c r="I55" s="989" t="s">
        <v>35</v>
      </c>
      <c r="J55" s="989" t="s">
        <v>35</v>
      </c>
      <c r="K55" s="989" t="s">
        <v>35</v>
      </c>
      <c r="L55" s="1010" t="s">
        <v>35</v>
      </c>
      <c r="M55" s="1016" t="s">
        <v>35</v>
      </c>
      <c r="N55" s="989" t="s">
        <v>35</v>
      </c>
      <c r="O55" s="989" t="s">
        <v>35</v>
      </c>
      <c r="P55" s="989" t="s">
        <v>35</v>
      </c>
      <c r="Q55" s="996" t="s">
        <v>35</v>
      </c>
      <c r="R55" s="1018" t="s">
        <v>35</v>
      </c>
      <c r="S55" s="1019" t="s">
        <v>35</v>
      </c>
      <c r="T55" s="1019" t="s">
        <v>35</v>
      </c>
      <c r="U55" s="1019" t="s">
        <v>35</v>
      </c>
      <c r="V55" s="1019" t="s">
        <v>35</v>
      </c>
      <c r="W55" s="1019" t="s">
        <v>35</v>
      </c>
      <c r="X55" s="1019" t="s">
        <v>35</v>
      </c>
      <c r="Y55" s="1019" t="s">
        <v>35</v>
      </c>
      <c r="Z55" s="1019" t="s">
        <v>35</v>
      </c>
      <c r="AA55" s="1019" t="s">
        <v>35</v>
      </c>
      <c r="AB55" s="1019" t="s">
        <v>35</v>
      </c>
      <c r="AC55" s="1019" t="s">
        <v>35</v>
      </c>
      <c r="AD55" s="1019" t="s">
        <v>35</v>
      </c>
      <c r="AE55" s="1019" t="s">
        <v>35</v>
      </c>
      <c r="AF55" s="1019" t="s">
        <v>35</v>
      </c>
      <c r="AG55" s="1019" t="s">
        <v>35</v>
      </c>
      <c r="AH55" s="1019" t="s">
        <v>35</v>
      </c>
      <c r="AI55" s="1019" t="s">
        <v>35</v>
      </c>
      <c r="AJ55" s="1019" t="s">
        <v>35</v>
      </c>
      <c r="AK55" s="1019" t="s">
        <v>35</v>
      </c>
      <c r="AL55" s="1019" t="s">
        <v>35</v>
      </c>
      <c r="AM55" s="1019" t="s">
        <v>35</v>
      </c>
      <c r="AN55" s="1019" t="s">
        <v>35</v>
      </c>
      <c r="AO55" s="1019" t="s">
        <v>35</v>
      </c>
      <c r="AP55" s="1019" t="s">
        <v>35</v>
      </c>
      <c r="AQ55" s="1019" t="s">
        <v>35</v>
      </c>
      <c r="AR55" s="1019" t="s">
        <v>35</v>
      </c>
      <c r="AS55" s="1019" t="s">
        <v>35</v>
      </c>
      <c r="AT55" s="1434" t="s">
        <v>35</v>
      </c>
      <c r="AU55" s="1451"/>
      <c r="AV55" s="1451"/>
      <c r="AW55" s="1451"/>
      <c r="AX55" s="1451"/>
      <c r="AY55" s="1451"/>
      <c r="AZ55" s="209"/>
      <c r="BA55" s="1640"/>
      <c r="BB55" s="152" t="s">
        <v>67</v>
      </c>
      <c r="BC55" s="1030" t="s">
        <v>35</v>
      </c>
      <c r="BD55" s="1049" t="s">
        <v>35</v>
      </c>
      <c r="BE55" s="1049" t="s">
        <v>35</v>
      </c>
      <c r="BF55" s="1049" t="s">
        <v>35</v>
      </c>
      <c r="BG55" s="1069" t="s">
        <v>35</v>
      </c>
      <c r="BH55" s="1089" t="s">
        <v>35</v>
      </c>
      <c r="BI55" s="1049" t="s">
        <v>35</v>
      </c>
      <c r="BJ55" s="1049" t="s">
        <v>35</v>
      </c>
      <c r="BK55" s="1049" t="s">
        <v>35</v>
      </c>
      <c r="BL55" s="1069" t="s">
        <v>35</v>
      </c>
      <c r="BM55" s="1089" t="s">
        <v>35</v>
      </c>
      <c r="BN55" s="1049" t="s">
        <v>35</v>
      </c>
      <c r="BO55" s="1049" t="s">
        <v>35</v>
      </c>
      <c r="BP55" s="1049" t="s">
        <v>35</v>
      </c>
      <c r="BQ55" s="1069" t="s">
        <v>35</v>
      </c>
      <c r="BR55" s="1103" t="s">
        <v>35</v>
      </c>
      <c r="BS55" s="1104" t="s">
        <v>35</v>
      </c>
      <c r="BT55" s="1104" t="s">
        <v>35</v>
      </c>
      <c r="BU55" s="1104" t="s">
        <v>35</v>
      </c>
      <c r="BV55" s="1104" t="s">
        <v>35</v>
      </c>
      <c r="BW55" s="1104" t="s">
        <v>35</v>
      </c>
      <c r="BX55" s="1104" t="s">
        <v>35</v>
      </c>
      <c r="BY55" s="1104" t="s">
        <v>35</v>
      </c>
      <c r="BZ55" s="1124" t="s">
        <v>35</v>
      </c>
      <c r="CA55" s="1124" t="s">
        <v>35</v>
      </c>
      <c r="CB55" s="1124" t="s">
        <v>35</v>
      </c>
      <c r="CC55" s="1124" t="s">
        <v>35</v>
      </c>
      <c r="CD55" s="1124" t="s">
        <v>35</v>
      </c>
      <c r="CE55" s="1124" t="s">
        <v>35</v>
      </c>
      <c r="CF55" s="1124" t="s">
        <v>35</v>
      </c>
      <c r="CG55" s="1124" t="s">
        <v>35</v>
      </c>
      <c r="CH55" s="1124" t="s">
        <v>35</v>
      </c>
      <c r="CI55" s="1124" t="s">
        <v>35</v>
      </c>
      <c r="CJ55" s="1124" t="s">
        <v>35</v>
      </c>
      <c r="CK55" s="1124" t="s">
        <v>35</v>
      </c>
      <c r="CL55" s="1124" t="s">
        <v>35</v>
      </c>
      <c r="CM55" s="1124" t="s">
        <v>35</v>
      </c>
      <c r="CN55" s="1124" t="s">
        <v>35</v>
      </c>
      <c r="CO55" s="1124" t="s">
        <v>35</v>
      </c>
      <c r="CP55" s="1124" t="s">
        <v>35</v>
      </c>
      <c r="CQ55" s="1124" t="s">
        <v>35</v>
      </c>
      <c r="CR55" s="1124" t="s">
        <v>35</v>
      </c>
      <c r="CS55" s="1124" t="s">
        <v>35</v>
      </c>
      <c r="CT55" s="1124" t="s">
        <v>35</v>
      </c>
      <c r="CU55" s="1462"/>
      <c r="CV55" s="1462"/>
      <c r="CW55" s="1462"/>
      <c r="CX55" s="1462"/>
      <c r="CY55" s="1462"/>
      <c r="CZ55" s="1462"/>
      <c r="DA55" s="209"/>
    </row>
    <row r="56" s="425" customFormat="true" ht="15" customHeight="true" x14ac:dyDescent="0.2">
      <c r="A56" s="132"/>
      <c r="B56" s="179"/>
      <c r="C56" s="1648" t="s">
        <v>113</v>
      </c>
      <c r="D56" s="1649"/>
      <c r="E56" s="1649"/>
      <c r="F56" s="1649"/>
      <c r="G56" s="1650"/>
      <c r="H56" s="1643" t="s">
        <v>38</v>
      </c>
      <c r="I56" s="1644"/>
      <c r="J56" s="1644"/>
      <c r="K56" s="1644"/>
      <c r="L56" s="1651"/>
      <c r="M56" s="1652" t="s">
        <v>37</v>
      </c>
      <c r="N56" s="1644"/>
      <c r="O56" s="1644"/>
      <c r="P56" s="1644"/>
      <c r="Q56" s="1653"/>
      <c r="R56" s="1643" t="s">
        <v>145</v>
      </c>
      <c r="S56" s="1644"/>
      <c r="T56" s="1644"/>
      <c r="U56" s="1644"/>
      <c r="V56" s="1644"/>
      <c r="W56" s="1644"/>
      <c r="X56" s="1644"/>
      <c r="Y56" s="1644"/>
      <c r="Z56" s="1644"/>
      <c r="AA56" s="1644"/>
      <c r="AB56" s="1644"/>
      <c r="AC56" s="1644"/>
      <c r="AD56" s="1644"/>
      <c r="AE56" s="1644"/>
      <c r="AF56" s="1644"/>
      <c r="AG56" s="1644"/>
      <c r="AH56" s="1644"/>
      <c r="AI56" s="1644"/>
      <c r="AJ56" s="1644"/>
      <c r="AK56" s="1644"/>
      <c r="AL56" s="1644"/>
      <c r="AM56" s="1644"/>
      <c r="AN56" s="1644"/>
      <c r="AO56" s="1644"/>
      <c r="AP56" s="1644"/>
      <c r="AQ56" s="1644"/>
      <c r="AR56" s="1644"/>
      <c r="AS56" s="1644"/>
      <c r="AT56" s="1645"/>
      <c r="AU56" s="593"/>
      <c r="AV56" s="593"/>
      <c r="AW56" s="593"/>
      <c r="AX56" s="593"/>
      <c r="AY56" s="593"/>
      <c r="BA56" s="211" t="s">
        <v>127</v>
      </c>
      <c r="BB56" s="115" t="s">
        <v>94</v>
      </c>
      <c r="BC56" s="1614" t="s">
        <v>113</v>
      </c>
      <c r="BD56" s="1615"/>
      <c r="BE56" s="1615"/>
      <c r="BF56" s="1615"/>
      <c r="BG56" s="1616"/>
      <c r="BH56" s="1617" t="s">
        <v>38</v>
      </c>
      <c r="BI56" s="1615"/>
      <c r="BJ56" s="1615"/>
      <c r="BK56" s="1615"/>
      <c r="BL56" s="1616"/>
      <c r="BM56" s="1617" t="s">
        <v>37</v>
      </c>
      <c r="BN56" s="1615"/>
      <c r="BO56" s="1615"/>
      <c r="BP56" s="1615"/>
      <c r="BQ56" s="1616"/>
      <c r="BR56" s="416" t="s">
        <v>136</v>
      </c>
      <c r="BS56" s="290"/>
      <c r="BT56" s="290"/>
      <c r="BU56" s="290"/>
      <c r="BV56" s="290"/>
      <c r="BW56" s="290"/>
      <c r="BX56" s="290"/>
      <c r="BY56" s="291"/>
      <c r="BZ56" s="209"/>
      <c r="CA56" s="209"/>
      <c r="CB56" s="209"/>
      <c r="CC56" s="209"/>
      <c r="CD56" s="209"/>
      <c r="CE56" s="209"/>
      <c r="CF56" s="209"/>
      <c r="CG56" s="209"/>
      <c r="CH56" s="209"/>
      <c r="CI56" s="209"/>
      <c r="CJ56" s="209"/>
      <c r="CK56" s="209"/>
      <c r="CL56" s="209"/>
      <c r="CM56" s="209"/>
      <c r="CN56" s="209"/>
      <c r="CO56" s="209"/>
      <c r="CP56" s="209"/>
      <c r="CQ56" s="209"/>
      <c r="CR56" s="209"/>
      <c r="CS56" s="209"/>
      <c r="CT56" s="209"/>
      <c r="CU56" s="209"/>
      <c r="CV56" s="209"/>
      <c r="CW56" s="209"/>
      <c r="CX56" s="209"/>
      <c r="CY56" s="209"/>
      <c r="CZ56" s="209"/>
      <c r="DA56" s="210"/>
    </row>
    <row r="57" s="425" customFormat="true" ht="24" x14ac:dyDescent="0.2">
      <c r="A57" s="180" t="s">
        <v>68</v>
      </c>
      <c r="B57" s="238"/>
      <c r="C57" s="268" t="s">
        <v>0</v>
      </c>
      <c r="D57" s="269" t="s">
        <v>1</v>
      </c>
      <c r="E57" s="269" t="s">
        <v>2</v>
      </c>
      <c r="F57" s="269" t="s">
        <v>3</v>
      </c>
      <c r="G57" s="270" t="s">
        <v>4</v>
      </c>
      <c r="H57" s="723" t="s">
        <v>0</v>
      </c>
      <c r="I57" s="664" t="s">
        <v>1</v>
      </c>
      <c r="J57" s="664" t="s">
        <v>2</v>
      </c>
      <c r="K57" s="664" t="s">
        <v>3</v>
      </c>
      <c r="L57" s="665" t="s">
        <v>4</v>
      </c>
      <c r="M57" s="710" t="s">
        <v>0</v>
      </c>
      <c r="N57" s="664" t="s">
        <v>1</v>
      </c>
      <c r="O57" s="664" t="s">
        <v>2</v>
      </c>
      <c r="P57" s="664" t="s">
        <v>3</v>
      </c>
      <c r="Q57" s="736" t="s">
        <v>4</v>
      </c>
      <c r="R57" s="723" t="s">
        <v>146</v>
      </c>
      <c r="S57" s="664" t="s">
        <v>147</v>
      </c>
      <c r="T57" s="664" t="s">
        <v>148</v>
      </c>
      <c r="U57" s="664" t="s">
        <v>149</v>
      </c>
      <c r="V57" s="664" t="s">
        <v>150</v>
      </c>
      <c r="W57" s="664" t="s">
        <v>151</v>
      </c>
      <c r="X57" s="664" t="s">
        <v>152</v>
      </c>
      <c r="Y57" s="664" t="s">
        <v>153</v>
      </c>
      <c r="Z57" s="664" t="s">
        <v>154</v>
      </c>
      <c r="AA57" s="664" t="s">
        <v>155</v>
      </c>
      <c r="AB57" s="664" t="s">
        <v>156</v>
      </c>
      <c r="AC57" s="664" t="s">
        <v>157</v>
      </c>
      <c r="AD57" s="664" t="s">
        <v>158</v>
      </c>
      <c r="AE57" s="664" t="s">
        <v>159</v>
      </c>
      <c r="AF57" s="664" t="s">
        <v>160</v>
      </c>
      <c r="AG57" s="664" t="s">
        <v>161</v>
      </c>
      <c r="AH57" s="664" t="s">
        <v>162</v>
      </c>
      <c r="AI57" s="664" t="s">
        <v>163</v>
      </c>
      <c r="AJ57" s="664" t="s">
        <v>164</v>
      </c>
      <c r="AK57" s="664" t="s">
        <v>165</v>
      </c>
      <c r="AL57" s="664" t="s">
        <v>166</v>
      </c>
      <c r="AM57" s="664" t="s">
        <v>167</v>
      </c>
      <c r="AN57" s="664" t="s">
        <v>168</v>
      </c>
      <c r="AO57" s="664" t="s">
        <v>169</v>
      </c>
      <c r="AP57" s="664" t="s">
        <v>170</v>
      </c>
      <c r="AQ57" s="664" t="s">
        <v>171</v>
      </c>
      <c r="AR57" s="664" t="s">
        <v>172</v>
      </c>
      <c r="AS57" s="664" t="s">
        <v>173</v>
      </c>
      <c r="AT57" s="666" t="s">
        <v>174</v>
      </c>
      <c r="AU57" s="593"/>
      <c r="AV57" s="593"/>
      <c r="AW57" s="593"/>
      <c r="AX57" s="593"/>
      <c r="AY57" s="593"/>
      <c r="BA57" s="190" t="s">
        <v>118</v>
      </c>
      <c r="BB57" s="189"/>
      <c r="BC57" s="318" t="s">
        <v>0</v>
      </c>
      <c r="BD57" s="168" t="s">
        <v>1</v>
      </c>
      <c r="BE57" s="168" t="s">
        <v>2</v>
      </c>
      <c r="BF57" s="168" t="s">
        <v>3</v>
      </c>
      <c r="BG57" s="319" t="s">
        <v>4</v>
      </c>
      <c r="BH57" s="328" t="s">
        <v>0</v>
      </c>
      <c r="BI57" s="168" t="s">
        <v>1</v>
      </c>
      <c r="BJ57" s="168" t="s">
        <v>2</v>
      </c>
      <c r="BK57" s="168" t="s">
        <v>3</v>
      </c>
      <c r="BL57" s="319" t="s">
        <v>4</v>
      </c>
      <c r="BM57" s="328" t="s">
        <v>0</v>
      </c>
      <c r="BN57" s="168" t="s">
        <v>1</v>
      </c>
      <c r="BO57" s="168" t="s">
        <v>2</v>
      </c>
      <c r="BP57" s="168" t="s">
        <v>3</v>
      </c>
      <c r="BQ57" s="319" t="s">
        <v>4</v>
      </c>
      <c r="BR57" s="724" t="s">
        <v>146</v>
      </c>
      <c r="BS57" s="667" t="s">
        <v>147</v>
      </c>
      <c r="BT57" s="667" t="s">
        <v>148</v>
      </c>
      <c r="BU57" s="667" t="s">
        <v>149</v>
      </c>
      <c r="BV57" s="667" t="s">
        <v>150</v>
      </c>
      <c r="BW57" s="667" t="s">
        <v>151</v>
      </c>
      <c r="BX57" s="667" t="s">
        <v>152</v>
      </c>
      <c r="BY57" s="667" t="s">
        <v>153</v>
      </c>
      <c r="BZ57" s="667" t="s">
        <v>154</v>
      </c>
      <c r="CA57" s="667" t="s">
        <v>155</v>
      </c>
      <c r="CB57" s="667" t="s">
        <v>156</v>
      </c>
      <c r="CC57" s="667" t="s">
        <v>157</v>
      </c>
      <c r="CD57" s="667" t="s">
        <v>158</v>
      </c>
      <c r="CE57" s="667" t="s">
        <v>159</v>
      </c>
      <c r="CF57" s="667" t="s">
        <v>160</v>
      </c>
      <c r="CG57" s="667" t="s">
        <v>161</v>
      </c>
      <c r="CH57" s="667" t="s">
        <v>162</v>
      </c>
      <c r="CI57" s="667" t="s">
        <v>163</v>
      </c>
      <c r="CJ57" s="667" t="s">
        <v>164</v>
      </c>
      <c r="CK57" s="667" t="s">
        <v>165</v>
      </c>
      <c r="CL57" s="667" t="s">
        <v>166</v>
      </c>
      <c r="CM57" s="667" t="s">
        <v>167</v>
      </c>
      <c r="CN57" s="667" t="s">
        <v>168</v>
      </c>
      <c r="CO57" s="667" t="s">
        <v>169</v>
      </c>
      <c r="CP57" s="667" t="s">
        <v>170</v>
      </c>
      <c r="CQ57" s="667" t="s">
        <v>171</v>
      </c>
      <c r="CR57" s="667" t="s">
        <v>172</v>
      </c>
      <c r="CS57" s="667" t="s">
        <v>173</v>
      </c>
      <c r="CT57" s="669" t="s">
        <v>174</v>
      </c>
      <c r="CU57" s="1463"/>
      <c r="CV57" s="1463"/>
      <c r="CW57" s="1463"/>
      <c r="CX57" s="1463"/>
      <c r="CY57" s="1463"/>
      <c r="CZ57" s="1463"/>
      <c r="DA57" s="210"/>
    </row>
    <row r="58" s="425" customFormat="true" ht="15" customHeight="true" x14ac:dyDescent="0.2">
      <c r="A58" s="1646" t="s">
        <v>180</v>
      </c>
      <c r="B58" s="958" t="s">
        <v>181</v>
      </c>
      <c r="C58" s="821">
        <v>0.45952409058725191</v>
      </c>
      <c r="D58" s="822">
        <v>1.5319668948765757</v>
      </c>
      <c r="E58" s="822">
        <v>5.0833020650568397</v>
      </c>
      <c r="F58" s="822">
        <v>14.876812903772999</v>
      </c>
      <c r="G58" s="823">
        <v>40.787082364582631</v>
      </c>
      <c r="H58" s="824">
        <v>6.5288504539263839</v>
      </c>
      <c r="I58" s="822">
        <v>19.151904757622852</v>
      </c>
      <c r="J58" s="822">
        <v>31.281246909350553</v>
      </c>
      <c r="K58" s="822">
        <v>46.471557588859028</v>
      </c>
      <c r="L58" s="825">
        <v>58.264706777623196</v>
      </c>
      <c r="M58" s="826">
        <v>0.24135169107351431</v>
      </c>
      <c r="N58" s="822">
        <v>0.77455598045191076</v>
      </c>
      <c r="O58" s="822">
        <v>2.0897258116046697</v>
      </c>
      <c r="P58" s="822">
        <v>3.9430961240083948</v>
      </c>
      <c r="Q58" s="823">
        <v>11.558731821348331</v>
      </c>
      <c r="R58" s="824">
        <v>10.671240405161978</v>
      </c>
      <c r="S58" s="822">
        <v>19.702845418185298</v>
      </c>
      <c r="T58" s="822">
        <v>2.5188664504566938</v>
      </c>
      <c r="U58" s="822">
        <v>1.5185330231291976</v>
      </c>
      <c r="V58" s="822">
        <v>5.1806274433882029</v>
      </c>
      <c r="W58" s="822">
        <v>68.11386207684474</v>
      </c>
      <c r="X58" s="822">
        <v>33.172755975685412</v>
      </c>
      <c r="Y58" s="822">
        <v>48.476472710674756</v>
      </c>
      <c r="Z58" s="822">
        <v>22.543106221322049</v>
      </c>
      <c r="AA58" s="822">
        <v>20.71390206092709</v>
      </c>
      <c r="AB58" s="822">
        <v>5.314299924239184</v>
      </c>
      <c r="AC58" s="822">
        <v>29.487809218321075</v>
      </c>
      <c r="AD58" s="822">
        <v>11.978302196931832</v>
      </c>
      <c r="AE58" s="822">
        <v>6.9165179676240198</v>
      </c>
      <c r="AF58" s="822">
        <v>11.701474495819919</v>
      </c>
      <c r="AG58" s="822">
        <v>29.181392096249205</v>
      </c>
      <c r="AH58" s="822">
        <v>2.7210049287349944</v>
      </c>
      <c r="AI58" s="822">
        <v>7.114258491629692</v>
      </c>
      <c r="AJ58" s="822">
        <v>27.047040416899382</v>
      </c>
      <c r="AK58" s="822">
        <v>8.960482160198266</v>
      </c>
      <c r="AL58" s="822">
        <v>4.0596412158039419</v>
      </c>
      <c r="AM58" s="822">
        <v>25.504159580066162</v>
      </c>
      <c r="AN58" s="822">
        <v>13.064651025616319</v>
      </c>
      <c r="AO58" s="822">
        <v>28.274741960739171</v>
      </c>
      <c r="AP58" s="822">
        <v>9.589017269796889</v>
      </c>
      <c r="AQ58" s="822">
        <v>1.8456627509494172</v>
      </c>
      <c r="AR58" s="822">
        <v>23.674737589875956</v>
      </c>
      <c r="AS58" s="822">
        <v>7.5408946297316506</v>
      </c>
      <c r="AT58" s="1435">
        <v>5.5265803428750786</v>
      </c>
      <c r="AU58" s="593"/>
      <c r="AV58" s="593"/>
      <c r="AW58" s="593"/>
      <c r="AX58" s="593"/>
      <c r="AY58" s="593"/>
      <c r="BA58" s="230"/>
      <c r="BB58" s="153"/>
      <c r="BC58" s="320"/>
      <c r="BD58" s="294"/>
      <c r="BE58" s="294"/>
      <c r="BF58" s="294"/>
      <c r="BG58" s="321"/>
      <c r="BH58" s="329"/>
      <c r="BI58" s="294"/>
      <c r="BJ58" s="294"/>
      <c r="BK58" s="294"/>
      <c r="BL58" s="321"/>
      <c r="BM58" s="329"/>
      <c r="BN58" s="294"/>
      <c r="BO58" s="294"/>
      <c r="BP58" s="294"/>
      <c r="BQ58" s="321"/>
      <c r="BR58" s="329"/>
      <c r="BS58" s="294"/>
      <c r="BT58" s="294"/>
      <c r="BU58" s="294"/>
      <c r="BV58" s="294"/>
      <c r="BW58" s="294"/>
      <c r="BX58" s="294"/>
      <c r="BY58" s="295"/>
      <c r="BZ58" s="295"/>
      <c r="CA58" s="295"/>
      <c r="CB58" s="295"/>
      <c r="CC58" s="295"/>
      <c r="CD58" s="295"/>
      <c r="CE58" s="295"/>
      <c r="CF58" s="295"/>
      <c r="CG58" s="295"/>
      <c r="CH58" s="295"/>
      <c r="CI58" s="295"/>
      <c r="CJ58" s="295"/>
      <c r="CK58" s="295"/>
      <c r="CL58" s="295"/>
      <c r="CM58" s="295"/>
      <c r="CN58" s="295"/>
      <c r="CO58" s="295"/>
      <c r="CP58" s="295"/>
      <c r="CQ58" s="295"/>
      <c r="CR58" s="295"/>
      <c r="CS58" s="295"/>
      <c r="CT58" s="295"/>
      <c r="CU58" s="1464"/>
      <c r="CV58" s="1464"/>
      <c r="CW58" s="1464"/>
      <c r="CX58" s="1464"/>
      <c r="CY58" s="1464"/>
      <c r="CZ58" s="1464"/>
      <c r="DA58" s="210"/>
    </row>
    <row r="59" s="425" customFormat="true" ht="15" customHeight="true" x14ac:dyDescent="0.2">
      <c r="A59" s="1647"/>
      <c r="B59" s="959" t="s">
        <v>182</v>
      </c>
      <c r="C59" s="827">
        <v>2.1181947821342075</v>
      </c>
      <c r="D59" s="828">
        <v>5.3220634846703554</v>
      </c>
      <c r="E59" s="828">
        <v>11.483491458638674</v>
      </c>
      <c r="F59" s="828">
        <v>18.019868782821536</v>
      </c>
      <c r="G59" s="829">
        <v>17.002990736849025</v>
      </c>
      <c r="H59" s="830">
        <v>12.757484978090766</v>
      </c>
      <c r="I59" s="828">
        <v>21.227623949635127</v>
      </c>
      <c r="J59" s="828">
        <v>23.281103315518315</v>
      </c>
      <c r="K59" s="828">
        <v>19.926785539819324</v>
      </c>
      <c r="L59" s="831">
        <v>14.109781007026022</v>
      </c>
      <c r="M59" s="832">
        <v>1.7280906565783924</v>
      </c>
      <c r="N59" s="828">
        <v>3.0746693386588753</v>
      </c>
      <c r="O59" s="828">
        <v>6.4995856504312206</v>
      </c>
      <c r="P59" s="828">
        <v>11.106963911088904</v>
      </c>
      <c r="Q59" s="829">
        <v>14.878919419324113</v>
      </c>
      <c r="R59" s="830">
        <v>17.545267978358275</v>
      </c>
      <c r="S59" s="828">
        <v>26.432166368775128</v>
      </c>
      <c r="T59" s="828">
        <v>2.424929033513199</v>
      </c>
      <c r="U59" s="828">
        <v>0.3108090979802926</v>
      </c>
      <c r="V59" s="828">
        <v>2.3474099533961463</v>
      </c>
      <c r="W59" s="828">
        <v>5.003904515490885</v>
      </c>
      <c r="X59" s="828">
        <v>27.671155188523461</v>
      </c>
      <c r="Y59" s="828">
        <v>16.362134127439319</v>
      </c>
      <c r="Z59" s="828">
        <v>27.735703926261792</v>
      </c>
      <c r="AA59" s="828">
        <v>18.845737153129921</v>
      </c>
      <c r="AB59" s="828">
        <v>2.3495861145118226</v>
      </c>
      <c r="AC59" s="828">
        <v>15.909570501285398</v>
      </c>
      <c r="AD59" s="828">
        <v>12.650867383468839</v>
      </c>
      <c r="AE59" s="828">
        <v>5.4545886836779971</v>
      </c>
      <c r="AF59" s="828">
        <v>8.0820393303959168</v>
      </c>
      <c r="AG59" s="828">
        <v>29.046333281842525</v>
      </c>
      <c r="AH59" s="828">
        <v>9.5666896831528287</v>
      </c>
      <c r="AI59" s="828">
        <v>8.6859573465463793</v>
      </c>
      <c r="AJ59" s="828">
        <v>16.741261810300216</v>
      </c>
      <c r="AK59" s="828">
        <v>10.197743845471051</v>
      </c>
      <c r="AL59" s="828">
        <v>1.1872435597159814</v>
      </c>
      <c r="AM59" s="828">
        <v>18.425106684124366</v>
      </c>
      <c r="AN59" s="828">
        <v>17.455851558803399</v>
      </c>
      <c r="AO59" s="828">
        <v>4.0037907162215873</v>
      </c>
      <c r="AP59" s="828">
        <v>15.336874695891419</v>
      </c>
      <c r="AQ59" s="828">
        <v>9.9062293349428003</v>
      </c>
      <c r="AR59" s="828">
        <v>19.662577446187672</v>
      </c>
      <c r="AS59" s="828">
        <v>1.2658590043812894</v>
      </c>
      <c r="AT59" s="1436">
        <v>4.246518832857082</v>
      </c>
      <c r="AU59" s="593"/>
      <c r="AV59" s="593"/>
      <c r="AW59" s="593"/>
      <c r="AX59" s="593"/>
      <c r="AY59" s="593"/>
      <c r="BA59" s="231"/>
      <c r="BB59" s="154"/>
      <c r="BC59" s="322"/>
      <c r="BD59" s="296"/>
      <c r="BE59" s="296"/>
      <c r="BF59" s="296"/>
      <c r="BG59" s="323"/>
      <c r="BH59" s="330"/>
      <c r="BI59" s="296"/>
      <c r="BJ59" s="296"/>
      <c r="BK59" s="296"/>
      <c r="BL59" s="323"/>
      <c r="BM59" s="330"/>
      <c r="BN59" s="296"/>
      <c r="BO59" s="296"/>
      <c r="BP59" s="296"/>
      <c r="BQ59" s="323"/>
      <c r="BR59" s="330"/>
      <c r="BS59" s="296"/>
      <c r="BT59" s="296"/>
      <c r="BU59" s="296"/>
      <c r="BV59" s="296"/>
      <c r="BW59" s="296"/>
      <c r="BX59" s="296"/>
      <c r="BY59" s="297"/>
      <c r="BZ59" s="297"/>
      <c r="CA59" s="297"/>
      <c r="CB59" s="297"/>
      <c r="CC59" s="297"/>
      <c r="CD59" s="297"/>
      <c r="CE59" s="297"/>
      <c r="CF59" s="297"/>
      <c r="CG59" s="297"/>
      <c r="CH59" s="297"/>
      <c r="CI59" s="297"/>
      <c r="CJ59" s="297"/>
      <c r="CK59" s="297"/>
      <c r="CL59" s="297"/>
      <c r="CM59" s="297"/>
      <c r="CN59" s="297"/>
      <c r="CO59" s="297"/>
      <c r="CP59" s="297"/>
      <c r="CQ59" s="297"/>
      <c r="CR59" s="297"/>
      <c r="CS59" s="297"/>
      <c r="CT59" s="297"/>
      <c r="CU59" s="1465"/>
      <c r="CV59" s="1465"/>
      <c r="CW59" s="1465"/>
      <c r="CX59" s="1465"/>
      <c r="CY59" s="1465"/>
      <c r="CZ59" s="1465"/>
      <c r="DA59" s="210"/>
    </row>
    <row r="60" s="425" customFormat="true" ht="15" customHeight="true" x14ac:dyDescent="0.2">
      <c r="A60" s="1647"/>
      <c r="B60" s="959" t="s">
        <v>183</v>
      </c>
      <c r="C60" s="827">
        <v>10.704119985201183</v>
      </c>
      <c r="D60" s="828">
        <v>15.758987267511573</v>
      </c>
      <c r="E60" s="828">
        <v>23.183164578588396</v>
      </c>
      <c r="F60" s="828">
        <v>18.694881124496916</v>
      </c>
      <c r="G60" s="829">
        <v>7.9278424841600899</v>
      </c>
      <c r="H60" s="830">
        <v>36.688676443422032</v>
      </c>
      <c r="I60" s="828">
        <v>27.575330308862938</v>
      </c>
      <c r="J60" s="828">
        <v>16.972667225214721</v>
      </c>
      <c r="K60" s="828">
        <v>9.2205228803162171</v>
      </c>
      <c r="L60" s="831">
        <v>3.8504991384923346</v>
      </c>
      <c r="M60" s="832">
        <v>8.9581753042284866</v>
      </c>
      <c r="N60" s="828">
        <v>11.490591404606198</v>
      </c>
      <c r="O60" s="828">
        <v>16.647128147155861</v>
      </c>
      <c r="P60" s="828">
        <v>18.872989022797785</v>
      </c>
      <c r="Q60" s="829">
        <v>12.255255445237859</v>
      </c>
      <c r="R60" s="830">
        <v>40.45909513096386</v>
      </c>
      <c r="S60" s="828">
        <v>21.629546936205227</v>
      </c>
      <c r="T60" s="828">
        <v>5.3398214045167531</v>
      </c>
      <c r="U60" s="828">
        <v>2.0174269051332465</v>
      </c>
      <c r="V60" s="828">
        <v>9.0829884700623733</v>
      </c>
      <c r="W60" s="828">
        <v>10.66096179534544</v>
      </c>
      <c r="X60" s="828">
        <v>11.149594812166946</v>
      </c>
      <c r="Y60" s="828">
        <v>9.1019604637050673</v>
      </c>
      <c r="Z60" s="828">
        <v>13.996431693951102</v>
      </c>
      <c r="AA60" s="828">
        <v>21.011324076250997</v>
      </c>
      <c r="AB60" s="828">
        <v>3.3277399905103069</v>
      </c>
      <c r="AC60" s="828">
        <v>9.9359755522877027</v>
      </c>
      <c r="AD60" s="828">
        <v>31.172714965882648</v>
      </c>
      <c r="AE60" s="828">
        <v>11.865023476453697</v>
      </c>
      <c r="AF60" s="828">
        <v>20.104282700856896</v>
      </c>
      <c r="AG60" s="828">
        <v>19.781331350576703</v>
      </c>
      <c r="AH60" s="828">
        <v>20.549884992388776</v>
      </c>
      <c r="AI60" s="828">
        <v>8.052519131396231</v>
      </c>
      <c r="AJ60" s="828">
        <v>17.390306187078135</v>
      </c>
      <c r="AK60" s="828">
        <v>20.069784520725214</v>
      </c>
      <c r="AL60" s="828">
        <v>4.9753488478687986</v>
      </c>
      <c r="AM60" s="828">
        <v>10.057521176341009</v>
      </c>
      <c r="AN60" s="828">
        <v>12.912485632336487</v>
      </c>
      <c r="AO60" s="828">
        <v>1.0865959176471167</v>
      </c>
      <c r="AP60" s="828">
        <v>58.944837870965571</v>
      </c>
      <c r="AQ60" s="828">
        <v>19.915968195008038</v>
      </c>
      <c r="AR60" s="828">
        <v>21.367835218411564</v>
      </c>
      <c r="AS60" s="828">
        <v>1.1396200421138076</v>
      </c>
      <c r="AT60" s="1436">
        <v>16.698974140472441</v>
      </c>
      <c r="AU60" s="593"/>
      <c r="AV60" s="593"/>
      <c r="AW60" s="593"/>
      <c r="AX60" s="593"/>
      <c r="AY60" s="593"/>
      <c r="BA60" s="231"/>
      <c r="BB60" s="154"/>
      <c r="BC60" s="322"/>
      <c r="BD60" s="296"/>
      <c r="BE60" s="296"/>
      <c r="BF60" s="296"/>
      <c r="BG60" s="323"/>
      <c r="BH60" s="330"/>
      <c r="BI60" s="296"/>
      <c r="BJ60" s="296"/>
      <c r="BK60" s="296"/>
      <c r="BL60" s="323"/>
      <c r="BM60" s="330"/>
      <c r="BN60" s="296"/>
      <c r="BO60" s="296"/>
      <c r="BP60" s="296"/>
      <c r="BQ60" s="323"/>
      <c r="BR60" s="330"/>
      <c r="BS60" s="296"/>
      <c r="BT60" s="296"/>
      <c r="BU60" s="296"/>
      <c r="BV60" s="296"/>
      <c r="BW60" s="296"/>
      <c r="BX60" s="296"/>
      <c r="BY60" s="297"/>
      <c r="BZ60" s="297"/>
      <c r="CA60" s="297"/>
      <c r="CB60" s="297"/>
      <c r="CC60" s="297"/>
      <c r="CD60" s="297"/>
      <c r="CE60" s="297"/>
      <c r="CF60" s="297"/>
      <c r="CG60" s="297"/>
      <c r="CH60" s="297"/>
      <c r="CI60" s="297"/>
      <c r="CJ60" s="297"/>
      <c r="CK60" s="297"/>
      <c r="CL60" s="297"/>
      <c r="CM60" s="297"/>
      <c r="CN60" s="297"/>
      <c r="CO60" s="297"/>
      <c r="CP60" s="297"/>
      <c r="CQ60" s="297"/>
      <c r="CR60" s="297"/>
      <c r="CS60" s="297"/>
      <c r="CT60" s="297"/>
      <c r="CU60" s="1465"/>
      <c r="CV60" s="1465"/>
      <c r="CW60" s="1465"/>
      <c r="CX60" s="1465"/>
      <c r="CY60" s="1465"/>
      <c r="CZ60" s="1465"/>
      <c r="DA60" s="210"/>
    </row>
    <row r="61" s="425" customFormat="true" ht="15" customHeight="true" x14ac:dyDescent="0.2">
      <c r="A61" s="1647"/>
      <c r="B61" s="959" t="s">
        <v>184</v>
      </c>
      <c r="C61" s="827">
        <v>64.422860894752503</v>
      </c>
      <c r="D61" s="828">
        <v>59.893134822945058</v>
      </c>
      <c r="E61" s="828">
        <v>45.408819636464273</v>
      </c>
      <c r="F61" s="828">
        <v>35.336204239199567</v>
      </c>
      <c r="G61" s="829">
        <v>25.164663963427813</v>
      </c>
      <c r="H61" s="830">
        <v>35.036493183492354</v>
      </c>
      <c r="I61" s="828">
        <v>24.470463225536374</v>
      </c>
      <c r="J61" s="828">
        <v>20.997443483406688</v>
      </c>
      <c r="K61" s="828">
        <v>18.430326257542141</v>
      </c>
      <c r="L61" s="831">
        <v>17.080876480333149</v>
      </c>
      <c r="M61" s="832">
        <v>65.132465648485976</v>
      </c>
      <c r="N61" s="828">
        <v>65.143723880185362</v>
      </c>
      <c r="O61" s="828">
        <v>57.833349784111533</v>
      </c>
      <c r="P61" s="828">
        <v>48.600846156472016</v>
      </c>
      <c r="Q61" s="829">
        <v>44.446952638287627</v>
      </c>
      <c r="R61" s="830">
        <v>22.722157105795329</v>
      </c>
      <c r="S61" s="828">
        <v>13.868489599266317</v>
      </c>
      <c r="T61" s="828">
        <v>58.286467585388834</v>
      </c>
      <c r="U61" s="828">
        <v>91.807256896476858</v>
      </c>
      <c r="V61" s="828">
        <v>60.44312191074448</v>
      </c>
      <c r="W61" s="828">
        <v>6.8535095455312094</v>
      </c>
      <c r="X61" s="828">
        <v>14.854466994771338</v>
      </c>
      <c r="Y61" s="828">
        <v>0.20256299161571242</v>
      </c>
      <c r="Z61" s="828">
        <v>12.535674409380793</v>
      </c>
      <c r="AA61" s="828">
        <v>34.343774657492851</v>
      </c>
      <c r="AB61" s="828">
        <v>44.376618065962056</v>
      </c>
      <c r="AC61" s="828">
        <v>16.588693965802385</v>
      </c>
      <c r="AD61" s="828">
        <v>26.608795560340752</v>
      </c>
      <c r="AE61" s="828">
        <v>4.0984106694319777</v>
      </c>
      <c r="AF61" s="828">
        <v>4.6191912025309572</v>
      </c>
      <c r="AG61" s="828">
        <v>11.688160179397533</v>
      </c>
      <c r="AH61" s="828">
        <v>7.5086576158250793</v>
      </c>
      <c r="AI61" s="828">
        <v>49.156843818397135</v>
      </c>
      <c r="AJ61" s="828">
        <v>0.15747575355209043</v>
      </c>
      <c r="AK61" s="828">
        <v>6.3386103229777904</v>
      </c>
      <c r="AL61" s="828">
        <v>64.579584405363306</v>
      </c>
      <c r="AM61" s="828">
        <v>45.361760396388426</v>
      </c>
      <c r="AN61" s="828">
        <v>34.008319128328907</v>
      </c>
      <c r="AO61" s="828">
        <v>1.4523748409163543E-2</v>
      </c>
      <c r="AP61" s="828">
        <v>6.4308515093014069</v>
      </c>
      <c r="AQ61" s="828">
        <v>39.079855786934701</v>
      </c>
      <c r="AR61" s="828">
        <v>19.030233933491917</v>
      </c>
      <c r="AS61" s="828">
        <v>83.469697501771634</v>
      </c>
      <c r="AT61" s="1436">
        <v>66.111046642385872</v>
      </c>
      <c r="AU61" s="593"/>
      <c r="AV61" s="593"/>
      <c r="AW61" s="593"/>
      <c r="AX61" s="593"/>
      <c r="AY61" s="593"/>
      <c r="BA61" s="231"/>
      <c r="BB61" s="154"/>
      <c r="BC61" s="322"/>
      <c r="BD61" s="296"/>
      <c r="BE61" s="296"/>
      <c r="BF61" s="296"/>
      <c r="BG61" s="323"/>
      <c r="BH61" s="330"/>
      <c r="BI61" s="296"/>
      <c r="BJ61" s="296"/>
      <c r="BK61" s="296"/>
      <c r="BL61" s="323"/>
      <c r="BM61" s="330"/>
      <c r="BN61" s="296"/>
      <c r="BO61" s="296"/>
      <c r="BP61" s="296"/>
      <c r="BQ61" s="323"/>
      <c r="BR61" s="330"/>
      <c r="BS61" s="296"/>
      <c r="BT61" s="296"/>
      <c r="BU61" s="296"/>
      <c r="BV61" s="296"/>
      <c r="BW61" s="296"/>
      <c r="BX61" s="296"/>
      <c r="BY61" s="297"/>
      <c r="BZ61" s="297"/>
      <c r="CA61" s="297"/>
      <c r="CB61" s="297"/>
      <c r="CC61" s="297"/>
      <c r="CD61" s="297"/>
      <c r="CE61" s="297"/>
      <c r="CF61" s="297"/>
      <c r="CG61" s="297"/>
      <c r="CH61" s="297"/>
      <c r="CI61" s="297"/>
      <c r="CJ61" s="297"/>
      <c r="CK61" s="297"/>
      <c r="CL61" s="297"/>
      <c r="CM61" s="297"/>
      <c r="CN61" s="297"/>
      <c r="CO61" s="297"/>
      <c r="CP61" s="297"/>
      <c r="CQ61" s="297"/>
      <c r="CR61" s="297"/>
      <c r="CS61" s="297"/>
      <c r="CT61" s="297"/>
      <c r="CU61" s="1465"/>
      <c r="CV61" s="1465"/>
      <c r="CW61" s="1465"/>
      <c r="CX61" s="1465"/>
      <c r="CY61" s="1465"/>
      <c r="CZ61" s="1465"/>
      <c r="DA61" s="210"/>
    </row>
    <row r="62" s="425" customFormat="true" ht="15" customHeight="true" x14ac:dyDescent="0.2">
      <c r="A62" s="1647"/>
      <c r="B62" s="959" t="s">
        <v>185</v>
      </c>
      <c r="C62" s="827">
        <v>1.1401121854969885</v>
      </c>
      <c r="D62" s="828">
        <v>1.5323097931266758</v>
      </c>
      <c r="E62" s="828">
        <v>2.2292698182571913</v>
      </c>
      <c r="F62" s="828">
        <v>3.376950079958557</v>
      </c>
      <c r="G62" s="829">
        <v>3.542815337510242</v>
      </c>
      <c r="H62" s="830">
        <v>1.1931948496304889</v>
      </c>
      <c r="I62" s="828">
        <v>1.5954672711448095</v>
      </c>
      <c r="J62" s="828">
        <v>2.17596770858025</v>
      </c>
      <c r="K62" s="828">
        <v>1.8493220627500477</v>
      </c>
      <c r="L62" s="831">
        <v>2.0335980310386192</v>
      </c>
      <c r="M62" s="832">
        <v>1.0894464438304492</v>
      </c>
      <c r="N62" s="828">
        <v>1.4368510159654577</v>
      </c>
      <c r="O62" s="828">
        <v>1.7550982668880528</v>
      </c>
      <c r="P62" s="828">
        <v>2.8248846561871899</v>
      </c>
      <c r="Q62" s="829">
        <v>6.0416233997113808</v>
      </c>
      <c r="R62" s="830">
        <v>1.5329022676754769</v>
      </c>
      <c r="S62" s="828">
        <v>0.90309878895301432</v>
      </c>
      <c r="T62" s="828">
        <v>3.3469759867770872</v>
      </c>
      <c r="U62" s="828">
        <v>0.43275550282166897</v>
      </c>
      <c r="V62" s="828">
        <v>1.1299899348195324</v>
      </c>
      <c r="W62" s="828">
        <v>3.3218925714684211E-2</v>
      </c>
      <c r="X62" s="828">
        <v>1.5162000971180838</v>
      </c>
      <c r="Y62" s="828">
        <v>4.3757005894859153</v>
      </c>
      <c r="Z62" s="828">
        <v>3.2380847730443785</v>
      </c>
      <c r="AA62" s="828">
        <v>0.44562068282950129</v>
      </c>
      <c r="AB62" s="828">
        <v>1.2404646647662558</v>
      </c>
      <c r="AC62" s="828">
        <v>3.1754261441136697</v>
      </c>
      <c r="AD62" s="828">
        <v>2.9163059637344704</v>
      </c>
      <c r="AE62" s="828">
        <v>40.193590555134179</v>
      </c>
      <c r="AF62" s="828">
        <v>10.614751926240922</v>
      </c>
      <c r="AG62" s="828">
        <v>2.5246357756264439</v>
      </c>
      <c r="AH62" s="828">
        <v>4.2276048766085781</v>
      </c>
      <c r="AI62" s="828">
        <v>1.1438754460165841</v>
      </c>
      <c r="AJ62" s="828">
        <v>1.2626512968717001</v>
      </c>
      <c r="AK62" s="828">
        <v>8.9698065348713794</v>
      </c>
      <c r="AL62" s="828">
        <v>3.289335766722743</v>
      </c>
      <c r="AM62" s="828">
        <v>8.1022393552309252E-2</v>
      </c>
      <c r="AN62" s="828">
        <v>1.2432255546118147</v>
      </c>
      <c r="AO62" s="828">
        <v>2.6433222104677649</v>
      </c>
      <c r="AP62" s="828">
        <v>0.95176931010233878</v>
      </c>
      <c r="AQ62" s="828">
        <v>3.1399558527538165</v>
      </c>
      <c r="AR62" s="828">
        <v>1.6989875989749517</v>
      </c>
      <c r="AS62" s="828">
        <v>0.28345116963637895</v>
      </c>
      <c r="AT62" s="1436">
        <v>0.82608325889505529</v>
      </c>
      <c r="AU62" s="593"/>
      <c r="AV62" s="593"/>
      <c r="AW62" s="593"/>
      <c r="AX62" s="593"/>
      <c r="AY62" s="593"/>
      <c r="BA62" s="231"/>
      <c r="BB62" s="154"/>
      <c r="BC62" s="322"/>
      <c r="BD62" s="296"/>
      <c r="BE62" s="296"/>
      <c r="BF62" s="296"/>
      <c r="BG62" s="323"/>
      <c r="BH62" s="330"/>
      <c r="BI62" s="296"/>
      <c r="BJ62" s="296"/>
      <c r="BK62" s="296"/>
      <c r="BL62" s="323"/>
      <c r="BM62" s="330"/>
      <c r="BN62" s="296"/>
      <c r="BO62" s="296"/>
      <c r="BP62" s="296"/>
      <c r="BQ62" s="323"/>
      <c r="BR62" s="330"/>
      <c r="BS62" s="296"/>
      <c r="BT62" s="296"/>
      <c r="BU62" s="296"/>
      <c r="BV62" s="296"/>
      <c r="BW62" s="296"/>
      <c r="BX62" s="296"/>
      <c r="BY62" s="297"/>
      <c r="BZ62" s="297"/>
      <c r="CA62" s="297"/>
      <c r="CB62" s="297"/>
      <c r="CC62" s="297"/>
      <c r="CD62" s="297"/>
      <c r="CE62" s="297"/>
      <c r="CF62" s="297"/>
      <c r="CG62" s="297"/>
      <c r="CH62" s="297"/>
      <c r="CI62" s="297"/>
      <c r="CJ62" s="297"/>
      <c r="CK62" s="297"/>
      <c r="CL62" s="297"/>
      <c r="CM62" s="297"/>
      <c r="CN62" s="297"/>
      <c r="CO62" s="297"/>
      <c r="CP62" s="297"/>
      <c r="CQ62" s="297"/>
      <c r="CR62" s="297"/>
      <c r="CS62" s="297"/>
      <c r="CT62" s="297"/>
      <c r="CU62" s="1465"/>
      <c r="CV62" s="1465"/>
      <c r="CW62" s="1465"/>
      <c r="CX62" s="1465"/>
      <c r="CY62" s="1465"/>
      <c r="CZ62" s="1465"/>
      <c r="DA62" s="210"/>
    </row>
    <row r="63" s="425" customFormat="true" ht="15" customHeight="true" x14ac:dyDescent="0.2">
      <c r="A63" s="1647"/>
      <c r="B63" s="959" t="s">
        <v>186</v>
      </c>
      <c r="C63" s="827">
        <v>16.332597598640682</v>
      </c>
      <c r="D63" s="828">
        <v>12.546015406508856</v>
      </c>
      <c r="E63" s="828">
        <v>9.4188401851898416</v>
      </c>
      <c r="F63" s="828">
        <v>6.9661404501596813</v>
      </c>
      <c r="G63" s="829">
        <v>2.627169276018313</v>
      </c>
      <c r="H63" s="830">
        <v>5.4721370028224063</v>
      </c>
      <c r="I63" s="828">
        <v>3.5443136507768918</v>
      </c>
      <c r="J63" s="828">
        <v>2.9309621125703176</v>
      </c>
      <c r="K63" s="828">
        <v>1.4303790377919461</v>
      </c>
      <c r="L63" s="831">
        <v>0.86525893411631671</v>
      </c>
      <c r="M63" s="832">
        <v>17.358700243652368</v>
      </c>
      <c r="N63" s="828">
        <v>14.386310837413635</v>
      </c>
      <c r="O63" s="828">
        <v>11.790142828201407</v>
      </c>
      <c r="P63" s="828">
        <v>11.303524140780247</v>
      </c>
      <c r="Q63" s="829">
        <v>8.057363181366723</v>
      </c>
      <c r="R63" s="830">
        <v>3.9864148867443818</v>
      </c>
      <c r="S63" s="828">
        <v>3.8712823105715213</v>
      </c>
      <c r="T63" s="828">
        <v>23.183091553126914</v>
      </c>
      <c r="U63" s="828">
        <v>3.7902799355795045</v>
      </c>
      <c r="V63" s="828">
        <v>18.224464341564971</v>
      </c>
      <c r="W63" s="828">
        <v>0.19364750616906801</v>
      </c>
      <c r="X63" s="828">
        <v>6.9864377695971864</v>
      </c>
      <c r="Y63" s="828">
        <v>15.964015052896819</v>
      </c>
      <c r="Z63" s="828">
        <v>5.3518456296823178</v>
      </c>
      <c r="AA63" s="828">
        <v>2.5000075596027953</v>
      </c>
      <c r="AB63" s="828">
        <v>32.720421848800626</v>
      </c>
      <c r="AC63" s="828">
        <v>3.6609479626925552</v>
      </c>
      <c r="AD63" s="828">
        <v>6.3569661509377626</v>
      </c>
      <c r="AE63" s="828">
        <v>29.180682895420912</v>
      </c>
      <c r="AF63" s="828">
        <v>20.517184068841001</v>
      </c>
      <c r="AG63" s="828">
        <v>6.9830409220132168</v>
      </c>
      <c r="AH63" s="828">
        <v>1.5626779920144291</v>
      </c>
      <c r="AI63" s="828">
        <v>22.737803424487126</v>
      </c>
      <c r="AJ63" s="828">
        <v>1.0874678396968029</v>
      </c>
      <c r="AK63" s="828">
        <v>17.265363322313881</v>
      </c>
      <c r="AL63" s="828">
        <v>17.306882784049918</v>
      </c>
      <c r="AM63" s="828">
        <v>8.725488536402537E-2</v>
      </c>
      <c r="AN63" s="828">
        <v>14.988998318483359</v>
      </c>
      <c r="AO63" s="828">
        <v>1.5976123250079903</v>
      </c>
      <c r="AP63" s="828">
        <v>4.5286341197289515</v>
      </c>
      <c r="AQ63" s="828">
        <v>21.427069028923675</v>
      </c>
      <c r="AR63" s="828">
        <v>0.51121154758455534</v>
      </c>
      <c r="AS63" s="828">
        <v>6.1720945388161583</v>
      </c>
      <c r="AT63" s="1436">
        <v>6.1685976316832862</v>
      </c>
      <c r="AU63" s="593"/>
      <c r="AV63" s="593"/>
      <c r="AW63" s="593"/>
      <c r="AX63" s="593"/>
      <c r="AY63" s="593"/>
      <c r="BA63" s="231"/>
      <c r="BB63" s="154"/>
      <c r="BC63" s="322"/>
      <c r="BD63" s="296"/>
      <c r="BE63" s="296"/>
      <c r="BF63" s="296"/>
      <c r="BG63" s="323"/>
      <c r="BH63" s="330"/>
      <c r="BI63" s="296"/>
      <c r="BJ63" s="296"/>
      <c r="BK63" s="296"/>
      <c r="BL63" s="323"/>
      <c r="BM63" s="330"/>
      <c r="BN63" s="296"/>
      <c r="BO63" s="296"/>
      <c r="BP63" s="296"/>
      <c r="BQ63" s="323"/>
      <c r="BR63" s="330"/>
      <c r="BS63" s="296"/>
      <c r="BT63" s="296"/>
      <c r="BU63" s="296"/>
      <c r="BV63" s="296"/>
      <c r="BW63" s="296"/>
      <c r="BX63" s="296"/>
      <c r="BY63" s="297"/>
      <c r="BZ63" s="297"/>
      <c r="CA63" s="297"/>
      <c r="CB63" s="297"/>
      <c r="CC63" s="297"/>
      <c r="CD63" s="297"/>
      <c r="CE63" s="297"/>
      <c r="CF63" s="297"/>
      <c r="CG63" s="297"/>
      <c r="CH63" s="297"/>
      <c r="CI63" s="297"/>
      <c r="CJ63" s="297"/>
      <c r="CK63" s="297"/>
      <c r="CL63" s="297"/>
      <c r="CM63" s="297"/>
      <c r="CN63" s="297"/>
      <c r="CO63" s="297"/>
      <c r="CP63" s="297"/>
      <c r="CQ63" s="297"/>
      <c r="CR63" s="297"/>
      <c r="CS63" s="297"/>
      <c r="CT63" s="297"/>
      <c r="CU63" s="1465"/>
      <c r="CV63" s="1465"/>
      <c r="CW63" s="1465"/>
      <c r="CX63" s="1465"/>
      <c r="CY63" s="1465"/>
      <c r="CZ63" s="1465"/>
      <c r="DA63" s="210"/>
    </row>
    <row r="64" s="425" customFormat="true" ht="15" customHeight="true" x14ac:dyDescent="0.2">
      <c r="A64" s="1647"/>
      <c r="B64" s="959" t="s">
        <v>187</v>
      </c>
      <c r="C64" s="827">
        <v>0.10504199625167128</v>
      </c>
      <c r="D64" s="828">
        <v>0.26127739398011524</v>
      </c>
      <c r="E64" s="828">
        <v>0.38243499203950476</v>
      </c>
      <c r="F64" s="828">
        <v>0.30881165514627534</v>
      </c>
      <c r="G64" s="829">
        <v>0.10305220987839965</v>
      </c>
      <c r="H64" s="830">
        <v>7.1097467884617446E-2</v>
      </c>
      <c r="I64" s="828">
        <v>0.16222295290024236</v>
      </c>
      <c r="J64" s="828">
        <v>8.1190941087517329E-2</v>
      </c>
      <c r="K64" s="828">
        <v>2.7114841406586283E-2</v>
      </c>
      <c r="L64" s="831">
        <v>3.761928701602843E-2</v>
      </c>
      <c r="M64" s="832">
        <v>0.10182068410346735</v>
      </c>
      <c r="N64" s="828">
        <v>0.20921367410062239</v>
      </c>
      <c r="O64" s="828">
        <v>0.35894809105071351</v>
      </c>
      <c r="P64" s="828">
        <v>0.47406238807018691</v>
      </c>
      <c r="Q64" s="829">
        <v>0.36499059476876877</v>
      </c>
      <c r="R64" s="830">
        <v>0</v>
      </c>
      <c r="S64" s="828">
        <v>1.0289747970432601</v>
      </c>
      <c r="T64" s="828">
        <v>0.30923317665854799</v>
      </c>
      <c r="U64" s="828">
        <v>0</v>
      </c>
      <c r="V64" s="828">
        <v>8.9792324406117854E-2</v>
      </c>
      <c r="W64" s="828">
        <v>0</v>
      </c>
      <c r="X64" s="828">
        <v>0</v>
      </c>
      <c r="Y64" s="828">
        <v>0.31364780626104255</v>
      </c>
      <c r="Z64" s="828">
        <v>7.390723655262188</v>
      </c>
      <c r="AA64" s="828">
        <v>0</v>
      </c>
      <c r="AB64" s="828">
        <v>8.4050533311915476E-2</v>
      </c>
      <c r="AC64" s="828">
        <v>4.8373066983065049</v>
      </c>
      <c r="AD64" s="828">
        <v>0.12739821361661885</v>
      </c>
      <c r="AE64" s="828">
        <v>0.70306247756975326</v>
      </c>
      <c r="AF64" s="828">
        <v>7.0127078597264543</v>
      </c>
      <c r="AG64" s="828">
        <v>4.0897584814173514E-2</v>
      </c>
      <c r="AH64" s="828">
        <v>6.9201737660153668</v>
      </c>
      <c r="AI64" s="828">
        <v>0</v>
      </c>
      <c r="AJ64" s="828">
        <v>17.073620124144018</v>
      </c>
      <c r="AK64" s="828">
        <v>4.8019470262974329</v>
      </c>
      <c r="AL64" s="828">
        <v>9.6716133826785761E-2</v>
      </c>
      <c r="AM64" s="828">
        <v>0</v>
      </c>
      <c r="AN64" s="828">
        <v>0</v>
      </c>
      <c r="AO64" s="828">
        <v>41.245828768505277</v>
      </c>
      <c r="AP64" s="828">
        <v>2.9592789415698616E-2</v>
      </c>
      <c r="AQ64" s="828">
        <v>0</v>
      </c>
      <c r="AR64" s="828">
        <v>2.2847209742454506</v>
      </c>
      <c r="AS64" s="828">
        <v>1.2051715122362479E-2</v>
      </c>
      <c r="AT64" s="1436">
        <v>0</v>
      </c>
      <c r="AU64" s="593"/>
      <c r="AV64" s="593"/>
      <c r="AW64" s="593"/>
      <c r="AX64" s="593"/>
      <c r="AY64" s="593"/>
      <c r="BA64" s="231"/>
      <c r="BB64" s="154"/>
      <c r="BC64" s="322"/>
      <c r="BD64" s="296"/>
      <c r="BE64" s="296"/>
      <c r="BF64" s="296"/>
      <c r="BG64" s="323"/>
      <c r="BH64" s="330"/>
      <c r="BI64" s="296"/>
      <c r="BJ64" s="296"/>
      <c r="BK64" s="296"/>
      <c r="BL64" s="323"/>
      <c r="BM64" s="330"/>
      <c r="BN64" s="296"/>
      <c r="BO64" s="296"/>
      <c r="BP64" s="296"/>
      <c r="BQ64" s="323"/>
      <c r="BR64" s="330"/>
      <c r="BS64" s="296"/>
      <c r="BT64" s="296"/>
      <c r="BU64" s="296"/>
      <c r="BV64" s="296"/>
      <c r="BW64" s="296"/>
      <c r="BX64" s="296"/>
      <c r="BY64" s="297"/>
      <c r="BZ64" s="297"/>
      <c r="CA64" s="297"/>
      <c r="CB64" s="297"/>
      <c r="CC64" s="297"/>
      <c r="CD64" s="297"/>
      <c r="CE64" s="297"/>
      <c r="CF64" s="297"/>
      <c r="CG64" s="297"/>
      <c r="CH64" s="297"/>
      <c r="CI64" s="297"/>
      <c r="CJ64" s="297"/>
      <c r="CK64" s="297"/>
      <c r="CL64" s="297"/>
      <c r="CM64" s="297"/>
      <c r="CN64" s="297"/>
      <c r="CO64" s="297"/>
      <c r="CP64" s="297"/>
      <c r="CQ64" s="297"/>
      <c r="CR64" s="297"/>
      <c r="CS64" s="297"/>
      <c r="CT64" s="297"/>
      <c r="CU64" s="1465"/>
      <c r="CV64" s="1465"/>
      <c r="CW64" s="1465"/>
      <c r="CX64" s="1465"/>
      <c r="CY64" s="1465"/>
      <c r="CZ64" s="1465"/>
      <c r="DA64" s="210"/>
    </row>
    <row r="65" s="425" customFormat="true" ht="15" customHeight="true" x14ac:dyDescent="0.2">
      <c r="A65" s="1647"/>
      <c r="B65" s="959" t="s">
        <v>188</v>
      </c>
      <c r="C65" s="827">
        <v>0.9564982840147902</v>
      </c>
      <c r="D65" s="828">
        <v>0.77122526139316416</v>
      </c>
      <c r="E65" s="828">
        <v>0.63390303100842693</v>
      </c>
      <c r="F65" s="828">
        <v>0.38376202609552956</v>
      </c>
      <c r="G65" s="829">
        <v>0.1071761346304589</v>
      </c>
      <c r="H65" s="830">
        <v>0.25835921618485314</v>
      </c>
      <c r="I65" s="828">
        <v>0.1302938311407576</v>
      </c>
      <c r="J65" s="828">
        <v>6.3782235619900388E-2</v>
      </c>
      <c r="K65" s="828">
        <v>1.2654123678222938E-2</v>
      </c>
      <c r="L65" s="831">
        <v>2.082781120092567E-2</v>
      </c>
      <c r="M65" s="832">
        <v>1.0829245227889419</v>
      </c>
      <c r="N65" s="828">
        <v>0.81993715294703418</v>
      </c>
      <c r="O65" s="828">
        <v>0.76903027511712685</v>
      </c>
      <c r="P65" s="828">
        <v>0.76186498928006063</v>
      </c>
      <c r="Q65" s="829">
        <v>0.47420866065661638</v>
      </c>
      <c r="R65" s="830">
        <v>0.37403823414996923</v>
      </c>
      <c r="S65" s="828">
        <v>8.0316402850786393</v>
      </c>
      <c r="T65" s="828">
        <v>1.069876313281531</v>
      </c>
      <c r="U65" s="828">
        <v>8.7884981212306354E-2</v>
      </c>
      <c r="V65" s="828">
        <v>0.46819497861916964</v>
      </c>
      <c r="W65" s="828">
        <v>0</v>
      </c>
      <c r="X65" s="828">
        <v>9.4556316786176334E-2</v>
      </c>
      <c r="Y65" s="828">
        <v>2.9347712831995132</v>
      </c>
      <c r="Z65" s="828">
        <v>5.2248687105761116</v>
      </c>
      <c r="AA65" s="828">
        <v>0</v>
      </c>
      <c r="AB65" s="828">
        <v>1.8238715301169921</v>
      </c>
      <c r="AC65" s="828">
        <v>12.516808214702536</v>
      </c>
      <c r="AD65" s="828">
        <v>0.19836422810196611</v>
      </c>
      <c r="AE65" s="828">
        <v>0.68111856484598543</v>
      </c>
      <c r="AF65" s="828">
        <v>14.347647048316517</v>
      </c>
      <c r="AG65" s="828">
        <v>0.17362927771575237</v>
      </c>
      <c r="AH65" s="828">
        <v>9.2557297420190903</v>
      </c>
      <c r="AI65" s="828">
        <v>0.16453776494198577</v>
      </c>
      <c r="AJ65" s="828">
        <v>9.7128983814320744</v>
      </c>
      <c r="AK65" s="828">
        <v>15.206423184645097</v>
      </c>
      <c r="AL65" s="828">
        <v>1.0885192896726323</v>
      </c>
      <c r="AM65" s="828">
        <v>0</v>
      </c>
      <c r="AN65" s="828">
        <v>0.2059294700969326</v>
      </c>
      <c r="AO65" s="828">
        <v>15.807584317548825</v>
      </c>
      <c r="AP65" s="828">
        <v>0.34555914786995134</v>
      </c>
      <c r="AQ65" s="828">
        <v>0.84772713418320778</v>
      </c>
      <c r="AR65" s="828">
        <v>6.9926537388373085</v>
      </c>
      <c r="AS65" s="828">
        <v>3.7995250133559581E-2</v>
      </c>
      <c r="AT65" s="1436">
        <v>0</v>
      </c>
      <c r="AU65" s="593"/>
      <c r="AV65" s="593"/>
      <c r="AW65" s="593"/>
      <c r="AX65" s="593"/>
      <c r="AY65" s="593"/>
      <c r="BA65" s="231"/>
      <c r="BB65" s="154"/>
      <c r="BC65" s="322"/>
      <c r="BD65" s="296"/>
      <c r="BE65" s="296"/>
      <c r="BF65" s="296"/>
      <c r="BG65" s="323"/>
      <c r="BH65" s="330"/>
      <c r="BI65" s="296"/>
      <c r="BJ65" s="296"/>
      <c r="BK65" s="296"/>
      <c r="BL65" s="323"/>
      <c r="BM65" s="330"/>
      <c r="BN65" s="296"/>
      <c r="BO65" s="296"/>
      <c r="BP65" s="296"/>
      <c r="BQ65" s="323"/>
      <c r="BR65" s="330"/>
      <c r="BS65" s="296"/>
      <c r="BT65" s="296"/>
      <c r="BU65" s="296"/>
      <c r="BV65" s="296"/>
      <c r="BW65" s="296"/>
      <c r="BX65" s="296"/>
      <c r="BY65" s="297"/>
      <c r="BZ65" s="297"/>
      <c r="CA65" s="297"/>
      <c r="CB65" s="297"/>
      <c r="CC65" s="297"/>
      <c r="CD65" s="297"/>
      <c r="CE65" s="297"/>
      <c r="CF65" s="297"/>
      <c r="CG65" s="297"/>
      <c r="CH65" s="297"/>
      <c r="CI65" s="297"/>
      <c r="CJ65" s="297"/>
      <c r="CK65" s="297"/>
      <c r="CL65" s="297"/>
      <c r="CM65" s="297"/>
      <c r="CN65" s="297"/>
      <c r="CO65" s="297"/>
      <c r="CP65" s="297"/>
      <c r="CQ65" s="297"/>
      <c r="CR65" s="297"/>
      <c r="CS65" s="297"/>
      <c r="CT65" s="297"/>
      <c r="CU65" s="1465"/>
      <c r="CV65" s="1465"/>
      <c r="CW65" s="1465"/>
      <c r="CX65" s="1465"/>
      <c r="CY65" s="1465"/>
      <c r="CZ65" s="1465"/>
      <c r="DA65" s="210"/>
    </row>
    <row r="66" s="425" customFormat="true" ht="15" customHeight="true" x14ac:dyDescent="0.2">
      <c r="A66" s="1647"/>
      <c r="B66" s="959" t="s">
        <v>189</v>
      </c>
      <c r="C66" s="827">
        <v>3.0342821131068698</v>
      </c>
      <c r="D66" s="828">
        <v>1.5555546452444089</v>
      </c>
      <c r="E66" s="828">
        <v>1.2173267622807966</v>
      </c>
      <c r="F66" s="828">
        <v>1.0633839159163596</v>
      </c>
      <c r="G66" s="829">
        <v>0.70401811832681671</v>
      </c>
      <c r="H66" s="830">
        <v>0.50746266658489203</v>
      </c>
      <c r="I66" s="828">
        <v>0.8275008391577493</v>
      </c>
      <c r="J66" s="828">
        <v>0.83601111010583939</v>
      </c>
      <c r="K66" s="828">
        <v>0.82245515711862183</v>
      </c>
      <c r="L66" s="831">
        <v>0.72964943142406824</v>
      </c>
      <c r="M66" s="832">
        <v>3.5726538002760164</v>
      </c>
      <c r="N66" s="828">
        <v>1.9288145763354092</v>
      </c>
      <c r="O66" s="828">
        <v>1.5632619556983431</v>
      </c>
      <c r="P66" s="828">
        <v>1.3042969100365425</v>
      </c>
      <c r="Q66" s="829">
        <v>0.92324447208524862</v>
      </c>
      <c r="R66" s="830">
        <v>0.77430666928115521</v>
      </c>
      <c r="S66" s="828">
        <v>4.3444197269514566</v>
      </c>
      <c r="T66" s="828">
        <v>3.4026141626818815</v>
      </c>
      <c r="U66" s="828">
        <v>0</v>
      </c>
      <c r="V66" s="828">
        <v>2.8816199787576395</v>
      </c>
      <c r="W66" s="828">
        <v>0</v>
      </c>
      <c r="X66" s="828">
        <v>1.8912582968650979</v>
      </c>
      <c r="Y66" s="828">
        <v>1.0182774675821933</v>
      </c>
      <c r="Z66" s="828">
        <v>0.77407462558285212</v>
      </c>
      <c r="AA66" s="828">
        <v>0</v>
      </c>
      <c r="AB66" s="828">
        <v>8.2385461264584769</v>
      </c>
      <c r="AC66" s="828">
        <v>3.2319884034275681</v>
      </c>
      <c r="AD66" s="828">
        <v>6.6140327295382111</v>
      </c>
      <c r="AE66" s="828">
        <v>0.70378786463018406</v>
      </c>
      <c r="AF66" s="828">
        <v>2.1286356238558604</v>
      </c>
      <c r="AG66" s="828">
        <v>0.45577685400385004</v>
      </c>
      <c r="AH66" s="828">
        <v>31.396359220982472</v>
      </c>
      <c r="AI66" s="828">
        <v>1.9077605437295826</v>
      </c>
      <c r="AJ66" s="828">
        <v>3.1958393823128421</v>
      </c>
      <c r="AK66" s="828">
        <v>6.1184265676706442</v>
      </c>
      <c r="AL66" s="828">
        <v>3.1706608137167929</v>
      </c>
      <c r="AM66" s="828">
        <v>0.19320724616319901</v>
      </c>
      <c r="AN66" s="828">
        <v>1.9866137115233495</v>
      </c>
      <c r="AO66" s="828">
        <v>5.1807625513618634</v>
      </c>
      <c r="AP66" s="828">
        <v>0.3428606285702091</v>
      </c>
      <c r="AQ66" s="828">
        <v>1.8834652992985055</v>
      </c>
      <c r="AR66" s="828">
        <v>4.5641856347862575</v>
      </c>
      <c r="AS66" s="828">
        <v>0</v>
      </c>
      <c r="AT66" s="1436">
        <v>0.25208335514230745</v>
      </c>
      <c r="AU66" s="593"/>
      <c r="AV66" s="593"/>
      <c r="AW66" s="593"/>
      <c r="AX66" s="593"/>
      <c r="AY66" s="593"/>
      <c r="BA66" s="231"/>
      <c r="BB66" s="154"/>
      <c r="BC66" s="322"/>
      <c r="BD66" s="296"/>
      <c r="BE66" s="296"/>
      <c r="BF66" s="296"/>
      <c r="BG66" s="323"/>
      <c r="BH66" s="330"/>
      <c r="BI66" s="296"/>
      <c r="BJ66" s="296"/>
      <c r="BK66" s="296"/>
      <c r="BL66" s="323"/>
      <c r="BM66" s="330"/>
      <c r="BN66" s="296"/>
      <c r="BO66" s="296"/>
      <c r="BP66" s="296"/>
      <c r="BQ66" s="323"/>
      <c r="BR66" s="330"/>
      <c r="BS66" s="296"/>
      <c r="BT66" s="296"/>
      <c r="BU66" s="296"/>
      <c r="BV66" s="296"/>
      <c r="BW66" s="296"/>
      <c r="BX66" s="296"/>
      <c r="BY66" s="297"/>
      <c r="BZ66" s="297"/>
      <c r="CA66" s="297"/>
      <c r="CB66" s="297"/>
      <c r="CC66" s="297"/>
      <c r="CD66" s="297"/>
      <c r="CE66" s="297"/>
      <c r="CF66" s="297"/>
      <c r="CG66" s="297"/>
      <c r="CH66" s="297"/>
      <c r="CI66" s="297"/>
      <c r="CJ66" s="297"/>
      <c r="CK66" s="297"/>
      <c r="CL66" s="297"/>
      <c r="CM66" s="297"/>
      <c r="CN66" s="297"/>
      <c r="CO66" s="297"/>
      <c r="CP66" s="297"/>
      <c r="CQ66" s="297"/>
      <c r="CR66" s="297"/>
      <c r="CS66" s="297"/>
      <c r="CT66" s="297"/>
      <c r="CU66" s="1465"/>
      <c r="CV66" s="1465"/>
      <c r="CW66" s="1465"/>
      <c r="CX66" s="1465"/>
      <c r="CY66" s="1465"/>
      <c r="CZ66" s="1465"/>
      <c r="DA66" s="210"/>
    </row>
    <row r="67" s="425" customFormat="true" ht="15" customHeight="true" x14ac:dyDescent="0.2">
      <c r="A67" s="1647"/>
      <c r="B67" s="959" t="s">
        <v>190</v>
      </c>
      <c r="C67" s="827">
        <v>0.16989670662415149</v>
      </c>
      <c r="D67" s="828">
        <v>0.18846306533454618</v>
      </c>
      <c r="E67" s="828">
        <v>0.20865118114855494</v>
      </c>
      <c r="F67" s="828">
        <v>4.5161407650583581E-2</v>
      </c>
      <c r="G67" s="829">
        <v>5.7693221845162707E-2</v>
      </c>
      <c r="H67" s="830">
        <v>3.8527831410439307E-4</v>
      </c>
      <c r="I67" s="828">
        <v>6.181716980092131E-3</v>
      </c>
      <c r="J67" s="828">
        <v>5.0985581297237868E-3</v>
      </c>
      <c r="K67" s="828">
        <v>3.4912595690019303E-2</v>
      </c>
      <c r="L67" s="831">
        <v>1.8355618843544981E-2</v>
      </c>
      <c r="M67" s="832">
        <v>0.19247229514850875</v>
      </c>
      <c r="N67" s="828">
        <v>0.21784988251972581</v>
      </c>
      <c r="O67" s="828">
        <v>0.17456797637127333</v>
      </c>
      <c r="P67" s="828">
        <v>0.28293773648600479</v>
      </c>
      <c r="Q67" s="829">
        <v>7.1773930113422535E-2</v>
      </c>
      <c r="R67" s="830">
        <v>0</v>
      </c>
      <c r="S67" s="828">
        <v>0</v>
      </c>
      <c r="T67" s="828">
        <v>0</v>
      </c>
      <c r="U67" s="828">
        <v>0</v>
      </c>
      <c r="V67" s="828">
        <v>0</v>
      </c>
      <c r="W67" s="828">
        <v>0</v>
      </c>
      <c r="X67" s="828">
        <v>7.6436820278364084E-2</v>
      </c>
      <c r="Y67" s="828">
        <v>0</v>
      </c>
      <c r="Z67" s="828">
        <v>0</v>
      </c>
      <c r="AA67" s="828">
        <v>0</v>
      </c>
      <c r="AB67" s="828">
        <v>0</v>
      </c>
      <c r="AC67" s="828">
        <v>0</v>
      </c>
      <c r="AD67" s="828">
        <v>0</v>
      </c>
      <c r="AE67" s="828">
        <v>9.4350678133534677E-2</v>
      </c>
      <c r="AF67" s="828">
        <v>0</v>
      </c>
      <c r="AG67" s="828">
        <v>0</v>
      </c>
      <c r="AH67" s="828">
        <v>0.15027704606519945</v>
      </c>
      <c r="AI67" s="828">
        <v>0</v>
      </c>
      <c r="AJ67" s="828">
        <v>4.8585042429300573</v>
      </c>
      <c r="AK67" s="828">
        <v>1.0065841052409692</v>
      </c>
      <c r="AL67" s="828">
        <v>0</v>
      </c>
      <c r="AM67" s="828">
        <v>0</v>
      </c>
      <c r="AN67" s="828">
        <v>2.1016919448128109</v>
      </c>
      <c r="AO67" s="828">
        <v>0</v>
      </c>
      <c r="AP67" s="828">
        <v>1.8136138757393738E-2</v>
      </c>
      <c r="AQ67" s="828">
        <v>0</v>
      </c>
      <c r="AR67" s="828">
        <v>0</v>
      </c>
      <c r="AS67" s="828">
        <v>0</v>
      </c>
      <c r="AT67" s="1436">
        <v>0</v>
      </c>
      <c r="AU67" s="593"/>
      <c r="AV67" s="593"/>
      <c r="AW67" s="593"/>
      <c r="AX67" s="593"/>
      <c r="AY67" s="593"/>
      <c r="BA67" s="231"/>
      <c r="BB67" s="154"/>
      <c r="BC67" s="322"/>
      <c r="BD67" s="296"/>
      <c r="BE67" s="296"/>
      <c r="BF67" s="296"/>
      <c r="BG67" s="323"/>
      <c r="BH67" s="330"/>
      <c r="BI67" s="296"/>
      <c r="BJ67" s="296"/>
      <c r="BK67" s="296"/>
      <c r="BL67" s="323"/>
      <c r="BM67" s="330"/>
      <c r="BN67" s="296"/>
      <c r="BO67" s="296"/>
      <c r="BP67" s="296"/>
      <c r="BQ67" s="323"/>
      <c r="BR67" s="330"/>
      <c r="BS67" s="296"/>
      <c r="BT67" s="296"/>
      <c r="BU67" s="296"/>
      <c r="BV67" s="296"/>
      <c r="BW67" s="296"/>
      <c r="BX67" s="296"/>
      <c r="BY67" s="297"/>
      <c r="BZ67" s="297"/>
      <c r="CA67" s="297"/>
      <c r="CB67" s="297"/>
      <c r="CC67" s="297"/>
      <c r="CD67" s="297"/>
      <c r="CE67" s="297"/>
      <c r="CF67" s="297"/>
      <c r="CG67" s="297"/>
      <c r="CH67" s="297"/>
      <c r="CI67" s="297"/>
      <c r="CJ67" s="297"/>
      <c r="CK67" s="297"/>
      <c r="CL67" s="297"/>
      <c r="CM67" s="297"/>
      <c r="CN67" s="297"/>
      <c r="CO67" s="297"/>
      <c r="CP67" s="297"/>
      <c r="CQ67" s="297"/>
      <c r="CR67" s="297"/>
      <c r="CS67" s="297"/>
      <c r="CT67" s="297"/>
      <c r="CU67" s="1465"/>
      <c r="CV67" s="1465"/>
      <c r="CW67" s="1465"/>
      <c r="CX67" s="1465"/>
      <c r="CY67" s="1465"/>
      <c r="CZ67" s="1465"/>
      <c r="DA67" s="210"/>
    </row>
    <row r="68" s="425" customFormat="true" ht="15" customHeight="true" x14ac:dyDescent="0.2">
      <c r="A68" s="1647"/>
      <c r="B68" s="959" t="s">
        <v>191</v>
      </c>
      <c r="C68" s="827">
        <v>0.10601909986916215</v>
      </c>
      <c r="D68" s="828">
        <v>0.2556280485705158</v>
      </c>
      <c r="E68" s="828">
        <v>0.41772595273747765</v>
      </c>
      <c r="F68" s="828">
        <v>0.46579741792952206</v>
      </c>
      <c r="G68" s="829">
        <v>0.78965833962061782</v>
      </c>
      <c r="H68" s="830">
        <v>0.97259675504694687</v>
      </c>
      <c r="I68" s="828">
        <v>0.84044924330559745</v>
      </c>
      <c r="J68" s="828">
        <v>0.74792187471740845</v>
      </c>
      <c r="K68" s="828">
        <v>0.98344490196185297</v>
      </c>
      <c r="L68" s="831">
        <v>0.83753222437087849</v>
      </c>
      <c r="M68" s="832">
        <v>7.2894773874928681E-2</v>
      </c>
      <c r="N68" s="828">
        <v>0.12706489019603434</v>
      </c>
      <c r="O68" s="828">
        <v>0.18579895122040152</v>
      </c>
      <c r="P68" s="828">
        <v>0.21579799424342916</v>
      </c>
      <c r="Q68" s="829">
        <v>0.38657850088407836</v>
      </c>
      <c r="R68" s="830">
        <v>5.7486392844224694E-2</v>
      </c>
      <c r="S68" s="828">
        <v>0</v>
      </c>
      <c r="T68" s="828">
        <v>2.2148312549093094E-2</v>
      </c>
      <c r="U68" s="828">
        <v>0</v>
      </c>
      <c r="V68" s="828">
        <v>8.5516499434397944E-2</v>
      </c>
      <c r="W68" s="828">
        <v>7.5230372784340833</v>
      </c>
      <c r="X68" s="828">
        <v>1.0973099188303019</v>
      </c>
      <c r="Y68" s="828">
        <v>0.66783767946863248</v>
      </c>
      <c r="Z68" s="828">
        <v>0.17089959266114921</v>
      </c>
      <c r="AA68" s="828">
        <v>2.1396338097661611</v>
      </c>
      <c r="AB68" s="828">
        <v>0</v>
      </c>
      <c r="AC68" s="828">
        <v>0.60229560082917188</v>
      </c>
      <c r="AD68" s="828">
        <v>0.41068317652994235</v>
      </c>
      <c r="AE68" s="828">
        <v>0</v>
      </c>
      <c r="AF68" s="828">
        <v>0.62361838663337543</v>
      </c>
      <c r="AG68" s="828">
        <v>5.3646868858739913E-2</v>
      </c>
      <c r="AH68" s="828">
        <v>2.0680406650656979</v>
      </c>
      <c r="AI68" s="828">
        <v>0.95808051104039715</v>
      </c>
      <c r="AJ68" s="828">
        <v>1.3146685949902988</v>
      </c>
      <c r="AK68" s="828">
        <v>0.48915832119806185</v>
      </c>
      <c r="AL68" s="828">
        <v>0.11826148959865443</v>
      </c>
      <c r="AM68" s="828">
        <v>0.14334731166947021</v>
      </c>
      <c r="AN68" s="828">
        <v>0.73946696440310755</v>
      </c>
      <c r="AO68" s="828">
        <v>0</v>
      </c>
      <c r="AP68" s="828">
        <v>0.98418649490927324</v>
      </c>
      <c r="AQ68" s="828">
        <v>0</v>
      </c>
      <c r="AR68" s="828">
        <v>3.8652025043287574E-2</v>
      </c>
      <c r="AS68" s="828">
        <v>3.0129287805906197E-2</v>
      </c>
      <c r="AT68" s="1436">
        <v>0.10790862776103803</v>
      </c>
      <c r="AU68" s="593"/>
      <c r="AV68" s="593"/>
      <c r="AW68" s="593"/>
      <c r="AX68" s="593"/>
      <c r="AY68" s="593"/>
      <c r="BA68" s="231"/>
      <c r="BB68" s="154"/>
      <c r="BC68" s="322"/>
      <c r="BD68" s="296"/>
      <c r="BE68" s="296"/>
      <c r="BF68" s="296"/>
      <c r="BG68" s="323"/>
      <c r="BH68" s="330"/>
      <c r="BI68" s="296"/>
      <c r="BJ68" s="296"/>
      <c r="BK68" s="296"/>
      <c r="BL68" s="323"/>
      <c r="BM68" s="330"/>
      <c r="BN68" s="296"/>
      <c r="BO68" s="296"/>
      <c r="BP68" s="296"/>
      <c r="BQ68" s="323"/>
      <c r="BR68" s="330"/>
      <c r="BS68" s="296"/>
      <c r="BT68" s="296"/>
      <c r="BU68" s="296"/>
      <c r="BV68" s="296"/>
      <c r="BW68" s="296"/>
      <c r="BX68" s="296"/>
      <c r="BY68" s="297"/>
      <c r="BZ68" s="297"/>
      <c r="CA68" s="297"/>
      <c r="CB68" s="297"/>
      <c r="CC68" s="297"/>
      <c r="CD68" s="297"/>
      <c r="CE68" s="297"/>
      <c r="CF68" s="297"/>
      <c r="CG68" s="297"/>
      <c r="CH68" s="297"/>
      <c r="CI68" s="297"/>
      <c r="CJ68" s="297"/>
      <c r="CK68" s="297"/>
      <c r="CL68" s="297"/>
      <c r="CM68" s="297"/>
      <c r="CN68" s="297"/>
      <c r="CO68" s="297"/>
      <c r="CP68" s="297"/>
      <c r="CQ68" s="297"/>
      <c r="CR68" s="297"/>
      <c r="CS68" s="297"/>
      <c r="CT68" s="297"/>
      <c r="CU68" s="1465"/>
      <c r="CV68" s="1465"/>
      <c r="CW68" s="1465"/>
      <c r="CX68" s="1465"/>
      <c r="CY68" s="1465"/>
      <c r="CZ68" s="1465"/>
      <c r="DA68" s="210"/>
    </row>
    <row r="69" s="425" customFormat="true" ht="15" customHeight="true" x14ac:dyDescent="0.2">
      <c r="A69" s="1647"/>
      <c r="B69" s="959" t="s">
        <v>192</v>
      </c>
      <c r="C69" s="827">
        <v>0.25830578456688391</v>
      </c>
      <c r="D69" s="828">
        <v>0.19410299338295658</v>
      </c>
      <c r="E69" s="828">
        <v>0.10932160545611416</v>
      </c>
      <c r="F69" s="828">
        <v>7.0645083543866005E-2</v>
      </c>
      <c r="G69" s="829">
        <v>2.4449483844812957E-2</v>
      </c>
      <c r="H69" s="830">
        <v>3.0949141571309645E-2</v>
      </c>
      <c r="I69" s="828">
        <v>6.0918744767791112E-2</v>
      </c>
      <c r="J69" s="828">
        <v>5.1429451784086803E-2</v>
      </c>
      <c r="K69" s="828">
        <v>2.7050910116170623E-2</v>
      </c>
      <c r="L69" s="831">
        <v>3.1398864046546147E-2</v>
      </c>
      <c r="M69" s="832">
        <v>0.31005760065241966</v>
      </c>
      <c r="N69" s="828">
        <v>0.23100185433540293</v>
      </c>
      <c r="O69" s="828">
        <v>0.15231936226778711</v>
      </c>
      <c r="P69" s="828">
        <v>0.1195453170022186</v>
      </c>
      <c r="Q69" s="829">
        <v>4.6858241165720821E-2</v>
      </c>
      <c r="R69" s="830">
        <v>3.4419221721296626E-2</v>
      </c>
      <c r="S69" s="828">
        <v>8.343038894945351E-2</v>
      </c>
      <c r="T69" s="828">
        <v>8.1210479346674691E-2</v>
      </c>
      <c r="U69" s="828">
        <v>3.5053657666950296E-2</v>
      </c>
      <c r="V69" s="828">
        <v>6.6274164806778543E-2</v>
      </c>
      <c r="W69" s="828">
        <v>0.15778989714474997</v>
      </c>
      <c r="X69" s="828">
        <v>0</v>
      </c>
      <c r="Y69" s="828">
        <v>0.12905269946918871</v>
      </c>
      <c r="Z69" s="828">
        <v>0.21111126152259604</v>
      </c>
      <c r="AA69" s="828">
        <v>0</v>
      </c>
      <c r="AB69" s="828">
        <v>0.14960193561470594</v>
      </c>
      <c r="AC69" s="828">
        <v>0</v>
      </c>
      <c r="AD69" s="828">
        <v>0.79811233824528882</v>
      </c>
      <c r="AE69" s="828">
        <v>6.5319700246293244E-2</v>
      </c>
      <c r="AF69" s="828">
        <v>0.1578037564526025</v>
      </c>
      <c r="AG69" s="828">
        <v>8.4159944604859623E-4</v>
      </c>
      <c r="AH69" s="828">
        <v>1.6229641476389716</v>
      </c>
      <c r="AI69" s="828">
        <v>4.4221812578422164E-2</v>
      </c>
      <c r="AJ69" s="828">
        <v>0.1582659697930498</v>
      </c>
      <c r="AK69" s="828">
        <v>0.36516960612755067</v>
      </c>
      <c r="AL69" s="828">
        <v>0</v>
      </c>
      <c r="AM69" s="828">
        <v>0</v>
      </c>
      <c r="AN69" s="828">
        <v>0.99936360488217313</v>
      </c>
      <c r="AO69" s="828">
        <v>2.9047496818327086E-2</v>
      </c>
      <c r="AP69" s="828">
        <v>5.8385518268840787E-2</v>
      </c>
      <c r="AQ69" s="828">
        <v>0.12330576497210294</v>
      </c>
      <c r="AR69" s="828">
        <v>1.3218947352149001E-2</v>
      </c>
      <c r="AS69" s="828">
        <v>0</v>
      </c>
      <c r="AT69" s="1436">
        <v>0</v>
      </c>
      <c r="AU69" s="593"/>
      <c r="AV69" s="593"/>
      <c r="AW69" s="593"/>
      <c r="AX69" s="593"/>
      <c r="AY69" s="593"/>
      <c r="BA69" s="231"/>
      <c r="BB69" s="154"/>
      <c r="BC69" s="322"/>
      <c r="BD69" s="296"/>
      <c r="BE69" s="296"/>
      <c r="BF69" s="296"/>
      <c r="BG69" s="323"/>
      <c r="BH69" s="330"/>
      <c r="BI69" s="296"/>
      <c r="BJ69" s="296"/>
      <c r="BK69" s="296"/>
      <c r="BL69" s="323"/>
      <c r="BM69" s="330"/>
      <c r="BN69" s="296"/>
      <c r="BO69" s="296"/>
      <c r="BP69" s="296"/>
      <c r="BQ69" s="323"/>
      <c r="BR69" s="330"/>
      <c r="BS69" s="296"/>
      <c r="BT69" s="296"/>
      <c r="BU69" s="296"/>
      <c r="BV69" s="296"/>
      <c r="BW69" s="296"/>
      <c r="BX69" s="296"/>
      <c r="BY69" s="297"/>
      <c r="BZ69" s="297"/>
      <c r="CA69" s="297"/>
      <c r="CB69" s="297"/>
      <c r="CC69" s="297"/>
      <c r="CD69" s="297"/>
      <c r="CE69" s="297"/>
      <c r="CF69" s="297"/>
      <c r="CG69" s="297"/>
      <c r="CH69" s="297"/>
      <c r="CI69" s="297"/>
      <c r="CJ69" s="297"/>
      <c r="CK69" s="297"/>
      <c r="CL69" s="297"/>
      <c r="CM69" s="297"/>
      <c r="CN69" s="297"/>
      <c r="CO69" s="297"/>
      <c r="CP69" s="297"/>
      <c r="CQ69" s="297"/>
      <c r="CR69" s="297"/>
      <c r="CS69" s="297"/>
      <c r="CT69" s="297"/>
      <c r="CU69" s="1465"/>
      <c r="CV69" s="1465"/>
      <c r="CW69" s="1465"/>
      <c r="CX69" s="1465"/>
      <c r="CY69" s="1465"/>
      <c r="CZ69" s="1465"/>
      <c r="DA69" s="210"/>
    </row>
    <row r="70" s="425" customFormat="true" ht="15" customHeight="true" x14ac:dyDescent="0.2">
      <c r="A70" s="1647"/>
      <c r="B70" s="959" t="s">
        <v>193</v>
      </c>
      <c r="C70" s="827">
        <v>2.3038952191156488E-2</v>
      </c>
      <c r="D70" s="828">
        <v>1.3932343557282914E-2</v>
      </c>
      <c r="E70" s="828">
        <v>8.3809718136062014E-2</v>
      </c>
      <c r="F70" s="828">
        <v>0.23530042209566399</v>
      </c>
      <c r="G70" s="829">
        <v>1.0956532705915931</v>
      </c>
      <c r="H70" s="830">
        <v>0.13739653292948828</v>
      </c>
      <c r="I70" s="828">
        <v>0.13535207101347144</v>
      </c>
      <c r="J70" s="828">
        <v>0.42177336208648442</v>
      </c>
      <c r="K70" s="828">
        <v>0.73717578509055093</v>
      </c>
      <c r="L70" s="831">
        <v>2.049038319647897</v>
      </c>
      <c r="M70" s="832">
        <v>1.3334006507562092E-2</v>
      </c>
      <c r="N70" s="828">
        <v>0</v>
      </c>
      <c r="O70" s="828">
        <v>3.6653901127538406E-2</v>
      </c>
      <c r="P70" s="828">
        <v>0.11442995667084412</v>
      </c>
      <c r="Q70" s="829">
        <v>0.38249509388332625</v>
      </c>
      <c r="R70" s="830">
        <v>1.6020344102791086</v>
      </c>
      <c r="S70" s="828">
        <v>0</v>
      </c>
      <c r="T70" s="828">
        <v>0</v>
      </c>
      <c r="U70" s="828">
        <v>0</v>
      </c>
      <c r="V70" s="828">
        <v>0</v>
      </c>
      <c r="W70" s="828">
        <v>1.4185448021826996</v>
      </c>
      <c r="X70" s="828">
        <v>0.43221825358640303</v>
      </c>
      <c r="Y70" s="828">
        <v>0.28459228429250888</v>
      </c>
      <c r="Z70" s="828">
        <v>0</v>
      </c>
      <c r="AA70" s="828">
        <v>0</v>
      </c>
      <c r="AB70" s="828">
        <v>0</v>
      </c>
      <c r="AC70" s="828">
        <v>0</v>
      </c>
      <c r="AD70" s="828">
        <v>6.1484946333920036E-2</v>
      </c>
      <c r="AE70" s="828">
        <v>0</v>
      </c>
      <c r="AF70" s="828">
        <v>0</v>
      </c>
      <c r="AG70" s="828">
        <v>4.729044067197357E-3</v>
      </c>
      <c r="AH70" s="828">
        <v>7.4789758137516593E-2</v>
      </c>
      <c r="AI70" s="828">
        <v>0</v>
      </c>
      <c r="AJ70" s="828">
        <v>0</v>
      </c>
      <c r="AK70" s="828">
        <v>1.5590471451153113E-2</v>
      </c>
      <c r="AL70" s="828">
        <v>0</v>
      </c>
      <c r="AM70" s="828">
        <v>7.8062916402581534E-2</v>
      </c>
      <c r="AN70" s="828">
        <v>9.3569095319217272E-3</v>
      </c>
      <c r="AO70" s="828">
        <v>0</v>
      </c>
      <c r="AP70" s="828">
        <v>2.4047695854355937</v>
      </c>
      <c r="AQ70" s="828">
        <v>0</v>
      </c>
      <c r="AR70" s="828">
        <v>0</v>
      </c>
      <c r="AS70" s="828">
        <v>4.0172383741208267E-2</v>
      </c>
      <c r="AT70" s="1436">
        <v>2.1157556081482426E-2</v>
      </c>
      <c r="AU70" s="593"/>
      <c r="AV70" s="593"/>
      <c r="AW70" s="593"/>
      <c r="AX70" s="593"/>
      <c r="AY70" s="593"/>
      <c r="BA70" s="231"/>
      <c r="BB70" s="154"/>
      <c r="BC70" s="322"/>
      <c r="BD70" s="296"/>
      <c r="BE70" s="296"/>
      <c r="BF70" s="296"/>
      <c r="BG70" s="323"/>
      <c r="BH70" s="330"/>
      <c r="BI70" s="296"/>
      <c r="BJ70" s="296"/>
      <c r="BK70" s="296"/>
      <c r="BL70" s="323"/>
      <c r="BM70" s="330"/>
      <c r="BN70" s="296"/>
      <c r="BO70" s="296"/>
      <c r="BP70" s="296"/>
      <c r="BQ70" s="323"/>
      <c r="BR70" s="330"/>
      <c r="BS70" s="296"/>
      <c r="BT70" s="296"/>
      <c r="BU70" s="296"/>
      <c r="BV70" s="296"/>
      <c r="BW70" s="296"/>
      <c r="BX70" s="296"/>
      <c r="BY70" s="297"/>
      <c r="BZ70" s="297"/>
      <c r="CA70" s="297"/>
      <c r="CB70" s="297"/>
      <c r="CC70" s="297"/>
      <c r="CD70" s="297"/>
      <c r="CE70" s="297"/>
      <c r="CF70" s="297"/>
      <c r="CG70" s="297"/>
      <c r="CH70" s="297"/>
      <c r="CI70" s="297"/>
      <c r="CJ70" s="297"/>
      <c r="CK70" s="297"/>
      <c r="CL70" s="297"/>
      <c r="CM70" s="297"/>
      <c r="CN70" s="297"/>
      <c r="CO70" s="297"/>
      <c r="CP70" s="297"/>
      <c r="CQ70" s="297"/>
      <c r="CR70" s="297"/>
      <c r="CS70" s="297"/>
      <c r="CT70" s="297"/>
      <c r="CU70" s="1465"/>
      <c r="CV70" s="1465"/>
      <c r="CW70" s="1465"/>
      <c r="CX70" s="1465"/>
      <c r="CY70" s="1465"/>
      <c r="CZ70" s="1465"/>
      <c r="DA70" s="210"/>
    </row>
    <row r="71" s="425" customFormat="true" ht="15" customHeight="true" x14ac:dyDescent="0.2">
      <c r="A71" s="1647"/>
      <c r="B71" s="959" t="s">
        <v>194</v>
      </c>
      <c r="C71" s="827">
        <v>0.16950752657009363</v>
      </c>
      <c r="D71" s="828">
        <v>0.17533857890189769</v>
      </c>
      <c r="E71" s="828">
        <v>0.13993901499844483</v>
      </c>
      <c r="F71" s="828">
        <v>0.15628049121507945</v>
      </c>
      <c r="G71" s="829">
        <v>6.5735058712425076E-2</v>
      </c>
      <c r="H71" s="830">
        <v>0.34491603009945471</v>
      </c>
      <c r="I71" s="828">
        <v>0.27197743715510092</v>
      </c>
      <c r="J71" s="828">
        <v>0.15340171182776413</v>
      </c>
      <c r="K71" s="828">
        <v>2.6298317857551899E-2</v>
      </c>
      <c r="L71" s="831">
        <v>7.0858074818434688E-2</v>
      </c>
      <c r="M71" s="832">
        <v>0.14561232879868358</v>
      </c>
      <c r="N71" s="828">
        <v>0.15941551228448828</v>
      </c>
      <c r="O71" s="828">
        <v>0.14438899875452724</v>
      </c>
      <c r="P71" s="828">
        <v>7.4760696874732441E-2</v>
      </c>
      <c r="Q71" s="829">
        <v>0.11100460116558823</v>
      </c>
      <c r="R71" s="830">
        <v>0.24063729702426001</v>
      </c>
      <c r="S71" s="828">
        <v>0.10410538002030054</v>
      </c>
      <c r="T71" s="828">
        <v>1.4765541699395398E-2</v>
      </c>
      <c r="U71" s="828">
        <v>0</v>
      </c>
      <c r="V71" s="828">
        <v>0</v>
      </c>
      <c r="W71" s="828">
        <v>4.1523657143355264E-2</v>
      </c>
      <c r="X71" s="828">
        <v>1.0576095557908718</v>
      </c>
      <c r="Y71" s="828">
        <v>0.16897484390686079</v>
      </c>
      <c r="Z71" s="828">
        <v>0.82747550075337584</v>
      </c>
      <c r="AA71" s="828">
        <v>0</v>
      </c>
      <c r="AB71" s="828">
        <v>0.37479926570698846</v>
      </c>
      <c r="AC71" s="828">
        <v>5.3177738231566025E-2</v>
      </c>
      <c r="AD71" s="828">
        <v>0.10597214633782728</v>
      </c>
      <c r="AE71" s="828">
        <v>4.3546466830862163E-2</v>
      </c>
      <c r="AF71" s="828">
        <v>9.0663600331279334E-2</v>
      </c>
      <c r="AG71" s="828">
        <v>6.5585165386986027E-2</v>
      </c>
      <c r="AH71" s="828">
        <v>2.3751455653502553</v>
      </c>
      <c r="AI71" s="828">
        <v>3.4141709235786542E-2</v>
      </c>
      <c r="AJ71" s="828">
        <v>0</v>
      </c>
      <c r="AK71" s="828">
        <v>0.19491001081194587</v>
      </c>
      <c r="AL71" s="828">
        <v>0.12780569365989375</v>
      </c>
      <c r="AM71" s="828">
        <v>6.8557409928877072E-2</v>
      </c>
      <c r="AN71" s="828">
        <v>0.2840461765664028</v>
      </c>
      <c r="AO71" s="828">
        <v>0.11618998727330834</v>
      </c>
      <c r="AP71" s="828">
        <v>3.4524920984981729E-2</v>
      </c>
      <c r="AQ71" s="828">
        <v>1.8307608520329188</v>
      </c>
      <c r="AR71" s="828">
        <v>0.16098534521037763</v>
      </c>
      <c r="AS71" s="828">
        <v>8.0344767482416531E-3</v>
      </c>
      <c r="AT71" s="1436">
        <v>4.1049611846259861E-2</v>
      </c>
      <c r="AU71" s="593"/>
      <c r="AV71" s="593"/>
      <c r="AW71" s="593"/>
      <c r="AX71" s="593"/>
      <c r="AY71" s="593"/>
      <c r="BA71" s="231"/>
      <c r="BB71" s="154"/>
      <c r="BC71" s="322"/>
      <c r="BD71" s="296"/>
      <c r="BE71" s="296"/>
      <c r="BF71" s="296"/>
      <c r="BG71" s="323"/>
      <c r="BH71" s="330"/>
      <c r="BI71" s="296"/>
      <c r="BJ71" s="296"/>
      <c r="BK71" s="296"/>
      <c r="BL71" s="323"/>
      <c r="BM71" s="330"/>
      <c r="BN71" s="296"/>
      <c r="BO71" s="296"/>
      <c r="BP71" s="296"/>
      <c r="BQ71" s="323"/>
      <c r="BR71" s="330"/>
      <c r="BS71" s="296"/>
      <c r="BT71" s="296"/>
      <c r="BU71" s="296"/>
      <c r="BV71" s="296"/>
      <c r="BW71" s="296"/>
      <c r="BX71" s="296"/>
      <c r="BY71" s="297"/>
      <c r="BZ71" s="297"/>
      <c r="CA71" s="297"/>
      <c r="CB71" s="297"/>
      <c r="CC71" s="297"/>
      <c r="CD71" s="297"/>
      <c r="CE71" s="297"/>
      <c r="CF71" s="297"/>
      <c r="CG71" s="297"/>
      <c r="CH71" s="297"/>
      <c r="CI71" s="297"/>
      <c r="CJ71" s="297"/>
      <c r="CK71" s="297"/>
      <c r="CL71" s="297"/>
      <c r="CM71" s="297"/>
      <c r="CN71" s="297"/>
      <c r="CO71" s="297"/>
      <c r="CP71" s="297"/>
      <c r="CQ71" s="297"/>
      <c r="CR71" s="297"/>
      <c r="CS71" s="297"/>
      <c r="CT71" s="297"/>
      <c r="CU71" s="1465"/>
      <c r="CV71" s="1465"/>
      <c r="CW71" s="1465"/>
      <c r="CX71" s="1465"/>
      <c r="CY71" s="1465"/>
      <c r="CZ71" s="1465"/>
      <c r="DA71" s="210"/>
    </row>
    <row r="72" s="425" customFormat="true" ht="15" customHeight="true" x14ac:dyDescent="0.2">
      <c r="A72" s="747"/>
      <c r="B72" s="960"/>
      <c r="C72" s="827"/>
      <c r="D72" s="828"/>
      <c r="E72" s="828"/>
      <c r="F72" s="828"/>
      <c r="G72" s="829"/>
      <c r="H72" s="830"/>
      <c r="I72" s="828"/>
      <c r="J72" s="828"/>
      <c r="K72" s="828"/>
      <c r="L72" s="831"/>
      <c r="M72" s="832"/>
      <c r="N72" s="828"/>
      <c r="O72" s="828"/>
      <c r="P72" s="828"/>
      <c r="Q72" s="829"/>
      <c r="R72" s="830"/>
      <c r="S72" s="828"/>
      <c r="T72" s="828"/>
      <c r="U72" s="828"/>
      <c r="V72" s="828"/>
      <c r="W72" s="828"/>
      <c r="X72" s="828"/>
      <c r="Y72" s="828"/>
      <c r="Z72" s="828"/>
      <c r="AA72" s="828"/>
      <c r="AB72" s="828"/>
      <c r="AC72" s="828"/>
      <c r="AD72" s="828"/>
      <c r="AE72" s="828"/>
      <c r="AF72" s="828"/>
      <c r="AG72" s="828"/>
      <c r="AH72" s="828"/>
      <c r="AI72" s="828"/>
      <c r="AJ72" s="828"/>
      <c r="AK72" s="828"/>
      <c r="AL72" s="828"/>
      <c r="AM72" s="828"/>
      <c r="AN72" s="828"/>
      <c r="AO72" s="828"/>
      <c r="AP72" s="828"/>
      <c r="AQ72" s="828"/>
      <c r="AR72" s="828"/>
      <c r="AS72" s="828"/>
      <c r="AT72" s="1436"/>
      <c r="AU72" s="593"/>
      <c r="AV72" s="593"/>
      <c r="AW72" s="593"/>
      <c r="AX72" s="593"/>
      <c r="AY72" s="593"/>
      <c r="BA72" s="231"/>
      <c r="BB72" s="154"/>
      <c r="BC72" s="322"/>
      <c r="BD72" s="296"/>
      <c r="BE72" s="296"/>
      <c r="BF72" s="296"/>
      <c r="BG72" s="323"/>
      <c r="BH72" s="330"/>
      <c r="BI72" s="296"/>
      <c r="BJ72" s="296"/>
      <c r="BK72" s="296"/>
      <c r="BL72" s="323"/>
      <c r="BM72" s="330"/>
      <c r="BN72" s="296"/>
      <c r="BO72" s="296"/>
      <c r="BP72" s="296"/>
      <c r="BQ72" s="323"/>
      <c r="BR72" s="330"/>
      <c r="BS72" s="296"/>
      <c r="BT72" s="296"/>
      <c r="BU72" s="296"/>
      <c r="BV72" s="296"/>
      <c r="BW72" s="296"/>
      <c r="BX72" s="296"/>
      <c r="BY72" s="297"/>
      <c r="BZ72" s="297"/>
      <c r="CA72" s="297"/>
      <c r="CB72" s="297"/>
      <c r="CC72" s="297"/>
      <c r="CD72" s="297"/>
      <c r="CE72" s="297"/>
      <c r="CF72" s="297"/>
      <c r="CG72" s="297"/>
      <c r="CH72" s="297"/>
      <c r="CI72" s="297"/>
      <c r="CJ72" s="297"/>
      <c r="CK72" s="297"/>
      <c r="CL72" s="297"/>
      <c r="CM72" s="297"/>
      <c r="CN72" s="297"/>
      <c r="CO72" s="297"/>
      <c r="CP72" s="297"/>
      <c r="CQ72" s="297"/>
      <c r="CR72" s="297"/>
      <c r="CS72" s="297"/>
      <c r="CT72" s="297"/>
      <c r="CU72" s="1465"/>
      <c r="CV72" s="1465"/>
      <c r="CW72" s="1465"/>
      <c r="CX72" s="1465"/>
      <c r="CY72" s="1465"/>
      <c r="CZ72" s="1465"/>
      <c r="DA72" s="210"/>
    </row>
    <row r="73" s="425" customFormat="true" ht="15" customHeight="true" x14ac:dyDescent="0.2">
      <c r="A73" s="747"/>
      <c r="B73" s="960"/>
      <c r="C73" s="827"/>
      <c r="D73" s="828"/>
      <c r="E73" s="828"/>
      <c r="F73" s="828"/>
      <c r="G73" s="829"/>
      <c r="H73" s="830"/>
      <c r="I73" s="828"/>
      <c r="J73" s="828"/>
      <c r="K73" s="828"/>
      <c r="L73" s="831"/>
      <c r="M73" s="832"/>
      <c r="N73" s="828"/>
      <c r="O73" s="828"/>
      <c r="P73" s="828"/>
      <c r="Q73" s="829"/>
      <c r="R73" s="830"/>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8"/>
      <c r="AT73" s="1436"/>
      <c r="AU73" s="593"/>
      <c r="AV73" s="593"/>
      <c r="AW73" s="593"/>
      <c r="AX73" s="593"/>
      <c r="AY73" s="593"/>
      <c r="BA73" s="231"/>
      <c r="BB73" s="154"/>
      <c r="BC73" s="322"/>
      <c r="BD73" s="296"/>
      <c r="BE73" s="296"/>
      <c r="BF73" s="296"/>
      <c r="BG73" s="323"/>
      <c r="BH73" s="330"/>
      <c r="BI73" s="296"/>
      <c r="BJ73" s="296"/>
      <c r="BK73" s="296"/>
      <c r="BL73" s="323"/>
      <c r="BM73" s="330"/>
      <c r="BN73" s="296"/>
      <c r="BO73" s="296"/>
      <c r="BP73" s="296"/>
      <c r="BQ73" s="323"/>
      <c r="BR73" s="330"/>
      <c r="BS73" s="296"/>
      <c r="BT73" s="296"/>
      <c r="BU73" s="296"/>
      <c r="BV73" s="296"/>
      <c r="BW73" s="296"/>
      <c r="BX73" s="296"/>
      <c r="BY73" s="297"/>
      <c r="BZ73" s="297"/>
      <c r="CA73" s="297"/>
      <c r="CB73" s="297"/>
      <c r="CC73" s="297"/>
      <c r="CD73" s="297"/>
      <c r="CE73" s="297"/>
      <c r="CF73" s="297"/>
      <c r="CG73" s="297"/>
      <c r="CH73" s="297"/>
      <c r="CI73" s="297"/>
      <c r="CJ73" s="297"/>
      <c r="CK73" s="297"/>
      <c r="CL73" s="297"/>
      <c r="CM73" s="297"/>
      <c r="CN73" s="297"/>
      <c r="CO73" s="297"/>
      <c r="CP73" s="297"/>
      <c r="CQ73" s="297"/>
      <c r="CR73" s="297"/>
      <c r="CS73" s="297"/>
      <c r="CT73" s="297"/>
      <c r="CU73" s="1465"/>
      <c r="CV73" s="1465"/>
      <c r="CW73" s="1465"/>
      <c r="CX73" s="1465"/>
      <c r="CY73" s="1465"/>
      <c r="CZ73" s="1465"/>
      <c r="DA73" s="210"/>
    </row>
    <row r="74" s="425" customFormat="true" ht="15" customHeight="true" x14ac:dyDescent="0.2">
      <c r="A74" s="747"/>
      <c r="B74" s="960"/>
      <c r="C74" s="827"/>
      <c r="D74" s="828"/>
      <c r="E74" s="828"/>
      <c r="F74" s="828"/>
      <c r="G74" s="829"/>
      <c r="H74" s="830"/>
      <c r="I74" s="828"/>
      <c r="J74" s="828"/>
      <c r="K74" s="828"/>
      <c r="L74" s="831"/>
      <c r="M74" s="832"/>
      <c r="N74" s="828"/>
      <c r="O74" s="828"/>
      <c r="P74" s="828"/>
      <c r="Q74" s="829"/>
      <c r="R74" s="830"/>
      <c r="S74" s="828"/>
      <c r="T74" s="828"/>
      <c r="U74" s="828"/>
      <c r="V74" s="828"/>
      <c r="W74" s="828"/>
      <c r="X74" s="828"/>
      <c r="Y74" s="828"/>
      <c r="Z74" s="828"/>
      <c r="AA74" s="828"/>
      <c r="AB74" s="828"/>
      <c r="AC74" s="828"/>
      <c r="AD74" s="828"/>
      <c r="AE74" s="828"/>
      <c r="AF74" s="828"/>
      <c r="AG74" s="828"/>
      <c r="AH74" s="828"/>
      <c r="AI74" s="828"/>
      <c r="AJ74" s="828"/>
      <c r="AK74" s="828"/>
      <c r="AL74" s="828"/>
      <c r="AM74" s="828"/>
      <c r="AN74" s="828"/>
      <c r="AO74" s="828"/>
      <c r="AP74" s="828"/>
      <c r="AQ74" s="828"/>
      <c r="AR74" s="828"/>
      <c r="AS74" s="828"/>
      <c r="AT74" s="1436"/>
      <c r="AU74" s="593"/>
      <c r="AV74" s="593"/>
      <c r="AW74" s="593"/>
      <c r="AX74" s="593"/>
      <c r="AY74" s="593"/>
      <c r="BA74" s="231"/>
      <c r="BB74" s="154"/>
      <c r="BC74" s="322"/>
      <c r="BD74" s="296"/>
      <c r="BE74" s="296"/>
      <c r="BF74" s="296"/>
      <c r="BG74" s="323"/>
      <c r="BH74" s="330"/>
      <c r="BI74" s="296"/>
      <c r="BJ74" s="296"/>
      <c r="BK74" s="296"/>
      <c r="BL74" s="323"/>
      <c r="BM74" s="330"/>
      <c r="BN74" s="296"/>
      <c r="BO74" s="296"/>
      <c r="BP74" s="296"/>
      <c r="BQ74" s="323"/>
      <c r="BR74" s="330"/>
      <c r="BS74" s="296"/>
      <c r="BT74" s="296"/>
      <c r="BU74" s="296"/>
      <c r="BV74" s="296"/>
      <c r="BW74" s="296"/>
      <c r="BX74" s="296"/>
      <c r="BY74" s="297"/>
      <c r="BZ74" s="297"/>
      <c r="CA74" s="297"/>
      <c r="CB74" s="297"/>
      <c r="CC74" s="297"/>
      <c r="CD74" s="297"/>
      <c r="CE74" s="297"/>
      <c r="CF74" s="297"/>
      <c r="CG74" s="297"/>
      <c r="CH74" s="297"/>
      <c r="CI74" s="297"/>
      <c r="CJ74" s="297"/>
      <c r="CK74" s="297"/>
      <c r="CL74" s="297"/>
      <c r="CM74" s="297"/>
      <c r="CN74" s="297"/>
      <c r="CO74" s="297"/>
      <c r="CP74" s="297"/>
      <c r="CQ74" s="297"/>
      <c r="CR74" s="297"/>
      <c r="CS74" s="297"/>
      <c r="CT74" s="297"/>
      <c r="CU74" s="1465"/>
      <c r="CV74" s="1465"/>
      <c r="CW74" s="1465"/>
      <c r="CX74" s="1465"/>
      <c r="CY74" s="1465"/>
      <c r="CZ74" s="1465"/>
      <c r="DA74" s="210"/>
    </row>
    <row r="75" s="425" customFormat="true" ht="15" customHeight="true" x14ac:dyDescent="0.2">
      <c r="A75" s="747"/>
      <c r="B75" s="960"/>
      <c r="C75" s="827"/>
      <c r="D75" s="828"/>
      <c r="E75" s="828"/>
      <c r="F75" s="828"/>
      <c r="G75" s="829"/>
      <c r="H75" s="830"/>
      <c r="I75" s="828"/>
      <c r="J75" s="828"/>
      <c r="K75" s="828"/>
      <c r="L75" s="831"/>
      <c r="M75" s="832"/>
      <c r="N75" s="828"/>
      <c r="O75" s="828"/>
      <c r="P75" s="828"/>
      <c r="Q75" s="829"/>
      <c r="R75" s="830"/>
      <c r="S75" s="828"/>
      <c r="T75" s="828"/>
      <c r="U75" s="828"/>
      <c r="V75" s="828"/>
      <c r="W75" s="828"/>
      <c r="X75" s="828"/>
      <c r="Y75" s="828"/>
      <c r="Z75" s="828"/>
      <c r="AA75" s="828"/>
      <c r="AB75" s="828"/>
      <c r="AC75" s="828"/>
      <c r="AD75" s="828"/>
      <c r="AE75" s="828"/>
      <c r="AF75" s="828"/>
      <c r="AG75" s="828"/>
      <c r="AH75" s="828"/>
      <c r="AI75" s="828"/>
      <c r="AJ75" s="828"/>
      <c r="AK75" s="828"/>
      <c r="AL75" s="828"/>
      <c r="AM75" s="828"/>
      <c r="AN75" s="828"/>
      <c r="AO75" s="828"/>
      <c r="AP75" s="828"/>
      <c r="AQ75" s="828"/>
      <c r="AR75" s="828"/>
      <c r="AS75" s="828"/>
      <c r="AT75" s="1436"/>
      <c r="AU75" s="593"/>
      <c r="AV75" s="593"/>
      <c r="AW75" s="593"/>
      <c r="AX75" s="593"/>
      <c r="AY75" s="593"/>
      <c r="BA75" s="231"/>
      <c r="BB75" s="154"/>
      <c r="BC75" s="322"/>
      <c r="BD75" s="296"/>
      <c r="BE75" s="296"/>
      <c r="BF75" s="296"/>
      <c r="BG75" s="323"/>
      <c r="BH75" s="330"/>
      <c r="BI75" s="296"/>
      <c r="BJ75" s="296"/>
      <c r="BK75" s="296"/>
      <c r="BL75" s="323"/>
      <c r="BM75" s="330"/>
      <c r="BN75" s="296"/>
      <c r="BO75" s="296"/>
      <c r="BP75" s="296"/>
      <c r="BQ75" s="323"/>
      <c r="BR75" s="330"/>
      <c r="BS75" s="296"/>
      <c r="BT75" s="296"/>
      <c r="BU75" s="296"/>
      <c r="BV75" s="296"/>
      <c r="BW75" s="296"/>
      <c r="BX75" s="296"/>
      <c r="BY75" s="297"/>
      <c r="BZ75" s="297"/>
      <c r="CA75" s="297"/>
      <c r="CB75" s="297"/>
      <c r="CC75" s="297"/>
      <c r="CD75" s="297"/>
      <c r="CE75" s="297"/>
      <c r="CF75" s="297"/>
      <c r="CG75" s="297"/>
      <c r="CH75" s="297"/>
      <c r="CI75" s="297"/>
      <c r="CJ75" s="297"/>
      <c r="CK75" s="297"/>
      <c r="CL75" s="297"/>
      <c r="CM75" s="297"/>
      <c r="CN75" s="297"/>
      <c r="CO75" s="297"/>
      <c r="CP75" s="297"/>
      <c r="CQ75" s="297"/>
      <c r="CR75" s="297"/>
      <c r="CS75" s="297"/>
      <c r="CT75" s="297"/>
      <c r="CU75" s="1465"/>
      <c r="CV75" s="1465"/>
      <c r="CW75" s="1465"/>
      <c r="CX75" s="1465"/>
      <c r="CY75" s="1465"/>
      <c r="CZ75" s="1465"/>
      <c r="DA75" s="210"/>
    </row>
    <row r="76" s="425" customFormat="true" ht="15" customHeight="true" x14ac:dyDescent="0.2">
      <c r="A76" s="747"/>
      <c r="B76" s="960"/>
      <c r="C76" s="827"/>
      <c r="D76" s="828"/>
      <c r="E76" s="828"/>
      <c r="F76" s="828"/>
      <c r="G76" s="829"/>
      <c r="H76" s="830"/>
      <c r="I76" s="828"/>
      <c r="J76" s="828"/>
      <c r="K76" s="828"/>
      <c r="L76" s="831"/>
      <c r="M76" s="832"/>
      <c r="N76" s="828"/>
      <c r="O76" s="828"/>
      <c r="P76" s="828"/>
      <c r="Q76" s="829"/>
      <c r="R76" s="830"/>
      <c r="S76" s="828"/>
      <c r="T76" s="828"/>
      <c r="U76" s="828"/>
      <c r="V76" s="828"/>
      <c r="W76" s="828"/>
      <c r="X76" s="828"/>
      <c r="Y76" s="828"/>
      <c r="Z76" s="828"/>
      <c r="AA76" s="828"/>
      <c r="AB76" s="828"/>
      <c r="AC76" s="828"/>
      <c r="AD76" s="828"/>
      <c r="AE76" s="828"/>
      <c r="AF76" s="828"/>
      <c r="AG76" s="828"/>
      <c r="AH76" s="828"/>
      <c r="AI76" s="828"/>
      <c r="AJ76" s="828"/>
      <c r="AK76" s="828"/>
      <c r="AL76" s="828"/>
      <c r="AM76" s="828"/>
      <c r="AN76" s="828"/>
      <c r="AO76" s="828"/>
      <c r="AP76" s="828"/>
      <c r="AQ76" s="828"/>
      <c r="AR76" s="828"/>
      <c r="AS76" s="828"/>
      <c r="AT76" s="1436"/>
      <c r="AU76" s="593"/>
      <c r="AV76" s="593"/>
      <c r="AW76" s="593"/>
      <c r="AX76" s="593"/>
      <c r="AY76" s="593"/>
      <c r="BA76" s="231"/>
      <c r="BB76" s="154"/>
      <c r="BC76" s="322"/>
      <c r="BD76" s="296"/>
      <c r="BE76" s="296"/>
      <c r="BF76" s="296"/>
      <c r="BG76" s="323"/>
      <c r="BH76" s="330"/>
      <c r="BI76" s="296"/>
      <c r="BJ76" s="296"/>
      <c r="BK76" s="296"/>
      <c r="BL76" s="323"/>
      <c r="BM76" s="330"/>
      <c r="BN76" s="296"/>
      <c r="BO76" s="296"/>
      <c r="BP76" s="296"/>
      <c r="BQ76" s="323"/>
      <c r="BR76" s="330"/>
      <c r="BS76" s="296"/>
      <c r="BT76" s="296"/>
      <c r="BU76" s="296"/>
      <c r="BV76" s="296"/>
      <c r="BW76" s="296"/>
      <c r="BX76" s="296"/>
      <c r="BY76" s="297"/>
      <c r="BZ76" s="297"/>
      <c r="CA76" s="297"/>
      <c r="CB76" s="297"/>
      <c r="CC76" s="297"/>
      <c r="CD76" s="297"/>
      <c r="CE76" s="297"/>
      <c r="CF76" s="297"/>
      <c r="CG76" s="297"/>
      <c r="CH76" s="297"/>
      <c r="CI76" s="297"/>
      <c r="CJ76" s="297"/>
      <c r="CK76" s="297"/>
      <c r="CL76" s="297"/>
      <c r="CM76" s="297"/>
      <c r="CN76" s="297"/>
      <c r="CO76" s="297"/>
      <c r="CP76" s="297"/>
      <c r="CQ76" s="297"/>
      <c r="CR76" s="297"/>
      <c r="CS76" s="297"/>
      <c r="CT76" s="297"/>
      <c r="CU76" s="1465"/>
      <c r="CV76" s="1465"/>
      <c r="CW76" s="1465"/>
      <c r="CX76" s="1465"/>
      <c r="CY76" s="1465"/>
      <c r="CZ76" s="1465"/>
      <c r="DA76" s="210"/>
    </row>
    <row r="77" s="425" customFormat="true" ht="15" customHeight="true" x14ac:dyDescent="0.2">
      <c r="A77" s="747"/>
      <c r="B77" s="960"/>
      <c r="C77" s="827"/>
      <c r="D77" s="828"/>
      <c r="E77" s="828"/>
      <c r="F77" s="828"/>
      <c r="G77" s="829"/>
      <c r="H77" s="830"/>
      <c r="I77" s="828"/>
      <c r="J77" s="828"/>
      <c r="K77" s="828"/>
      <c r="L77" s="831"/>
      <c r="M77" s="832"/>
      <c r="N77" s="828"/>
      <c r="O77" s="828"/>
      <c r="P77" s="828"/>
      <c r="Q77" s="829"/>
      <c r="R77" s="830"/>
      <c r="S77" s="828"/>
      <c r="T77" s="828"/>
      <c r="U77" s="828"/>
      <c r="V77" s="828"/>
      <c r="W77" s="828"/>
      <c r="X77" s="828"/>
      <c r="Y77" s="828"/>
      <c r="Z77" s="828"/>
      <c r="AA77" s="828"/>
      <c r="AB77" s="828"/>
      <c r="AC77" s="828"/>
      <c r="AD77" s="828"/>
      <c r="AE77" s="828"/>
      <c r="AF77" s="828"/>
      <c r="AG77" s="828"/>
      <c r="AH77" s="828"/>
      <c r="AI77" s="828"/>
      <c r="AJ77" s="828"/>
      <c r="AK77" s="828"/>
      <c r="AL77" s="828"/>
      <c r="AM77" s="828"/>
      <c r="AN77" s="828"/>
      <c r="AO77" s="828"/>
      <c r="AP77" s="828"/>
      <c r="AQ77" s="828"/>
      <c r="AR77" s="828"/>
      <c r="AS77" s="828"/>
      <c r="AT77" s="1436"/>
      <c r="AU77" s="593"/>
      <c r="AV77" s="593"/>
      <c r="AW77" s="593"/>
      <c r="AX77" s="593"/>
      <c r="AY77" s="593"/>
      <c r="BA77" s="231"/>
      <c r="BB77" s="154"/>
      <c r="BC77" s="322"/>
      <c r="BD77" s="296"/>
      <c r="BE77" s="296"/>
      <c r="BF77" s="296"/>
      <c r="BG77" s="323"/>
      <c r="BH77" s="330"/>
      <c r="BI77" s="296"/>
      <c r="BJ77" s="296"/>
      <c r="BK77" s="296"/>
      <c r="BL77" s="323"/>
      <c r="BM77" s="330"/>
      <c r="BN77" s="296"/>
      <c r="BO77" s="296"/>
      <c r="BP77" s="296"/>
      <c r="BQ77" s="323"/>
      <c r="BR77" s="330"/>
      <c r="BS77" s="296"/>
      <c r="BT77" s="296"/>
      <c r="BU77" s="296"/>
      <c r="BV77" s="296"/>
      <c r="BW77" s="296"/>
      <c r="BX77" s="296"/>
      <c r="BY77" s="297"/>
      <c r="BZ77" s="297"/>
      <c r="CA77" s="297"/>
      <c r="CB77" s="297"/>
      <c r="CC77" s="297"/>
      <c r="CD77" s="297"/>
      <c r="CE77" s="297"/>
      <c r="CF77" s="297"/>
      <c r="CG77" s="297"/>
      <c r="CH77" s="297"/>
      <c r="CI77" s="297"/>
      <c r="CJ77" s="297"/>
      <c r="CK77" s="297"/>
      <c r="CL77" s="297"/>
      <c r="CM77" s="297"/>
      <c r="CN77" s="297"/>
      <c r="CO77" s="297"/>
      <c r="CP77" s="297"/>
      <c r="CQ77" s="297"/>
      <c r="CR77" s="297"/>
      <c r="CS77" s="297"/>
      <c r="CT77" s="297"/>
      <c r="CU77" s="1465"/>
      <c r="CV77" s="1465"/>
      <c r="CW77" s="1465"/>
      <c r="CX77" s="1465"/>
      <c r="CY77" s="1465"/>
      <c r="CZ77" s="1465"/>
      <c r="DA77" s="210"/>
    </row>
    <row r="78" s="425" customFormat="true" ht="15" customHeight="true" x14ac:dyDescent="0.2">
      <c r="A78" s="747"/>
      <c r="B78" s="960"/>
      <c r="C78" s="827"/>
      <c r="D78" s="828"/>
      <c r="E78" s="828"/>
      <c r="F78" s="828"/>
      <c r="G78" s="829"/>
      <c r="H78" s="830"/>
      <c r="I78" s="828"/>
      <c r="J78" s="828"/>
      <c r="K78" s="828"/>
      <c r="L78" s="831"/>
      <c r="M78" s="832"/>
      <c r="N78" s="828"/>
      <c r="O78" s="828"/>
      <c r="P78" s="828"/>
      <c r="Q78" s="829"/>
      <c r="R78" s="830"/>
      <c r="S78" s="828"/>
      <c r="T78" s="828"/>
      <c r="U78" s="828"/>
      <c r="V78" s="828"/>
      <c r="W78" s="828"/>
      <c r="X78" s="828"/>
      <c r="Y78" s="828"/>
      <c r="Z78" s="828"/>
      <c r="AA78" s="828"/>
      <c r="AB78" s="828"/>
      <c r="AC78" s="828"/>
      <c r="AD78" s="828"/>
      <c r="AE78" s="828"/>
      <c r="AF78" s="828"/>
      <c r="AG78" s="828"/>
      <c r="AH78" s="828"/>
      <c r="AI78" s="828"/>
      <c r="AJ78" s="828"/>
      <c r="AK78" s="828"/>
      <c r="AL78" s="828"/>
      <c r="AM78" s="828"/>
      <c r="AN78" s="828"/>
      <c r="AO78" s="828"/>
      <c r="AP78" s="828"/>
      <c r="AQ78" s="828"/>
      <c r="AR78" s="828"/>
      <c r="AS78" s="828"/>
      <c r="AT78" s="1436"/>
      <c r="AU78" s="593"/>
      <c r="AV78" s="593"/>
      <c r="AW78" s="593"/>
      <c r="AX78" s="593"/>
      <c r="AY78" s="593"/>
      <c r="BA78" s="231"/>
      <c r="BB78" s="154"/>
      <c r="BC78" s="322"/>
      <c r="BD78" s="296"/>
      <c r="BE78" s="296"/>
      <c r="BF78" s="296"/>
      <c r="BG78" s="323"/>
      <c r="BH78" s="330"/>
      <c r="BI78" s="296"/>
      <c r="BJ78" s="296"/>
      <c r="BK78" s="296"/>
      <c r="BL78" s="323"/>
      <c r="BM78" s="330"/>
      <c r="BN78" s="296"/>
      <c r="BO78" s="296"/>
      <c r="BP78" s="296"/>
      <c r="BQ78" s="323"/>
      <c r="BR78" s="330"/>
      <c r="BS78" s="296"/>
      <c r="BT78" s="296"/>
      <c r="BU78" s="296"/>
      <c r="BV78" s="296"/>
      <c r="BW78" s="296"/>
      <c r="BX78" s="296"/>
      <c r="BY78" s="297"/>
      <c r="BZ78" s="297"/>
      <c r="CA78" s="297"/>
      <c r="CB78" s="297"/>
      <c r="CC78" s="297"/>
      <c r="CD78" s="297"/>
      <c r="CE78" s="297"/>
      <c r="CF78" s="297"/>
      <c r="CG78" s="297"/>
      <c r="CH78" s="297"/>
      <c r="CI78" s="297"/>
      <c r="CJ78" s="297"/>
      <c r="CK78" s="297"/>
      <c r="CL78" s="297"/>
      <c r="CM78" s="297"/>
      <c r="CN78" s="297"/>
      <c r="CO78" s="297"/>
      <c r="CP78" s="297"/>
      <c r="CQ78" s="297"/>
      <c r="CR78" s="297"/>
      <c r="CS78" s="297"/>
      <c r="CT78" s="297"/>
      <c r="CU78" s="1465"/>
      <c r="CV78" s="1465"/>
      <c r="CW78" s="1465"/>
      <c r="CX78" s="1465"/>
      <c r="CY78" s="1465"/>
      <c r="CZ78" s="1465"/>
      <c r="DA78" s="210"/>
    </row>
    <row r="79" s="425" customFormat="true" ht="15" customHeight="true" x14ac:dyDescent="0.2">
      <c r="A79" s="747"/>
      <c r="B79" s="960"/>
      <c r="C79" s="827"/>
      <c r="D79" s="828"/>
      <c r="E79" s="828"/>
      <c r="F79" s="828"/>
      <c r="G79" s="829"/>
      <c r="H79" s="830"/>
      <c r="I79" s="828"/>
      <c r="J79" s="828"/>
      <c r="K79" s="828"/>
      <c r="L79" s="831"/>
      <c r="M79" s="832"/>
      <c r="N79" s="828"/>
      <c r="O79" s="828"/>
      <c r="P79" s="828"/>
      <c r="Q79" s="829"/>
      <c r="R79" s="830"/>
      <c r="S79" s="828"/>
      <c r="T79" s="828"/>
      <c r="U79" s="828"/>
      <c r="V79" s="828"/>
      <c r="W79" s="828"/>
      <c r="X79" s="828"/>
      <c r="Y79" s="828"/>
      <c r="Z79" s="828"/>
      <c r="AA79" s="828"/>
      <c r="AB79" s="828"/>
      <c r="AC79" s="828"/>
      <c r="AD79" s="828"/>
      <c r="AE79" s="828"/>
      <c r="AF79" s="828"/>
      <c r="AG79" s="828"/>
      <c r="AH79" s="828"/>
      <c r="AI79" s="828"/>
      <c r="AJ79" s="828"/>
      <c r="AK79" s="828"/>
      <c r="AL79" s="828"/>
      <c r="AM79" s="828"/>
      <c r="AN79" s="828"/>
      <c r="AO79" s="828"/>
      <c r="AP79" s="828"/>
      <c r="AQ79" s="828"/>
      <c r="AR79" s="828"/>
      <c r="AS79" s="828"/>
      <c r="AT79" s="1436"/>
      <c r="AU79" s="593"/>
      <c r="AV79" s="593"/>
      <c r="AW79" s="593"/>
      <c r="AX79" s="593"/>
      <c r="AY79" s="593"/>
      <c r="BA79" s="231"/>
      <c r="BB79" s="154"/>
      <c r="BC79" s="322"/>
      <c r="BD79" s="296"/>
      <c r="BE79" s="296"/>
      <c r="BF79" s="296"/>
      <c r="BG79" s="323"/>
      <c r="BH79" s="330"/>
      <c r="BI79" s="296"/>
      <c r="BJ79" s="296"/>
      <c r="BK79" s="296"/>
      <c r="BL79" s="323"/>
      <c r="BM79" s="330"/>
      <c r="BN79" s="296"/>
      <c r="BO79" s="296"/>
      <c r="BP79" s="296"/>
      <c r="BQ79" s="323"/>
      <c r="BR79" s="330"/>
      <c r="BS79" s="296"/>
      <c r="BT79" s="296"/>
      <c r="BU79" s="296"/>
      <c r="BV79" s="296"/>
      <c r="BW79" s="296"/>
      <c r="BX79" s="296"/>
      <c r="BY79" s="297"/>
      <c r="BZ79" s="297"/>
      <c r="CA79" s="297"/>
      <c r="CB79" s="297"/>
      <c r="CC79" s="297"/>
      <c r="CD79" s="297"/>
      <c r="CE79" s="297"/>
      <c r="CF79" s="297"/>
      <c r="CG79" s="297"/>
      <c r="CH79" s="297"/>
      <c r="CI79" s="297"/>
      <c r="CJ79" s="297"/>
      <c r="CK79" s="297"/>
      <c r="CL79" s="297"/>
      <c r="CM79" s="297"/>
      <c r="CN79" s="297"/>
      <c r="CO79" s="297"/>
      <c r="CP79" s="297"/>
      <c r="CQ79" s="297"/>
      <c r="CR79" s="297"/>
      <c r="CS79" s="297"/>
      <c r="CT79" s="297"/>
      <c r="CU79" s="1465"/>
      <c r="CV79" s="1465"/>
      <c r="CW79" s="1465"/>
      <c r="CX79" s="1465"/>
      <c r="CY79" s="1465"/>
      <c r="CZ79" s="1465"/>
      <c r="DA79" s="210"/>
    </row>
    <row r="80" s="425" customFormat="true" ht="15" customHeight="true" x14ac:dyDescent="0.2">
      <c r="A80" s="747"/>
      <c r="B80" s="960"/>
      <c r="C80" s="827"/>
      <c r="D80" s="828"/>
      <c r="E80" s="828"/>
      <c r="F80" s="828"/>
      <c r="G80" s="829"/>
      <c r="H80" s="830"/>
      <c r="I80" s="828"/>
      <c r="J80" s="828"/>
      <c r="K80" s="828"/>
      <c r="L80" s="831"/>
      <c r="M80" s="832"/>
      <c r="N80" s="828"/>
      <c r="O80" s="828"/>
      <c r="P80" s="828"/>
      <c r="Q80" s="829"/>
      <c r="R80" s="830"/>
      <c r="S80" s="828"/>
      <c r="T80" s="828"/>
      <c r="U80" s="828"/>
      <c r="V80" s="828"/>
      <c r="W80" s="828"/>
      <c r="X80" s="828"/>
      <c r="Y80" s="828"/>
      <c r="Z80" s="828"/>
      <c r="AA80" s="828"/>
      <c r="AB80" s="828"/>
      <c r="AC80" s="828"/>
      <c r="AD80" s="828"/>
      <c r="AE80" s="828"/>
      <c r="AF80" s="828"/>
      <c r="AG80" s="828"/>
      <c r="AH80" s="828"/>
      <c r="AI80" s="828"/>
      <c r="AJ80" s="828"/>
      <c r="AK80" s="828"/>
      <c r="AL80" s="828"/>
      <c r="AM80" s="828"/>
      <c r="AN80" s="828"/>
      <c r="AO80" s="828"/>
      <c r="AP80" s="828"/>
      <c r="AQ80" s="828"/>
      <c r="AR80" s="828"/>
      <c r="AS80" s="828"/>
      <c r="AT80" s="1436"/>
      <c r="AU80" s="593"/>
      <c r="AV80" s="593"/>
      <c r="AW80" s="593"/>
      <c r="AX80" s="593"/>
      <c r="AY80" s="593"/>
      <c r="BA80" s="231"/>
      <c r="BB80" s="154"/>
      <c r="BC80" s="322"/>
      <c r="BD80" s="296"/>
      <c r="BE80" s="296"/>
      <c r="BF80" s="296"/>
      <c r="BG80" s="323"/>
      <c r="BH80" s="330"/>
      <c r="BI80" s="296"/>
      <c r="BJ80" s="296"/>
      <c r="BK80" s="296"/>
      <c r="BL80" s="323"/>
      <c r="BM80" s="330"/>
      <c r="BN80" s="296"/>
      <c r="BO80" s="296"/>
      <c r="BP80" s="296"/>
      <c r="BQ80" s="323"/>
      <c r="BR80" s="330"/>
      <c r="BS80" s="296"/>
      <c r="BT80" s="296"/>
      <c r="BU80" s="296"/>
      <c r="BV80" s="296"/>
      <c r="BW80" s="296"/>
      <c r="BX80" s="296"/>
      <c r="BY80" s="297"/>
      <c r="BZ80" s="297"/>
      <c r="CA80" s="297"/>
      <c r="CB80" s="297"/>
      <c r="CC80" s="297"/>
      <c r="CD80" s="297"/>
      <c r="CE80" s="297"/>
      <c r="CF80" s="297"/>
      <c r="CG80" s="297"/>
      <c r="CH80" s="297"/>
      <c r="CI80" s="297"/>
      <c r="CJ80" s="297"/>
      <c r="CK80" s="297"/>
      <c r="CL80" s="297"/>
      <c r="CM80" s="297"/>
      <c r="CN80" s="297"/>
      <c r="CO80" s="297"/>
      <c r="CP80" s="297"/>
      <c r="CQ80" s="297"/>
      <c r="CR80" s="297"/>
      <c r="CS80" s="297"/>
      <c r="CT80" s="297"/>
      <c r="CU80" s="1465"/>
      <c r="CV80" s="1465"/>
      <c r="CW80" s="1465"/>
      <c r="CX80" s="1465"/>
      <c r="CY80" s="1465"/>
      <c r="CZ80" s="1465"/>
      <c r="DA80" s="210"/>
    </row>
    <row r="81" s="425" customFormat="true" ht="15" customHeight="true" x14ac:dyDescent="0.2">
      <c r="A81" s="747"/>
      <c r="B81" s="960"/>
      <c r="C81" s="827"/>
      <c r="D81" s="828"/>
      <c r="E81" s="828"/>
      <c r="F81" s="828"/>
      <c r="G81" s="829"/>
      <c r="H81" s="830"/>
      <c r="I81" s="828"/>
      <c r="J81" s="828"/>
      <c r="K81" s="828"/>
      <c r="L81" s="831"/>
      <c r="M81" s="832"/>
      <c r="N81" s="828"/>
      <c r="O81" s="828"/>
      <c r="P81" s="828"/>
      <c r="Q81" s="829"/>
      <c r="R81" s="830"/>
      <c r="S81" s="828"/>
      <c r="T81" s="828"/>
      <c r="U81" s="828"/>
      <c r="V81" s="828"/>
      <c r="W81" s="828"/>
      <c r="X81" s="828"/>
      <c r="Y81" s="828"/>
      <c r="Z81" s="828"/>
      <c r="AA81" s="828"/>
      <c r="AB81" s="828"/>
      <c r="AC81" s="828"/>
      <c r="AD81" s="828"/>
      <c r="AE81" s="828"/>
      <c r="AF81" s="828"/>
      <c r="AG81" s="828"/>
      <c r="AH81" s="828"/>
      <c r="AI81" s="828"/>
      <c r="AJ81" s="828"/>
      <c r="AK81" s="828"/>
      <c r="AL81" s="828"/>
      <c r="AM81" s="828"/>
      <c r="AN81" s="828"/>
      <c r="AO81" s="828"/>
      <c r="AP81" s="828"/>
      <c r="AQ81" s="828"/>
      <c r="AR81" s="828"/>
      <c r="AS81" s="828"/>
      <c r="AT81" s="1436"/>
      <c r="AU81" s="593"/>
      <c r="AV81" s="593"/>
      <c r="AW81" s="593"/>
      <c r="AX81" s="593"/>
      <c r="AY81" s="593"/>
      <c r="BA81" s="231"/>
      <c r="BB81" s="154"/>
      <c r="BC81" s="322"/>
      <c r="BD81" s="296"/>
      <c r="BE81" s="296"/>
      <c r="BF81" s="296"/>
      <c r="BG81" s="323"/>
      <c r="BH81" s="330"/>
      <c r="BI81" s="296"/>
      <c r="BJ81" s="296"/>
      <c r="BK81" s="296"/>
      <c r="BL81" s="323"/>
      <c r="BM81" s="330"/>
      <c r="BN81" s="296"/>
      <c r="BO81" s="296"/>
      <c r="BP81" s="296"/>
      <c r="BQ81" s="323"/>
      <c r="BR81" s="330"/>
      <c r="BS81" s="296"/>
      <c r="BT81" s="296"/>
      <c r="BU81" s="296"/>
      <c r="BV81" s="296"/>
      <c r="BW81" s="296"/>
      <c r="BX81" s="296"/>
      <c r="BY81" s="297"/>
      <c r="BZ81" s="297"/>
      <c r="CA81" s="297"/>
      <c r="CB81" s="297"/>
      <c r="CC81" s="297"/>
      <c r="CD81" s="297"/>
      <c r="CE81" s="297"/>
      <c r="CF81" s="297"/>
      <c r="CG81" s="297"/>
      <c r="CH81" s="297"/>
      <c r="CI81" s="297"/>
      <c r="CJ81" s="297"/>
      <c r="CK81" s="297"/>
      <c r="CL81" s="297"/>
      <c r="CM81" s="297"/>
      <c r="CN81" s="297"/>
      <c r="CO81" s="297"/>
      <c r="CP81" s="297"/>
      <c r="CQ81" s="297"/>
      <c r="CR81" s="297"/>
      <c r="CS81" s="297"/>
      <c r="CT81" s="297"/>
      <c r="CU81" s="1465"/>
      <c r="CV81" s="1465"/>
      <c r="CW81" s="1465"/>
      <c r="CX81" s="1465"/>
      <c r="CY81" s="1465"/>
      <c r="CZ81" s="1465"/>
      <c r="DA81" s="210"/>
    </row>
    <row r="82" s="425" customFormat="true" ht="15" customHeight="true" x14ac:dyDescent="0.2">
      <c r="A82" s="747"/>
      <c r="B82" s="960"/>
      <c r="C82" s="827"/>
      <c r="D82" s="828"/>
      <c r="E82" s="828"/>
      <c r="F82" s="828"/>
      <c r="G82" s="829"/>
      <c r="H82" s="830"/>
      <c r="I82" s="828"/>
      <c r="J82" s="828"/>
      <c r="K82" s="828"/>
      <c r="L82" s="831"/>
      <c r="M82" s="832"/>
      <c r="N82" s="828"/>
      <c r="O82" s="828"/>
      <c r="P82" s="828"/>
      <c r="Q82" s="829"/>
      <c r="R82" s="830"/>
      <c r="S82" s="828"/>
      <c r="T82" s="828"/>
      <c r="U82" s="828"/>
      <c r="V82" s="828"/>
      <c r="W82" s="828"/>
      <c r="X82" s="828"/>
      <c r="Y82" s="828"/>
      <c r="Z82" s="828"/>
      <c r="AA82" s="828"/>
      <c r="AB82" s="828"/>
      <c r="AC82" s="828"/>
      <c r="AD82" s="828"/>
      <c r="AE82" s="828"/>
      <c r="AF82" s="828"/>
      <c r="AG82" s="828"/>
      <c r="AH82" s="828"/>
      <c r="AI82" s="828"/>
      <c r="AJ82" s="828"/>
      <c r="AK82" s="828"/>
      <c r="AL82" s="828"/>
      <c r="AM82" s="828"/>
      <c r="AN82" s="828"/>
      <c r="AO82" s="828"/>
      <c r="AP82" s="828"/>
      <c r="AQ82" s="828"/>
      <c r="AR82" s="828"/>
      <c r="AS82" s="828"/>
      <c r="AT82" s="1436"/>
      <c r="AU82" s="593"/>
      <c r="AV82" s="593"/>
      <c r="AW82" s="593"/>
      <c r="AX82" s="593"/>
      <c r="AY82" s="593"/>
      <c r="BA82" s="231"/>
      <c r="BB82" s="154"/>
      <c r="BC82" s="322"/>
      <c r="BD82" s="296"/>
      <c r="BE82" s="296"/>
      <c r="BF82" s="296"/>
      <c r="BG82" s="323"/>
      <c r="BH82" s="330"/>
      <c r="BI82" s="296"/>
      <c r="BJ82" s="296"/>
      <c r="BK82" s="296"/>
      <c r="BL82" s="323"/>
      <c r="BM82" s="330"/>
      <c r="BN82" s="296"/>
      <c r="BO82" s="296"/>
      <c r="BP82" s="296"/>
      <c r="BQ82" s="323"/>
      <c r="BR82" s="330"/>
      <c r="BS82" s="296"/>
      <c r="BT82" s="296"/>
      <c r="BU82" s="296"/>
      <c r="BV82" s="296"/>
      <c r="BW82" s="296"/>
      <c r="BX82" s="296"/>
      <c r="BY82" s="297"/>
      <c r="BZ82" s="297"/>
      <c r="CA82" s="297"/>
      <c r="CB82" s="297"/>
      <c r="CC82" s="297"/>
      <c r="CD82" s="297"/>
      <c r="CE82" s="297"/>
      <c r="CF82" s="297"/>
      <c r="CG82" s="297"/>
      <c r="CH82" s="297"/>
      <c r="CI82" s="297"/>
      <c r="CJ82" s="297"/>
      <c r="CK82" s="297"/>
      <c r="CL82" s="297"/>
      <c r="CM82" s="297"/>
      <c r="CN82" s="297"/>
      <c r="CO82" s="297"/>
      <c r="CP82" s="297"/>
      <c r="CQ82" s="297"/>
      <c r="CR82" s="297"/>
      <c r="CS82" s="297"/>
      <c r="CT82" s="297"/>
      <c r="CU82" s="1465"/>
      <c r="CV82" s="1465"/>
      <c r="CW82" s="1465"/>
      <c r="CX82" s="1465"/>
      <c r="CY82" s="1465"/>
      <c r="CZ82" s="1465"/>
      <c r="DA82" s="210"/>
    </row>
    <row r="83" s="425" customFormat="true" ht="15" customHeight="true" x14ac:dyDescent="0.2">
      <c r="A83" s="747"/>
      <c r="B83" s="960"/>
      <c r="C83" s="827"/>
      <c r="D83" s="828"/>
      <c r="E83" s="828"/>
      <c r="F83" s="828"/>
      <c r="G83" s="829"/>
      <c r="H83" s="830"/>
      <c r="I83" s="828"/>
      <c r="J83" s="828"/>
      <c r="K83" s="828"/>
      <c r="L83" s="831"/>
      <c r="M83" s="832"/>
      <c r="N83" s="828"/>
      <c r="O83" s="828"/>
      <c r="P83" s="828"/>
      <c r="Q83" s="829"/>
      <c r="R83" s="830"/>
      <c r="S83" s="828"/>
      <c r="T83" s="828"/>
      <c r="U83" s="828"/>
      <c r="V83" s="828"/>
      <c r="W83" s="828"/>
      <c r="X83" s="828"/>
      <c r="Y83" s="828"/>
      <c r="Z83" s="828"/>
      <c r="AA83" s="828"/>
      <c r="AB83" s="828"/>
      <c r="AC83" s="828"/>
      <c r="AD83" s="828"/>
      <c r="AE83" s="828"/>
      <c r="AF83" s="828"/>
      <c r="AG83" s="828"/>
      <c r="AH83" s="828"/>
      <c r="AI83" s="828"/>
      <c r="AJ83" s="828"/>
      <c r="AK83" s="828"/>
      <c r="AL83" s="828"/>
      <c r="AM83" s="828"/>
      <c r="AN83" s="828"/>
      <c r="AO83" s="828"/>
      <c r="AP83" s="828"/>
      <c r="AQ83" s="828"/>
      <c r="AR83" s="828"/>
      <c r="AS83" s="828"/>
      <c r="AT83" s="1436"/>
      <c r="AU83" s="593"/>
      <c r="AV83" s="593"/>
      <c r="AW83" s="593"/>
      <c r="AX83" s="593"/>
      <c r="AY83" s="593"/>
      <c r="BA83" s="231"/>
      <c r="BB83" s="154"/>
      <c r="BC83" s="322"/>
      <c r="BD83" s="296"/>
      <c r="BE83" s="296"/>
      <c r="BF83" s="296"/>
      <c r="BG83" s="323"/>
      <c r="BH83" s="330"/>
      <c r="BI83" s="296"/>
      <c r="BJ83" s="296"/>
      <c r="BK83" s="296"/>
      <c r="BL83" s="323"/>
      <c r="BM83" s="330"/>
      <c r="BN83" s="296"/>
      <c r="BO83" s="296"/>
      <c r="BP83" s="296"/>
      <c r="BQ83" s="323"/>
      <c r="BR83" s="330"/>
      <c r="BS83" s="296"/>
      <c r="BT83" s="296"/>
      <c r="BU83" s="296"/>
      <c r="BV83" s="296"/>
      <c r="BW83" s="296"/>
      <c r="BX83" s="296"/>
      <c r="BY83" s="297"/>
      <c r="BZ83" s="297"/>
      <c r="CA83" s="297"/>
      <c r="CB83" s="297"/>
      <c r="CC83" s="297"/>
      <c r="CD83" s="297"/>
      <c r="CE83" s="297"/>
      <c r="CF83" s="297"/>
      <c r="CG83" s="297"/>
      <c r="CH83" s="297"/>
      <c r="CI83" s="297"/>
      <c r="CJ83" s="297"/>
      <c r="CK83" s="297"/>
      <c r="CL83" s="297"/>
      <c r="CM83" s="297"/>
      <c r="CN83" s="297"/>
      <c r="CO83" s="297"/>
      <c r="CP83" s="297"/>
      <c r="CQ83" s="297"/>
      <c r="CR83" s="297"/>
      <c r="CS83" s="297"/>
      <c r="CT83" s="297"/>
      <c r="CU83" s="1465"/>
      <c r="CV83" s="1465"/>
      <c r="CW83" s="1465"/>
      <c r="CX83" s="1465"/>
      <c r="CY83" s="1465"/>
      <c r="CZ83" s="1465"/>
      <c r="DA83" s="210"/>
    </row>
    <row r="84" s="425" customFormat="true" ht="15" customHeight="true" x14ac:dyDescent="0.2">
      <c r="A84" s="747"/>
      <c r="B84" s="960"/>
      <c r="C84" s="832"/>
      <c r="D84" s="828"/>
      <c r="E84" s="828"/>
      <c r="F84" s="828"/>
      <c r="G84" s="833"/>
      <c r="H84" s="830"/>
      <c r="I84" s="828"/>
      <c r="J84" s="828"/>
      <c r="K84" s="828"/>
      <c r="L84" s="834"/>
      <c r="M84" s="832"/>
      <c r="N84" s="828"/>
      <c r="O84" s="828"/>
      <c r="P84" s="828"/>
      <c r="Q84" s="833"/>
      <c r="R84" s="830"/>
      <c r="S84" s="828"/>
      <c r="T84" s="828"/>
      <c r="U84" s="828"/>
      <c r="V84" s="828"/>
      <c r="W84" s="828"/>
      <c r="X84" s="828"/>
      <c r="Y84" s="828"/>
      <c r="Z84" s="828"/>
      <c r="AA84" s="828"/>
      <c r="AB84" s="828"/>
      <c r="AC84" s="828"/>
      <c r="AD84" s="828"/>
      <c r="AE84" s="828"/>
      <c r="AF84" s="828"/>
      <c r="AG84" s="828"/>
      <c r="AH84" s="828"/>
      <c r="AI84" s="828"/>
      <c r="AJ84" s="828"/>
      <c r="AK84" s="828"/>
      <c r="AL84" s="828"/>
      <c r="AM84" s="828"/>
      <c r="AN84" s="828"/>
      <c r="AO84" s="828"/>
      <c r="AP84" s="828"/>
      <c r="AQ84" s="828"/>
      <c r="AR84" s="828"/>
      <c r="AS84" s="828"/>
      <c r="AT84" s="834"/>
      <c r="AU84" s="593"/>
      <c r="AV84" s="593"/>
      <c r="AW84" s="593"/>
      <c r="AX84" s="593"/>
      <c r="AY84" s="593"/>
      <c r="BA84" s="231"/>
      <c r="BB84" s="154"/>
      <c r="BC84" s="322"/>
      <c r="BD84" s="296"/>
      <c r="BE84" s="296"/>
      <c r="BF84" s="296"/>
      <c r="BG84" s="323"/>
      <c r="BH84" s="330"/>
      <c r="BI84" s="296"/>
      <c r="BJ84" s="296"/>
      <c r="BK84" s="296"/>
      <c r="BL84" s="323"/>
      <c r="BM84" s="330"/>
      <c r="BN84" s="296"/>
      <c r="BO84" s="296"/>
      <c r="BP84" s="296"/>
      <c r="BQ84" s="323"/>
      <c r="BR84" s="330"/>
      <c r="BS84" s="296"/>
      <c r="BT84" s="296"/>
      <c r="BU84" s="296"/>
      <c r="BV84" s="296"/>
      <c r="BW84" s="296"/>
      <c r="BX84" s="296"/>
      <c r="BY84" s="297"/>
      <c r="BZ84" s="297"/>
      <c r="CA84" s="297"/>
      <c r="CB84" s="297"/>
      <c r="CC84" s="297"/>
      <c r="CD84" s="297"/>
      <c r="CE84" s="297"/>
      <c r="CF84" s="297"/>
      <c r="CG84" s="297"/>
      <c r="CH84" s="297"/>
      <c r="CI84" s="297"/>
      <c r="CJ84" s="297"/>
      <c r="CK84" s="297"/>
      <c r="CL84" s="297"/>
      <c r="CM84" s="297"/>
      <c r="CN84" s="297"/>
      <c r="CO84" s="297"/>
      <c r="CP84" s="297"/>
      <c r="CQ84" s="297"/>
      <c r="CR84" s="297"/>
      <c r="CS84" s="297"/>
      <c r="CT84" s="297"/>
      <c r="CU84" s="1465"/>
      <c r="CV84" s="1465"/>
      <c r="CW84" s="1465"/>
      <c r="CX84" s="1465"/>
      <c r="CY84" s="1465"/>
      <c r="CZ84" s="1465"/>
      <c r="DA84" s="210"/>
    </row>
    <row r="85" s="425" customFormat="true" ht="15" customHeight="true" x14ac:dyDescent="0.2">
      <c r="A85" s="747"/>
      <c r="B85" s="960"/>
      <c r="C85" s="832"/>
      <c r="D85" s="828"/>
      <c r="E85" s="828"/>
      <c r="F85" s="828"/>
      <c r="G85" s="833"/>
      <c r="H85" s="830"/>
      <c r="I85" s="828"/>
      <c r="J85" s="828"/>
      <c r="K85" s="828"/>
      <c r="L85" s="834"/>
      <c r="M85" s="832"/>
      <c r="N85" s="828"/>
      <c r="O85" s="828"/>
      <c r="P85" s="828"/>
      <c r="Q85" s="833"/>
      <c r="R85" s="830"/>
      <c r="S85" s="828"/>
      <c r="T85" s="828"/>
      <c r="U85" s="828"/>
      <c r="V85" s="828"/>
      <c r="W85" s="828"/>
      <c r="X85" s="828"/>
      <c r="Y85" s="828"/>
      <c r="Z85" s="828"/>
      <c r="AA85" s="828"/>
      <c r="AB85" s="828"/>
      <c r="AC85" s="828"/>
      <c r="AD85" s="828"/>
      <c r="AE85" s="828"/>
      <c r="AF85" s="828"/>
      <c r="AG85" s="828"/>
      <c r="AH85" s="828"/>
      <c r="AI85" s="828"/>
      <c r="AJ85" s="828"/>
      <c r="AK85" s="828"/>
      <c r="AL85" s="828"/>
      <c r="AM85" s="828"/>
      <c r="AN85" s="828"/>
      <c r="AO85" s="828"/>
      <c r="AP85" s="828"/>
      <c r="AQ85" s="828"/>
      <c r="AR85" s="828"/>
      <c r="AS85" s="828"/>
      <c r="AT85" s="834"/>
      <c r="AU85" s="593"/>
      <c r="AV85" s="593"/>
      <c r="AW85" s="593"/>
      <c r="AX85" s="593"/>
      <c r="AY85" s="593"/>
      <c r="BA85" s="231"/>
      <c r="BB85" s="154"/>
      <c r="BC85" s="322"/>
      <c r="BD85" s="296"/>
      <c r="BE85" s="296"/>
      <c r="BF85" s="296"/>
      <c r="BG85" s="323"/>
      <c r="BH85" s="330"/>
      <c r="BI85" s="296"/>
      <c r="BJ85" s="296"/>
      <c r="BK85" s="296"/>
      <c r="BL85" s="323"/>
      <c r="BM85" s="330"/>
      <c r="BN85" s="296"/>
      <c r="BO85" s="296"/>
      <c r="BP85" s="296"/>
      <c r="BQ85" s="323"/>
      <c r="BR85" s="330"/>
      <c r="BS85" s="296"/>
      <c r="BT85" s="296"/>
      <c r="BU85" s="296"/>
      <c r="BV85" s="296"/>
      <c r="BW85" s="296"/>
      <c r="BX85" s="296"/>
      <c r="BY85" s="297"/>
      <c r="BZ85" s="297"/>
      <c r="CA85" s="297"/>
      <c r="CB85" s="297"/>
      <c r="CC85" s="297"/>
      <c r="CD85" s="297"/>
      <c r="CE85" s="297"/>
      <c r="CF85" s="297"/>
      <c r="CG85" s="297"/>
      <c r="CH85" s="297"/>
      <c r="CI85" s="297"/>
      <c r="CJ85" s="297"/>
      <c r="CK85" s="297"/>
      <c r="CL85" s="297"/>
      <c r="CM85" s="297"/>
      <c r="CN85" s="297"/>
      <c r="CO85" s="297"/>
      <c r="CP85" s="297"/>
      <c r="CQ85" s="297"/>
      <c r="CR85" s="297"/>
      <c r="CS85" s="297"/>
      <c r="CT85" s="297"/>
      <c r="CU85" s="1465"/>
      <c r="CV85" s="1465"/>
      <c r="CW85" s="1465"/>
      <c r="CX85" s="1465"/>
      <c r="CY85" s="1465"/>
      <c r="CZ85" s="1465"/>
      <c r="DA85" s="210"/>
    </row>
    <row r="86" s="425" customFormat="true" ht="15" customHeight="true" x14ac:dyDescent="0.2">
      <c r="A86" s="747"/>
      <c r="B86" s="960"/>
      <c r="C86" s="832"/>
      <c r="D86" s="828"/>
      <c r="E86" s="828"/>
      <c r="F86" s="828"/>
      <c r="G86" s="833"/>
      <c r="H86" s="830"/>
      <c r="I86" s="828"/>
      <c r="J86" s="828"/>
      <c r="K86" s="828"/>
      <c r="L86" s="834"/>
      <c r="M86" s="832"/>
      <c r="N86" s="828"/>
      <c r="O86" s="828"/>
      <c r="P86" s="828"/>
      <c r="Q86" s="833"/>
      <c r="R86" s="830"/>
      <c r="S86" s="828"/>
      <c r="T86" s="828"/>
      <c r="U86" s="828"/>
      <c r="V86" s="828"/>
      <c r="W86" s="828"/>
      <c r="X86" s="828"/>
      <c r="Y86" s="828"/>
      <c r="Z86" s="828"/>
      <c r="AA86" s="828"/>
      <c r="AB86" s="828"/>
      <c r="AC86" s="828"/>
      <c r="AD86" s="828"/>
      <c r="AE86" s="828"/>
      <c r="AF86" s="828"/>
      <c r="AG86" s="828"/>
      <c r="AH86" s="828"/>
      <c r="AI86" s="828"/>
      <c r="AJ86" s="828"/>
      <c r="AK86" s="828"/>
      <c r="AL86" s="828"/>
      <c r="AM86" s="828"/>
      <c r="AN86" s="828"/>
      <c r="AO86" s="828"/>
      <c r="AP86" s="828"/>
      <c r="AQ86" s="828"/>
      <c r="AR86" s="828"/>
      <c r="AS86" s="828"/>
      <c r="AT86" s="834"/>
      <c r="AU86" s="593"/>
      <c r="AV86" s="593"/>
      <c r="AW86" s="593"/>
      <c r="AX86" s="593"/>
      <c r="AY86" s="593"/>
      <c r="BA86" s="231"/>
      <c r="BB86" s="154"/>
      <c r="BC86" s="322"/>
      <c r="BD86" s="296"/>
      <c r="BE86" s="296"/>
      <c r="BF86" s="296"/>
      <c r="BG86" s="323"/>
      <c r="BH86" s="330"/>
      <c r="BI86" s="296"/>
      <c r="BJ86" s="296"/>
      <c r="BK86" s="296"/>
      <c r="BL86" s="323"/>
      <c r="BM86" s="330"/>
      <c r="BN86" s="296"/>
      <c r="BO86" s="296"/>
      <c r="BP86" s="296"/>
      <c r="BQ86" s="323"/>
      <c r="BR86" s="330"/>
      <c r="BS86" s="296"/>
      <c r="BT86" s="296"/>
      <c r="BU86" s="296"/>
      <c r="BV86" s="296"/>
      <c r="BW86" s="296"/>
      <c r="BX86" s="296"/>
      <c r="BY86" s="297"/>
      <c r="BZ86" s="297"/>
      <c r="CA86" s="297"/>
      <c r="CB86" s="297"/>
      <c r="CC86" s="297"/>
      <c r="CD86" s="297"/>
      <c r="CE86" s="297"/>
      <c r="CF86" s="297"/>
      <c r="CG86" s="297"/>
      <c r="CH86" s="297"/>
      <c r="CI86" s="297"/>
      <c r="CJ86" s="297"/>
      <c r="CK86" s="297"/>
      <c r="CL86" s="297"/>
      <c r="CM86" s="297"/>
      <c r="CN86" s="297"/>
      <c r="CO86" s="297"/>
      <c r="CP86" s="297"/>
      <c r="CQ86" s="297"/>
      <c r="CR86" s="297"/>
      <c r="CS86" s="297"/>
      <c r="CT86" s="297"/>
      <c r="CU86" s="1465"/>
      <c r="CV86" s="1465"/>
      <c r="CW86" s="1465"/>
      <c r="CX86" s="1465"/>
      <c r="CY86" s="1465"/>
      <c r="CZ86" s="1465"/>
      <c r="DA86" s="210"/>
    </row>
    <row r="87" s="425" customFormat="true" ht="15" customHeight="true" x14ac:dyDescent="0.2">
      <c r="A87" s="747"/>
      <c r="B87" s="960"/>
      <c r="C87" s="832"/>
      <c r="D87" s="828"/>
      <c r="E87" s="828"/>
      <c r="F87" s="828"/>
      <c r="G87" s="833"/>
      <c r="H87" s="830"/>
      <c r="I87" s="828"/>
      <c r="J87" s="828"/>
      <c r="K87" s="828"/>
      <c r="L87" s="834"/>
      <c r="M87" s="832"/>
      <c r="N87" s="828"/>
      <c r="O87" s="828"/>
      <c r="P87" s="828"/>
      <c r="Q87" s="833"/>
      <c r="R87" s="830"/>
      <c r="S87" s="828"/>
      <c r="T87" s="828"/>
      <c r="U87" s="828"/>
      <c r="V87" s="828"/>
      <c r="W87" s="828"/>
      <c r="X87" s="828"/>
      <c r="Y87" s="828"/>
      <c r="Z87" s="828"/>
      <c r="AA87" s="828"/>
      <c r="AB87" s="828"/>
      <c r="AC87" s="828"/>
      <c r="AD87" s="828"/>
      <c r="AE87" s="828"/>
      <c r="AF87" s="828"/>
      <c r="AG87" s="828"/>
      <c r="AH87" s="828"/>
      <c r="AI87" s="828"/>
      <c r="AJ87" s="828"/>
      <c r="AK87" s="828"/>
      <c r="AL87" s="828"/>
      <c r="AM87" s="828"/>
      <c r="AN87" s="828"/>
      <c r="AO87" s="828"/>
      <c r="AP87" s="828"/>
      <c r="AQ87" s="828"/>
      <c r="AR87" s="828"/>
      <c r="AS87" s="828"/>
      <c r="AT87" s="834"/>
      <c r="AU87" s="593"/>
      <c r="AV87" s="593"/>
      <c r="AW87" s="593"/>
      <c r="AX87" s="593"/>
      <c r="AY87" s="593"/>
      <c r="BA87" s="231"/>
      <c r="BB87" s="154"/>
      <c r="BC87" s="322"/>
      <c r="BD87" s="296"/>
      <c r="BE87" s="296"/>
      <c r="BF87" s="296"/>
      <c r="BG87" s="323"/>
      <c r="BH87" s="330"/>
      <c r="BI87" s="296"/>
      <c r="BJ87" s="296"/>
      <c r="BK87" s="296"/>
      <c r="BL87" s="323"/>
      <c r="BM87" s="330"/>
      <c r="BN87" s="296"/>
      <c r="BO87" s="296"/>
      <c r="BP87" s="296"/>
      <c r="BQ87" s="323"/>
      <c r="BR87" s="330"/>
      <c r="BS87" s="296"/>
      <c r="BT87" s="296"/>
      <c r="BU87" s="296"/>
      <c r="BV87" s="296"/>
      <c r="BW87" s="296"/>
      <c r="BX87" s="296"/>
      <c r="BY87" s="297"/>
      <c r="BZ87" s="297"/>
      <c r="CA87" s="297"/>
      <c r="CB87" s="297"/>
      <c r="CC87" s="297"/>
      <c r="CD87" s="297"/>
      <c r="CE87" s="297"/>
      <c r="CF87" s="297"/>
      <c r="CG87" s="297"/>
      <c r="CH87" s="297"/>
      <c r="CI87" s="297"/>
      <c r="CJ87" s="297"/>
      <c r="CK87" s="297"/>
      <c r="CL87" s="297"/>
      <c r="CM87" s="297"/>
      <c r="CN87" s="297"/>
      <c r="CO87" s="297"/>
      <c r="CP87" s="297"/>
      <c r="CQ87" s="297"/>
      <c r="CR87" s="297"/>
      <c r="CS87" s="297"/>
      <c r="CT87" s="297"/>
      <c r="CU87" s="1465"/>
      <c r="CV87" s="1465"/>
      <c r="CW87" s="1465"/>
      <c r="CX87" s="1465"/>
      <c r="CY87" s="1465"/>
      <c r="CZ87" s="1465"/>
      <c r="DA87" s="210"/>
    </row>
    <row r="88" s="425" customFormat="true" ht="15" customHeight="true" x14ac:dyDescent="0.2">
      <c r="A88" s="747"/>
      <c r="B88" s="960"/>
      <c r="C88" s="832"/>
      <c r="D88" s="828"/>
      <c r="E88" s="828"/>
      <c r="F88" s="828"/>
      <c r="G88" s="833"/>
      <c r="H88" s="830"/>
      <c r="I88" s="828"/>
      <c r="J88" s="828"/>
      <c r="K88" s="828"/>
      <c r="L88" s="834"/>
      <c r="M88" s="832"/>
      <c r="N88" s="828"/>
      <c r="O88" s="828"/>
      <c r="P88" s="828"/>
      <c r="Q88" s="833"/>
      <c r="R88" s="830"/>
      <c r="S88" s="828"/>
      <c r="T88" s="828"/>
      <c r="U88" s="828"/>
      <c r="V88" s="828"/>
      <c r="W88" s="828"/>
      <c r="X88" s="828"/>
      <c r="Y88" s="828"/>
      <c r="Z88" s="828"/>
      <c r="AA88" s="828"/>
      <c r="AB88" s="828"/>
      <c r="AC88" s="828"/>
      <c r="AD88" s="828"/>
      <c r="AE88" s="828"/>
      <c r="AF88" s="828"/>
      <c r="AG88" s="828"/>
      <c r="AH88" s="828"/>
      <c r="AI88" s="828"/>
      <c r="AJ88" s="828"/>
      <c r="AK88" s="828"/>
      <c r="AL88" s="828"/>
      <c r="AM88" s="828"/>
      <c r="AN88" s="828"/>
      <c r="AO88" s="828"/>
      <c r="AP88" s="828"/>
      <c r="AQ88" s="828"/>
      <c r="AR88" s="828"/>
      <c r="AS88" s="828"/>
      <c r="AT88" s="834"/>
      <c r="AU88" s="593"/>
      <c r="AV88" s="593"/>
      <c r="AW88" s="593"/>
      <c r="AX88" s="593"/>
      <c r="AY88" s="593"/>
      <c r="BA88" s="231"/>
      <c r="BB88" s="154"/>
      <c r="BC88" s="322"/>
      <c r="BD88" s="296"/>
      <c r="BE88" s="296"/>
      <c r="BF88" s="296"/>
      <c r="BG88" s="323"/>
      <c r="BH88" s="330"/>
      <c r="BI88" s="296"/>
      <c r="BJ88" s="296"/>
      <c r="BK88" s="296"/>
      <c r="BL88" s="323"/>
      <c r="BM88" s="330"/>
      <c r="BN88" s="296"/>
      <c r="BO88" s="296"/>
      <c r="BP88" s="296"/>
      <c r="BQ88" s="323"/>
      <c r="BR88" s="330"/>
      <c r="BS88" s="296"/>
      <c r="BT88" s="296"/>
      <c r="BU88" s="296"/>
      <c r="BV88" s="296"/>
      <c r="BW88" s="296"/>
      <c r="BX88" s="296"/>
      <c r="BY88" s="297"/>
      <c r="BZ88" s="297"/>
      <c r="CA88" s="297"/>
      <c r="CB88" s="297"/>
      <c r="CC88" s="297"/>
      <c r="CD88" s="297"/>
      <c r="CE88" s="297"/>
      <c r="CF88" s="297"/>
      <c r="CG88" s="297"/>
      <c r="CH88" s="297"/>
      <c r="CI88" s="297"/>
      <c r="CJ88" s="297"/>
      <c r="CK88" s="297"/>
      <c r="CL88" s="297"/>
      <c r="CM88" s="297"/>
      <c r="CN88" s="297"/>
      <c r="CO88" s="297"/>
      <c r="CP88" s="297"/>
      <c r="CQ88" s="297"/>
      <c r="CR88" s="297"/>
      <c r="CS88" s="297"/>
      <c r="CT88" s="297"/>
      <c r="CU88" s="1465"/>
      <c r="CV88" s="1465"/>
      <c r="CW88" s="1465"/>
      <c r="CX88" s="1465"/>
      <c r="CY88" s="1465"/>
      <c r="CZ88" s="1465"/>
      <c r="DA88" s="210"/>
    </row>
    <row r="89" s="425" customFormat="true" ht="15" customHeight="true" x14ac:dyDescent="0.2">
      <c r="A89" s="747"/>
      <c r="B89" s="960"/>
      <c r="C89" s="832"/>
      <c r="D89" s="828"/>
      <c r="E89" s="828"/>
      <c r="F89" s="828"/>
      <c r="G89" s="833"/>
      <c r="H89" s="830"/>
      <c r="I89" s="828"/>
      <c r="J89" s="828"/>
      <c r="K89" s="828"/>
      <c r="L89" s="834"/>
      <c r="M89" s="832"/>
      <c r="N89" s="828"/>
      <c r="O89" s="828"/>
      <c r="P89" s="828"/>
      <c r="Q89" s="833"/>
      <c r="R89" s="830"/>
      <c r="S89" s="828"/>
      <c r="T89" s="828"/>
      <c r="U89" s="828"/>
      <c r="V89" s="828"/>
      <c r="W89" s="828"/>
      <c r="X89" s="828"/>
      <c r="Y89" s="828"/>
      <c r="Z89" s="828"/>
      <c r="AA89" s="828"/>
      <c r="AB89" s="828"/>
      <c r="AC89" s="828"/>
      <c r="AD89" s="828"/>
      <c r="AE89" s="828"/>
      <c r="AF89" s="828"/>
      <c r="AG89" s="828"/>
      <c r="AH89" s="828"/>
      <c r="AI89" s="828"/>
      <c r="AJ89" s="828"/>
      <c r="AK89" s="828"/>
      <c r="AL89" s="828"/>
      <c r="AM89" s="828"/>
      <c r="AN89" s="828"/>
      <c r="AO89" s="828"/>
      <c r="AP89" s="828"/>
      <c r="AQ89" s="828"/>
      <c r="AR89" s="828"/>
      <c r="AS89" s="828"/>
      <c r="AT89" s="834"/>
      <c r="AU89" s="593"/>
      <c r="AV89" s="593"/>
      <c r="AW89" s="593"/>
      <c r="AX89" s="593"/>
      <c r="AY89" s="593"/>
      <c r="BA89" s="231"/>
      <c r="BB89" s="154"/>
      <c r="BC89" s="322"/>
      <c r="BD89" s="296"/>
      <c r="BE89" s="296"/>
      <c r="BF89" s="296"/>
      <c r="BG89" s="323"/>
      <c r="BH89" s="330"/>
      <c r="BI89" s="296"/>
      <c r="BJ89" s="296"/>
      <c r="BK89" s="296"/>
      <c r="BL89" s="323"/>
      <c r="BM89" s="330"/>
      <c r="BN89" s="296"/>
      <c r="BO89" s="296"/>
      <c r="BP89" s="296"/>
      <c r="BQ89" s="323"/>
      <c r="BR89" s="330"/>
      <c r="BS89" s="296"/>
      <c r="BT89" s="296"/>
      <c r="BU89" s="296"/>
      <c r="BV89" s="296"/>
      <c r="BW89" s="296"/>
      <c r="BX89" s="296"/>
      <c r="BY89" s="297"/>
      <c r="BZ89" s="297"/>
      <c r="CA89" s="297"/>
      <c r="CB89" s="297"/>
      <c r="CC89" s="297"/>
      <c r="CD89" s="297"/>
      <c r="CE89" s="297"/>
      <c r="CF89" s="297"/>
      <c r="CG89" s="297"/>
      <c r="CH89" s="297"/>
      <c r="CI89" s="297"/>
      <c r="CJ89" s="297"/>
      <c r="CK89" s="297"/>
      <c r="CL89" s="297"/>
      <c r="CM89" s="297"/>
      <c r="CN89" s="297"/>
      <c r="CO89" s="297"/>
      <c r="CP89" s="297"/>
      <c r="CQ89" s="297"/>
      <c r="CR89" s="297"/>
      <c r="CS89" s="297"/>
      <c r="CT89" s="297"/>
      <c r="CU89" s="1465"/>
      <c r="CV89" s="1465"/>
      <c r="CW89" s="1465"/>
      <c r="CX89" s="1465"/>
      <c r="CY89" s="1465"/>
      <c r="CZ89" s="1465"/>
      <c r="DA89" s="210"/>
    </row>
    <row r="90" s="425" customFormat="true" ht="15" customHeight="true" x14ac:dyDescent="0.2">
      <c r="A90" s="747"/>
      <c r="B90" s="960"/>
      <c r="C90" s="832"/>
      <c r="D90" s="828"/>
      <c r="E90" s="828"/>
      <c r="F90" s="828"/>
      <c r="G90" s="833"/>
      <c r="H90" s="830"/>
      <c r="I90" s="828"/>
      <c r="J90" s="828"/>
      <c r="K90" s="828"/>
      <c r="L90" s="834"/>
      <c r="M90" s="832"/>
      <c r="N90" s="828"/>
      <c r="O90" s="828"/>
      <c r="P90" s="828"/>
      <c r="Q90" s="833"/>
      <c r="R90" s="830"/>
      <c r="S90" s="828"/>
      <c r="T90" s="828"/>
      <c r="U90" s="828"/>
      <c r="V90" s="828"/>
      <c r="W90" s="828"/>
      <c r="X90" s="828"/>
      <c r="Y90" s="828"/>
      <c r="Z90" s="828"/>
      <c r="AA90" s="828"/>
      <c r="AB90" s="828"/>
      <c r="AC90" s="828"/>
      <c r="AD90" s="828"/>
      <c r="AE90" s="828"/>
      <c r="AF90" s="828"/>
      <c r="AG90" s="828"/>
      <c r="AH90" s="828"/>
      <c r="AI90" s="828"/>
      <c r="AJ90" s="828"/>
      <c r="AK90" s="828"/>
      <c r="AL90" s="828"/>
      <c r="AM90" s="828"/>
      <c r="AN90" s="828"/>
      <c r="AO90" s="828"/>
      <c r="AP90" s="828"/>
      <c r="AQ90" s="828"/>
      <c r="AR90" s="828"/>
      <c r="AS90" s="828"/>
      <c r="AT90" s="834"/>
      <c r="AU90" s="593"/>
      <c r="AV90" s="593"/>
      <c r="AW90" s="593"/>
      <c r="AX90" s="593"/>
      <c r="AY90" s="593"/>
      <c r="BA90" s="231"/>
      <c r="BB90" s="154"/>
      <c r="BC90" s="322"/>
      <c r="BD90" s="296"/>
      <c r="BE90" s="296"/>
      <c r="BF90" s="296"/>
      <c r="BG90" s="323"/>
      <c r="BH90" s="330"/>
      <c r="BI90" s="296"/>
      <c r="BJ90" s="296"/>
      <c r="BK90" s="296"/>
      <c r="BL90" s="323"/>
      <c r="BM90" s="330"/>
      <c r="BN90" s="296"/>
      <c r="BO90" s="296"/>
      <c r="BP90" s="296"/>
      <c r="BQ90" s="323"/>
      <c r="BR90" s="330"/>
      <c r="BS90" s="296"/>
      <c r="BT90" s="296"/>
      <c r="BU90" s="296"/>
      <c r="BV90" s="296"/>
      <c r="BW90" s="296"/>
      <c r="BX90" s="296"/>
      <c r="BY90" s="297"/>
      <c r="BZ90" s="297"/>
      <c r="CA90" s="297"/>
      <c r="CB90" s="297"/>
      <c r="CC90" s="297"/>
      <c r="CD90" s="297"/>
      <c r="CE90" s="297"/>
      <c r="CF90" s="297"/>
      <c r="CG90" s="297"/>
      <c r="CH90" s="297"/>
      <c r="CI90" s="297"/>
      <c r="CJ90" s="297"/>
      <c r="CK90" s="297"/>
      <c r="CL90" s="297"/>
      <c r="CM90" s="297"/>
      <c r="CN90" s="297"/>
      <c r="CO90" s="297"/>
      <c r="CP90" s="297"/>
      <c r="CQ90" s="297"/>
      <c r="CR90" s="297"/>
      <c r="CS90" s="297"/>
      <c r="CT90" s="297"/>
      <c r="CU90" s="1465"/>
      <c r="CV90" s="1465"/>
      <c r="CW90" s="1465"/>
      <c r="CX90" s="1465"/>
      <c r="CY90" s="1465"/>
      <c r="CZ90" s="1465"/>
      <c r="DA90" s="210"/>
    </row>
    <row r="91" s="425" customFormat="true" ht="15" customHeight="true" x14ac:dyDescent="0.2">
      <c r="A91" s="747"/>
      <c r="B91" s="960"/>
      <c r="C91" s="832"/>
      <c r="D91" s="828"/>
      <c r="E91" s="828"/>
      <c r="F91" s="828"/>
      <c r="G91" s="833"/>
      <c r="H91" s="830"/>
      <c r="I91" s="828"/>
      <c r="J91" s="828"/>
      <c r="K91" s="828"/>
      <c r="L91" s="834"/>
      <c r="M91" s="832"/>
      <c r="N91" s="828"/>
      <c r="O91" s="828"/>
      <c r="P91" s="828"/>
      <c r="Q91" s="833"/>
      <c r="R91" s="830"/>
      <c r="S91" s="828"/>
      <c r="T91" s="828"/>
      <c r="U91" s="828"/>
      <c r="V91" s="828"/>
      <c r="W91" s="828"/>
      <c r="X91" s="828"/>
      <c r="Y91" s="828"/>
      <c r="Z91" s="828"/>
      <c r="AA91" s="828"/>
      <c r="AB91" s="828"/>
      <c r="AC91" s="828"/>
      <c r="AD91" s="828"/>
      <c r="AE91" s="828"/>
      <c r="AF91" s="828"/>
      <c r="AG91" s="828"/>
      <c r="AH91" s="828"/>
      <c r="AI91" s="828"/>
      <c r="AJ91" s="828"/>
      <c r="AK91" s="828"/>
      <c r="AL91" s="828"/>
      <c r="AM91" s="828"/>
      <c r="AN91" s="828"/>
      <c r="AO91" s="828"/>
      <c r="AP91" s="828"/>
      <c r="AQ91" s="828"/>
      <c r="AR91" s="828"/>
      <c r="AS91" s="828"/>
      <c r="AT91" s="834"/>
      <c r="AU91" s="593"/>
      <c r="AV91" s="593"/>
      <c r="AW91" s="593"/>
      <c r="AX91" s="593"/>
      <c r="AY91" s="593"/>
      <c r="BA91" s="231"/>
      <c r="BB91" s="154"/>
      <c r="BC91" s="322"/>
      <c r="BD91" s="296"/>
      <c r="BE91" s="296"/>
      <c r="BF91" s="296"/>
      <c r="BG91" s="323"/>
      <c r="BH91" s="330"/>
      <c r="BI91" s="296"/>
      <c r="BJ91" s="296"/>
      <c r="BK91" s="296"/>
      <c r="BL91" s="323"/>
      <c r="BM91" s="330"/>
      <c r="BN91" s="296"/>
      <c r="BO91" s="296"/>
      <c r="BP91" s="296"/>
      <c r="BQ91" s="323"/>
      <c r="BR91" s="330"/>
      <c r="BS91" s="296"/>
      <c r="BT91" s="296"/>
      <c r="BU91" s="296"/>
      <c r="BV91" s="296"/>
      <c r="BW91" s="296"/>
      <c r="BX91" s="296"/>
      <c r="BY91" s="297"/>
      <c r="BZ91" s="297"/>
      <c r="CA91" s="297"/>
      <c r="CB91" s="297"/>
      <c r="CC91" s="297"/>
      <c r="CD91" s="297"/>
      <c r="CE91" s="297"/>
      <c r="CF91" s="297"/>
      <c r="CG91" s="297"/>
      <c r="CH91" s="297"/>
      <c r="CI91" s="297"/>
      <c r="CJ91" s="297"/>
      <c r="CK91" s="297"/>
      <c r="CL91" s="297"/>
      <c r="CM91" s="297"/>
      <c r="CN91" s="297"/>
      <c r="CO91" s="297"/>
      <c r="CP91" s="297"/>
      <c r="CQ91" s="297"/>
      <c r="CR91" s="297"/>
      <c r="CS91" s="297"/>
      <c r="CT91" s="297"/>
      <c r="CU91" s="1465"/>
      <c r="CV91" s="1465"/>
      <c r="CW91" s="1465"/>
      <c r="CX91" s="1465"/>
      <c r="CY91" s="1465"/>
      <c r="CZ91" s="1465"/>
      <c r="DA91" s="210"/>
    </row>
    <row r="92" s="425" customFormat="true" ht="15" customHeight="true" x14ac:dyDescent="0.2">
      <c r="A92" s="747"/>
      <c r="B92" s="960"/>
      <c r="C92" s="832"/>
      <c r="D92" s="828"/>
      <c r="E92" s="828"/>
      <c r="F92" s="828"/>
      <c r="G92" s="833"/>
      <c r="H92" s="830"/>
      <c r="I92" s="828"/>
      <c r="J92" s="828"/>
      <c r="K92" s="828"/>
      <c r="L92" s="834"/>
      <c r="M92" s="832"/>
      <c r="N92" s="828"/>
      <c r="O92" s="828"/>
      <c r="P92" s="828"/>
      <c r="Q92" s="833"/>
      <c r="R92" s="830"/>
      <c r="S92" s="828"/>
      <c r="T92" s="828"/>
      <c r="U92" s="828"/>
      <c r="V92" s="828"/>
      <c r="W92" s="828"/>
      <c r="X92" s="828"/>
      <c r="Y92" s="828"/>
      <c r="Z92" s="828"/>
      <c r="AA92" s="828"/>
      <c r="AB92" s="828"/>
      <c r="AC92" s="828"/>
      <c r="AD92" s="828"/>
      <c r="AE92" s="828"/>
      <c r="AF92" s="828"/>
      <c r="AG92" s="828"/>
      <c r="AH92" s="828"/>
      <c r="AI92" s="828"/>
      <c r="AJ92" s="828"/>
      <c r="AK92" s="828"/>
      <c r="AL92" s="828"/>
      <c r="AM92" s="828"/>
      <c r="AN92" s="828"/>
      <c r="AO92" s="828"/>
      <c r="AP92" s="828"/>
      <c r="AQ92" s="828"/>
      <c r="AR92" s="828"/>
      <c r="AS92" s="828"/>
      <c r="AT92" s="834"/>
      <c r="AU92" s="593"/>
      <c r="AV92" s="593"/>
      <c r="AW92" s="593"/>
      <c r="AX92" s="593"/>
      <c r="AY92" s="593"/>
      <c r="BA92" s="231"/>
      <c r="BB92" s="154"/>
      <c r="BC92" s="322"/>
      <c r="BD92" s="296"/>
      <c r="BE92" s="296"/>
      <c r="BF92" s="296"/>
      <c r="BG92" s="323"/>
      <c r="BH92" s="330"/>
      <c r="BI92" s="296"/>
      <c r="BJ92" s="296"/>
      <c r="BK92" s="296"/>
      <c r="BL92" s="323"/>
      <c r="BM92" s="330"/>
      <c r="BN92" s="296"/>
      <c r="BO92" s="296"/>
      <c r="BP92" s="296"/>
      <c r="BQ92" s="323"/>
      <c r="BR92" s="330"/>
      <c r="BS92" s="296"/>
      <c r="BT92" s="296"/>
      <c r="BU92" s="296"/>
      <c r="BV92" s="296"/>
      <c r="BW92" s="296"/>
      <c r="BX92" s="296"/>
      <c r="BY92" s="297"/>
      <c r="BZ92" s="297"/>
      <c r="CA92" s="297"/>
      <c r="CB92" s="297"/>
      <c r="CC92" s="297"/>
      <c r="CD92" s="297"/>
      <c r="CE92" s="297"/>
      <c r="CF92" s="297"/>
      <c r="CG92" s="297"/>
      <c r="CH92" s="297"/>
      <c r="CI92" s="297"/>
      <c r="CJ92" s="297"/>
      <c r="CK92" s="297"/>
      <c r="CL92" s="297"/>
      <c r="CM92" s="297"/>
      <c r="CN92" s="297"/>
      <c r="CO92" s="297"/>
      <c r="CP92" s="297"/>
      <c r="CQ92" s="297"/>
      <c r="CR92" s="297"/>
      <c r="CS92" s="297"/>
      <c r="CT92" s="297"/>
      <c r="CU92" s="1465"/>
      <c r="CV92" s="1465"/>
      <c r="CW92" s="1465"/>
      <c r="CX92" s="1465"/>
      <c r="CY92" s="1465"/>
      <c r="CZ92" s="1465"/>
      <c r="DA92" s="210"/>
    </row>
    <row r="93" s="425" customFormat="true" ht="15" customHeight="true" x14ac:dyDescent="0.2">
      <c r="A93" s="747"/>
      <c r="B93" s="960"/>
      <c r="C93" s="832"/>
      <c r="D93" s="828"/>
      <c r="E93" s="828"/>
      <c r="F93" s="828"/>
      <c r="G93" s="833"/>
      <c r="H93" s="830"/>
      <c r="I93" s="828"/>
      <c r="J93" s="828"/>
      <c r="K93" s="828"/>
      <c r="L93" s="834"/>
      <c r="M93" s="832"/>
      <c r="N93" s="828"/>
      <c r="O93" s="828"/>
      <c r="P93" s="828"/>
      <c r="Q93" s="833"/>
      <c r="R93" s="830"/>
      <c r="S93" s="828"/>
      <c r="T93" s="828"/>
      <c r="U93" s="828"/>
      <c r="V93" s="828"/>
      <c r="W93" s="828"/>
      <c r="X93" s="828"/>
      <c r="Y93" s="828"/>
      <c r="Z93" s="828"/>
      <c r="AA93" s="828"/>
      <c r="AB93" s="828"/>
      <c r="AC93" s="828"/>
      <c r="AD93" s="828"/>
      <c r="AE93" s="828"/>
      <c r="AF93" s="828"/>
      <c r="AG93" s="828"/>
      <c r="AH93" s="828"/>
      <c r="AI93" s="828"/>
      <c r="AJ93" s="828"/>
      <c r="AK93" s="828"/>
      <c r="AL93" s="828"/>
      <c r="AM93" s="828"/>
      <c r="AN93" s="828"/>
      <c r="AO93" s="828"/>
      <c r="AP93" s="828"/>
      <c r="AQ93" s="828"/>
      <c r="AR93" s="828"/>
      <c r="AS93" s="828"/>
      <c r="AT93" s="834"/>
      <c r="AU93" s="593"/>
      <c r="AV93" s="593"/>
      <c r="AW93" s="593"/>
      <c r="AX93" s="593"/>
      <c r="AY93" s="593"/>
      <c r="BA93" s="231"/>
      <c r="BB93" s="154"/>
      <c r="BC93" s="322"/>
      <c r="BD93" s="296"/>
      <c r="BE93" s="296"/>
      <c r="BF93" s="296"/>
      <c r="BG93" s="323"/>
      <c r="BH93" s="330"/>
      <c r="BI93" s="296"/>
      <c r="BJ93" s="296"/>
      <c r="BK93" s="296"/>
      <c r="BL93" s="323"/>
      <c r="BM93" s="330"/>
      <c r="BN93" s="296"/>
      <c r="BO93" s="296"/>
      <c r="BP93" s="296"/>
      <c r="BQ93" s="323"/>
      <c r="BR93" s="330"/>
      <c r="BS93" s="296"/>
      <c r="BT93" s="296"/>
      <c r="BU93" s="296"/>
      <c r="BV93" s="296"/>
      <c r="BW93" s="296"/>
      <c r="BX93" s="296"/>
      <c r="BY93" s="297"/>
      <c r="BZ93" s="297"/>
      <c r="CA93" s="297"/>
      <c r="CB93" s="297"/>
      <c r="CC93" s="297"/>
      <c r="CD93" s="297"/>
      <c r="CE93" s="297"/>
      <c r="CF93" s="297"/>
      <c r="CG93" s="297"/>
      <c r="CH93" s="297"/>
      <c r="CI93" s="297"/>
      <c r="CJ93" s="297"/>
      <c r="CK93" s="297"/>
      <c r="CL93" s="297"/>
      <c r="CM93" s="297"/>
      <c r="CN93" s="297"/>
      <c r="CO93" s="297"/>
      <c r="CP93" s="297"/>
      <c r="CQ93" s="297"/>
      <c r="CR93" s="297"/>
      <c r="CS93" s="297"/>
      <c r="CT93" s="297"/>
      <c r="CU93" s="1465"/>
      <c r="CV93" s="1465"/>
      <c r="CW93" s="1465"/>
      <c r="CX93" s="1465"/>
      <c r="CY93" s="1465"/>
      <c r="CZ93" s="1465"/>
      <c r="DA93" s="210"/>
    </row>
    <row r="94" s="425" customFormat="true" ht="15" customHeight="true" x14ac:dyDescent="0.2">
      <c r="A94" s="747"/>
      <c r="B94" s="960"/>
      <c r="C94" s="832"/>
      <c r="D94" s="828"/>
      <c r="E94" s="828"/>
      <c r="F94" s="828"/>
      <c r="G94" s="833"/>
      <c r="H94" s="830"/>
      <c r="I94" s="828"/>
      <c r="J94" s="828"/>
      <c r="K94" s="828"/>
      <c r="L94" s="834"/>
      <c r="M94" s="832"/>
      <c r="N94" s="828"/>
      <c r="O94" s="828"/>
      <c r="P94" s="828"/>
      <c r="Q94" s="833"/>
      <c r="R94" s="830"/>
      <c r="S94" s="828"/>
      <c r="T94" s="828"/>
      <c r="U94" s="828"/>
      <c r="V94" s="828"/>
      <c r="W94" s="828"/>
      <c r="X94" s="828"/>
      <c r="Y94" s="828"/>
      <c r="Z94" s="828"/>
      <c r="AA94" s="828"/>
      <c r="AB94" s="828"/>
      <c r="AC94" s="828"/>
      <c r="AD94" s="828"/>
      <c r="AE94" s="828"/>
      <c r="AF94" s="828"/>
      <c r="AG94" s="828"/>
      <c r="AH94" s="828"/>
      <c r="AI94" s="828"/>
      <c r="AJ94" s="828"/>
      <c r="AK94" s="828"/>
      <c r="AL94" s="828"/>
      <c r="AM94" s="828"/>
      <c r="AN94" s="828"/>
      <c r="AO94" s="828"/>
      <c r="AP94" s="828"/>
      <c r="AQ94" s="828"/>
      <c r="AR94" s="828"/>
      <c r="AS94" s="828"/>
      <c r="AT94" s="834"/>
      <c r="AU94" s="593"/>
      <c r="AV94" s="593"/>
      <c r="AW94" s="593"/>
      <c r="AX94" s="593"/>
      <c r="AY94" s="593"/>
      <c r="BA94" s="231"/>
      <c r="BB94" s="154"/>
      <c r="BC94" s="322"/>
      <c r="BD94" s="296"/>
      <c r="BE94" s="296"/>
      <c r="BF94" s="296"/>
      <c r="BG94" s="323"/>
      <c r="BH94" s="330"/>
      <c r="BI94" s="296"/>
      <c r="BJ94" s="296"/>
      <c r="BK94" s="296"/>
      <c r="BL94" s="323"/>
      <c r="BM94" s="330"/>
      <c r="BN94" s="296"/>
      <c r="BO94" s="296"/>
      <c r="BP94" s="296"/>
      <c r="BQ94" s="323"/>
      <c r="BR94" s="330"/>
      <c r="BS94" s="296"/>
      <c r="BT94" s="296"/>
      <c r="BU94" s="296"/>
      <c r="BV94" s="296"/>
      <c r="BW94" s="296"/>
      <c r="BX94" s="296"/>
      <c r="BY94" s="297"/>
      <c r="BZ94" s="297"/>
      <c r="CA94" s="297"/>
      <c r="CB94" s="297"/>
      <c r="CC94" s="297"/>
      <c r="CD94" s="297"/>
      <c r="CE94" s="297"/>
      <c r="CF94" s="297"/>
      <c r="CG94" s="297"/>
      <c r="CH94" s="297"/>
      <c r="CI94" s="297"/>
      <c r="CJ94" s="297"/>
      <c r="CK94" s="297"/>
      <c r="CL94" s="297"/>
      <c r="CM94" s="297"/>
      <c r="CN94" s="297"/>
      <c r="CO94" s="297"/>
      <c r="CP94" s="297"/>
      <c r="CQ94" s="297"/>
      <c r="CR94" s="297"/>
      <c r="CS94" s="297"/>
      <c r="CT94" s="297"/>
      <c r="CU94" s="1465"/>
      <c r="CV94" s="1465"/>
      <c r="CW94" s="1465"/>
      <c r="CX94" s="1465"/>
      <c r="CY94" s="1465"/>
      <c r="CZ94" s="1465"/>
      <c r="DA94" s="210"/>
    </row>
    <row r="95" s="425" customFormat="true" ht="15" customHeight="true" x14ac:dyDescent="0.2">
      <c r="A95" s="748"/>
      <c r="B95" s="961"/>
      <c r="C95" s="832"/>
      <c r="D95" s="828"/>
      <c r="E95" s="828"/>
      <c r="F95" s="828"/>
      <c r="G95" s="833"/>
      <c r="H95" s="830"/>
      <c r="I95" s="828"/>
      <c r="J95" s="828"/>
      <c r="K95" s="828"/>
      <c r="L95" s="834"/>
      <c r="M95" s="832"/>
      <c r="N95" s="828"/>
      <c r="O95" s="828"/>
      <c r="P95" s="828"/>
      <c r="Q95" s="833"/>
      <c r="R95" s="830"/>
      <c r="S95" s="828"/>
      <c r="T95" s="828"/>
      <c r="U95" s="828"/>
      <c r="V95" s="828"/>
      <c r="W95" s="828"/>
      <c r="X95" s="828"/>
      <c r="Y95" s="828"/>
      <c r="Z95" s="828"/>
      <c r="AA95" s="828"/>
      <c r="AB95" s="828"/>
      <c r="AC95" s="828"/>
      <c r="AD95" s="828"/>
      <c r="AE95" s="828"/>
      <c r="AF95" s="828"/>
      <c r="AG95" s="828"/>
      <c r="AH95" s="828"/>
      <c r="AI95" s="828"/>
      <c r="AJ95" s="828"/>
      <c r="AK95" s="828"/>
      <c r="AL95" s="828"/>
      <c r="AM95" s="828"/>
      <c r="AN95" s="828"/>
      <c r="AO95" s="828"/>
      <c r="AP95" s="828"/>
      <c r="AQ95" s="828"/>
      <c r="AR95" s="828"/>
      <c r="AS95" s="828"/>
      <c r="AT95" s="834"/>
      <c r="AU95" s="593"/>
      <c r="AV95" s="593"/>
      <c r="AW95" s="593"/>
      <c r="AX95" s="593"/>
      <c r="AY95" s="593"/>
      <c r="BA95" s="231"/>
      <c r="BB95" s="154"/>
      <c r="BC95" s="322"/>
      <c r="BD95" s="296"/>
      <c r="BE95" s="296"/>
      <c r="BF95" s="296"/>
      <c r="BG95" s="323"/>
      <c r="BH95" s="330"/>
      <c r="BI95" s="296"/>
      <c r="BJ95" s="296"/>
      <c r="BK95" s="296"/>
      <c r="BL95" s="323"/>
      <c r="BM95" s="330"/>
      <c r="BN95" s="296"/>
      <c r="BO95" s="296"/>
      <c r="BP95" s="296"/>
      <c r="BQ95" s="323"/>
      <c r="BR95" s="330"/>
      <c r="BS95" s="296"/>
      <c r="BT95" s="296"/>
      <c r="BU95" s="296"/>
      <c r="BV95" s="296"/>
      <c r="BW95" s="296"/>
      <c r="BX95" s="296"/>
      <c r="BY95" s="297"/>
      <c r="BZ95" s="297"/>
      <c r="CA95" s="297"/>
      <c r="CB95" s="297"/>
      <c r="CC95" s="297"/>
      <c r="CD95" s="297"/>
      <c r="CE95" s="297"/>
      <c r="CF95" s="297"/>
      <c r="CG95" s="297"/>
      <c r="CH95" s="297"/>
      <c r="CI95" s="297"/>
      <c r="CJ95" s="297"/>
      <c r="CK95" s="297"/>
      <c r="CL95" s="297"/>
      <c r="CM95" s="297"/>
      <c r="CN95" s="297"/>
      <c r="CO95" s="297"/>
      <c r="CP95" s="297"/>
      <c r="CQ95" s="297"/>
      <c r="CR95" s="297"/>
      <c r="CS95" s="297"/>
      <c r="CT95" s="297"/>
      <c r="CU95" s="1465"/>
      <c r="CV95" s="1465"/>
      <c r="CW95" s="1465"/>
      <c r="CX95" s="1465"/>
      <c r="CY95" s="1465"/>
      <c r="CZ95" s="1465"/>
      <c r="DA95" s="210"/>
    </row>
    <row r="96" s="131" customFormat="true" ht="15" customHeight="true" x14ac:dyDescent="0.2">
      <c r="A96" s="952"/>
      <c r="B96" s="766"/>
      <c r="C96" s="835"/>
      <c r="D96" s="836"/>
      <c r="E96" s="836"/>
      <c r="F96" s="836"/>
      <c r="G96" s="837"/>
      <c r="H96" s="838"/>
      <c r="I96" s="836"/>
      <c r="J96" s="836"/>
      <c r="K96" s="836"/>
      <c r="L96" s="839"/>
      <c r="M96" s="835"/>
      <c r="N96" s="836"/>
      <c r="O96" s="836"/>
      <c r="P96" s="836"/>
      <c r="Q96" s="837"/>
      <c r="R96" s="838"/>
      <c r="S96" s="836"/>
      <c r="T96" s="836"/>
      <c r="U96" s="836"/>
      <c r="V96" s="836"/>
      <c r="W96" s="836"/>
      <c r="X96" s="836"/>
      <c r="Y96" s="836"/>
      <c r="Z96" s="836"/>
      <c r="AA96" s="836"/>
      <c r="AB96" s="836"/>
      <c r="AC96" s="813"/>
      <c r="AD96" s="813"/>
      <c r="AE96" s="813"/>
      <c r="AF96" s="813"/>
      <c r="AG96" s="813"/>
      <c r="AH96" s="813"/>
      <c r="AI96" s="813"/>
      <c r="AJ96" s="813"/>
      <c r="AK96" s="813"/>
      <c r="AL96" s="813"/>
      <c r="AM96" s="813"/>
      <c r="AN96" s="813"/>
      <c r="AO96" s="813"/>
      <c r="AP96" s="813"/>
      <c r="AQ96" s="813"/>
      <c r="AR96" s="813"/>
      <c r="AS96" s="813"/>
      <c r="AT96" s="882"/>
      <c r="AU96" s="593"/>
      <c r="AV96" s="593"/>
      <c r="AW96" s="593"/>
      <c r="AX96" s="593"/>
      <c r="AY96" s="593"/>
      <c r="BA96" s="231"/>
      <c r="BB96" s="154"/>
      <c r="BC96" s="322"/>
      <c r="BD96" s="296"/>
      <c r="BE96" s="296"/>
      <c r="BF96" s="296"/>
      <c r="BG96" s="323"/>
      <c r="BH96" s="330"/>
      <c r="BI96" s="296"/>
      <c r="BJ96" s="296"/>
      <c r="BK96" s="296"/>
      <c r="BL96" s="323"/>
      <c r="BM96" s="330"/>
      <c r="BN96" s="296"/>
      <c r="BO96" s="296"/>
      <c r="BP96" s="296"/>
      <c r="BQ96" s="323"/>
      <c r="BR96" s="330"/>
      <c r="BS96" s="296"/>
      <c r="BT96" s="296"/>
      <c r="BU96" s="296"/>
      <c r="BV96" s="296"/>
      <c r="BW96" s="296"/>
      <c r="BX96" s="296"/>
      <c r="BY96" s="297"/>
      <c r="BZ96" s="297"/>
      <c r="CA96" s="297"/>
      <c r="CB96" s="297"/>
      <c r="CC96" s="297"/>
      <c r="CD96" s="297"/>
      <c r="CE96" s="297"/>
      <c r="CF96" s="297"/>
      <c r="CG96" s="297"/>
      <c r="CH96" s="297"/>
      <c r="CI96" s="297"/>
      <c r="CJ96" s="297"/>
      <c r="CK96" s="297"/>
      <c r="CL96" s="297"/>
      <c r="CM96" s="297"/>
      <c r="CN96" s="297"/>
      <c r="CO96" s="297"/>
      <c r="CP96" s="297"/>
      <c r="CQ96" s="297"/>
      <c r="CR96" s="297"/>
      <c r="CS96" s="297"/>
      <c r="CT96" s="297"/>
      <c r="CU96" s="1465"/>
      <c r="CV96" s="1465"/>
      <c r="CW96" s="1465"/>
      <c r="CX96" s="1465"/>
      <c r="CY96" s="1465"/>
      <c r="CZ96" s="1465"/>
      <c r="DA96" s="210"/>
    </row>
    <row r="97" s="131" customFormat="true" ht="15" customHeight="true" x14ac:dyDescent="0.2">
      <c r="A97" s="749"/>
      <c r="B97" s="766"/>
      <c r="C97" s="835"/>
      <c r="D97" s="836"/>
      <c r="E97" s="836"/>
      <c r="F97" s="836"/>
      <c r="G97" s="837"/>
      <c r="H97" s="838"/>
      <c r="I97" s="836"/>
      <c r="J97" s="836"/>
      <c r="K97" s="836"/>
      <c r="L97" s="839"/>
      <c r="M97" s="835"/>
      <c r="N97" s="836"/>
      <c r="O97" s="836"/>
      <c r="P97" s="836"/>
      <c r="Q97" s="837"/>
      <c r="R97" s="838"/>
      <c r="S97" s="836"/>
      <c r="T97" s="836"/>
      <c r="U97" s="836"/>
      <c r="V97" s="836"/>
      <c r="W97" s="836"/>
      <c r="X97" s="836"/>
      <c r="Y97" s="836"/>
      <c r="Z97" s="836"/>
      <c r="AA97" s="836"/>
      <c r="AB97" s="836"/>
      <c r="AC97" s="813"/>
      <c r="AD97" s="813"/>
      <c r="AE97" s="813"/>
      <c r="AF97" s="813"/>
      <c r="AG97" s="813"/>
      <c r="AH97" s="813"/>
      <c r="AI97" s="813"/>
      <c r="AJ97" s="813"/>
      <c r="AK97" s="813"/>
      <c r="AL97" s="813"/>
      <c r="AM97" s="813"/>
      <c r="AN97" s="813"/>
      <c r="AO97" s="813"/>
      <c r="AP97" s="813"/>
      <c r="AQ97" s="813"/>
      <c r="AR97" s="813"/>
      <c r="AS97" s="813"/>
      <c r="AT97" s="882"/>
      <c r="AU97" s="593"/>
      <c r="AV97" s="593"/>
      <c r="AW97" s="593"/>
      <c r="AX97" s="593"/>
      <c r="AY97" s="593"/>
      <c r="BA97" s="231"/>
      <c r="BB97" s="154"/>
      <c r="BC97" s="322"/>
      <c r="BD97" s="296"/>
      <c r="BE97" s="296"/>
      <c r="BF97" s="296"/>
      <c r="BG97" s="323"/>
      <c r="BH97" s="330"/>
      <c r="BI97" s="296"/>
      <c r="BJ97" s="296"/>
      <c r="BK97" s="296"/>
      <c r="BL97" s="323"/>
      <c r="BM97" s="330"/>
      <c r="BN97" s="296"/>
      <c r="BO97" s="296"/>
      <c r="BP97" s="296"/>
      <c r="BQ97" s="323"/>
      <c r="BR97" s="330"/>
      <c r="BS97" s="296"/>
      <c r="BT97" s="296"/>
      <c r="BU97" s="296"/>
      <c r="BV97" s="296"/>
      <c r="BW97" s="296"/>
      <c r="BX97" s="296"/>
      <c r="BY97" s="297"/>
      <c r="BZ97" s="297"/>
      <c r="CA97" s="297"/>
      <c r="CB97" s="297"/>
      <c r="CC97" s="297"/>
      <c r="CD97" s="297"/>
      <c r="CE97" s="297"/>
      <c r="CF97" s="297"/>
      <c r="CG97" s="297"/>
      <c r="CH97" s="297"/>
      <c r="CI97" s="297"/>
      <c r="CJ97" s="297"/>
      <c r="CK97" s="297"/>
      <c r="CL97" s="297"/>
      <c r="CM97" s="297"/>
      <c r="CN97" s="297"/>
      <c r="CO97" s="297"/>
      <c r="CP97" s="297"/>
      <c r="CQ97" s="297"/>
      <c r="CR97" s="297"/>
      <c r="CS97" s="297"/>
      <c r="CT97" s="297"/>
      <c r="CU97" s="1465"/>
      <c r="CV97" s="1465"/>
      <c r="CW97" s="1465"/>
      <c r="CX97" s="1465"/>
      <c r="CY97" s="1465"/>
      <c r="CZ97" s="1465"/>
      <c r="DA97" s="210"/>
    </row>
    <row r="98" s="131" customFormat="true" ht="15" customHeight="true" x14ac:dyDescent="0.2">
      <c r="A98" s="952"/>
      <c r="B98" s="766"/>
      <c r="C98" s="835"/>
      <c r="D98" s="836"/>
      <c r="E98" s="836"/>
      <c r="F98" s="836"/>
      <c r="G98" s="837"/>
      <c r="H98" s="838"/>
      <c r="I98" s="836"/>
      <c r="J98" s="836"/>
      <c r="K98" s="836"/>
      <c r="L98" s="839"/>
      <c r="M98" s="835"/>
      <c r="N98" s="836"/>
      <c r="O98" s="836"/>
      <c r="P98" s="836"/>
      <c r="Q98" s="837"/>
      <c r="R98" s="838"/>
      <c r="S98" s="836"/>
      <c r="T98" s="836"/>
      <c r="U98" s="836"/>
      <c r="V98" s="836"/>
      <c r="W98" s="836"/>
      <c r="X98" s="836"/>
      <c r="Y98" s="836"/>
      <c r="Z98" s="836"/>
      <c r="AA98" s="836"/>
      <c r="AB98" s="836"/>
      <c r="AC98" s="813"/>
      <c r="AD98" s="813"/>
      <c r="AE98" s="813"/>
      <c r="AF98" s="813"/>
      <c r="AG98" s="813"/>
      <c r="AH98" s="813"/>
      <c r="AI98" s="813"/>
      <c r="AJ98" s="813"/>
      <c r="AK98" s="813"/>
      <c r="AL98" s="813"/>
      <c r="AM98" s="813"/>
      <c r="AN98" s="813"/>
      <c r="AO98" s="813"/>
      <c r="AP98" s="813"/>
      <c r="AQ98" s="813"/>
      <c r="AR98" s="813"/>
      <c r="AS98" s="813"/>
      <c r="AT98" s="882"/>
      <c r="AU98" s="593"/>
      <c r="AV98" s="593"/>
      <c r="AW98" s="593"/>
      <c r="AX98" s="593"/>
      <c r="AY98" s="593"/>
      <c r="BA98" s="231"/>
      <c r="BB98" s="154"/>
      <c r="BC98" s="322"/>
      <c r="BD98" s="296"/>
      <c r="BE98" s="296"/>
      <c r="BF98" s="296"/>
      <c r="BG98" s="323"/>
      <c r="BH98" s="330"/>
      <c r="BI98" s="296"/>
      <c r="BJ98" s="296"/>
      <c r="BK98" s="296"/>
      <c r="BL98" s="323"/>
      <c r="BM98" s="330"/>
      <c r="BN98" s="296"/>
      <c r="BO98" s="296"/>
      <c r="BP98" s="296"/>
      <c r="BQ98" s="323"/>
      <c r="BR98" s="330"/>
      <c r="BS98" s="296"/>
      <c r="BT98" s="296"/>
      <c r="BU98" s="296"/>
      <c r="BV98" s="296"/>
      <c r="BW98" s="296"/>
      <c r="BX98" s="296"/>
      <c r="BY98" s="297"/>
      <c r="BZ98" s="297"/>
      <c r="CA98" s="297"/>
      <c r="CB98" s="297"/>
      <c r="CC98" s="297"/>
      <c r="CD98" s="297"/>
      <c r="CE98" s="297"/>
      <c r="CF98" s="297"/>
      <c r="CG98" s="297"/>
      <c r="CH98" s="297"/>
      <c r="CI98" s="297"/>
      <c r="CJ98" s="297"/>
      <c r="CK98" s="297"/>
      <c r="CL98" s="297"/>
      <c r="CM98" s="297"/>
      <c r="CN98" s="297"/>
      <c r="CO98" s="297"/>
      <c r="CP98" s="297"/>
      <c r="CQ98" s="297"/>
      <c r="CR98" s="297"/>
      <c r="CS98" s="297"/>
      <c r="CT98" s="297"/>
      <c r="CU98" s="1465"/>
      <c r="CV98" s="1465"/>
      <c r="CW98" s="1465"/>
      <c r="CX98" s="1465"/>
      <c r="CY98" s="1465"/>
      <c r="CZ98" s="1465"/>
      <c r="DA98" s="210"/>
    </row>
    <row r="99" s="131" customFormat="true" ht="15" customHeight="true" x14ac:dyDescent="0.2">
      <c r="A99" s="952"/>
      <c r="B99" s="766"/>
      <c r="C99" s="835"/>
      <c r="D99" s="836"/>
      <c r="E99" s="836"/>
      <c r="F99" s="836"/>
      <c r="G99" s="837"/>
      <c r="H99" s="838"/>
      <c r="I99" s="836"/>
      <c r="J99" s="836"/>
      <c r="K99" s="836"/>
      <c r="L99" s="839"/>
      <c r="M99" s="835"/>
      <c r="N99" s="836"/>
      <c r="O99" s="836"/>
      <c r="P99" s="836"/>
      <c r="Q99" s="837"/>
      <c r="R99" s="838"/>
      <c r="S99" s="836"/>
      <c r="T99" s="836"/>
      <c r="U99" s="836"/>
      <c r="V99" s="836"/>
      <c r="W99" s="836"/>
      <c r="X99" s="836"/>
      <c r="Y99" s="836"/>
      <c r="Z99" s="836"/>
      <c r="AA99" s="836"/>
      <c r="AB99" s="836"/>
      <c r="AC99" s="813"/>
      <c r="AD99" s="813"/>
      <c r="AE99" s="813"/>
      <c r="AF99" s="813"/>
      <c r="AG99" s="813"/>
      <c r="AH99" s="813"/>
      <c r="AI99" s="813"/>
      <c r="AJ99" s="813"/>
      <c r="AK99" s="813"/>
      <c r="AL99" s="813"/>
      <c r="AM99" s="813"/>
      <c r="AN99" s="813"/>
      <c r="AO99" s="813"/>
      <c r="AP99" s="813"/>
      <c r="AQ99" s="813"/>
      <c r="AR99" s="813"/>
      <c r="AS99" s="813"/>
      <c r="AT99" s="882"/>
      <c r="AU99" s="593"/>
      <c r="AV99" s="593"/>
      <c r="AW99" s="593"/>
      <c r="AX99" s="593"/>
      <c r="AY99" s="593"/>
      <c r="BA99" s="231"/>
      <c r="BB99" s="154"/>
      <c r="BC99" s="322"/>
      <c r="BD99" s="296"/>
      <c r="BE99" s="296"/>
      <c r="BF99" s="296"/>
      <c r="BG99" s="323"/>
      <c r="BH99" s="330"/>
      <c r="BI99" s="296"/>
      <c r="BJ99" s="296"/>
      <c r="BK99" s="296"/>
      <c r="BL99" s="323"/>
      <c r="BM99" s="330"/>
      <c r="BN99" s="296"/>
      <c r="BO99" s="296"/>
      <c r="BP99" s="296"/>
      <c r="BQ99" s="323"/>
      <c r="BR99" s="330"/>
      <c r="BS99" s="296"/>
      <c r="BT99" s="296"/>
      <c r="BU99" s="296"/>
      <c r="BV99" s="296"/>
      <c r="BW99" s="296"/>
      <c r="BX99" s="296"/>
      <c r="BY99" s="297"/>
      <c r="BZ99" s="297"/>
      <c r="CA99" s="297"/>
      <c r="CB99" s="297"/>
      <c r="CC99" s="297"/>
      <c r="CD99" s="297"/>
      <c r="CE99" s="297"/>
      <c r="CF99" s="297"/>
      <c r="CG99" s="297"/>
      <c r="CH99" s="297"/>
      <c r="CI99" s="297"/>
      <c r="CJ99" s="297"/>
      <c r="CK99" s="297"/>
      <c r="CL99" s="297"/>
      <c r="CM99" s="297"/>
      <c r="CN99" s="297"/>
      <c r="CO99" s="297"/>
      <c r="CP99" s="297"/>
      <c r="CQ99" s="297"/>
      <c r="CR99" s="297"/>
      <c r="CS99" s="297"/>
      <c r="CT99" s="297"/>
      <c r="CU99" s="1465"/>
      <c r="CV99" s="1465"/>
      <c r="CW99" s="1465"/>
      <c r="CX99" s="1465"/>
      <c r="CY99" s="1465"/>
      <c r="CZ99" s="1465"/>
      <c r="DA99" s="210"/>
    </row>
    <row r="100" s="131" customFormat="true" ht="15" customHeight="true" x14ac:dyDescent="0.2">
      <c r="A100" s="952"/>
      <c r="B100" s="766"/>
      <c r="C100" s="835"/>
      <c r="D100" s="836"/>
      <c r="E100" s="836"/>
      <c r="F100" s="836"/>
      <c r="G100" s="837"/>
      <c r="H100" s="838"/>
      <c r="I100" s="836"/>
      <c r="J100" s="836"/>
      <c r="K100" s="836"/>
      <c r="L100" s="839"/>
      <c r="M100" s="835"/>
      <c r="N100" s="836"/>
      <c r="O100" s="836"/>
      <c r="P100" s="836"/>
      <c r="Q100" s="837"/>
      <c r="R100" s="838"/>
      <c r="S100" s="836"/>
      <c r="T100" s="836"/>
      <c r="U100" s="836"/>
      <c r="V100" s="836"/>
      <c r="W100" s="836"/>
      <c r="X100" s="836"/>
      <c r="Y100" s="836"/>
      <c r="Z100" s="836"/>
      <c r="AA100" s="836"/>
      <c r="AB100" s="836"/>
      <c r="AC100" s="813"/>
      <c r="AD100" s="813"/>
      <c r="AE100" s="813"/>
      <c r="AF100" s="813"/>
      <c r="AG100" s="813"/>
      <c r="AH100" s="813"/>
      <c r="AI100" s="813"/>
      <c r="AJ100" s="813"/>
      <c r="AK100" s="813"/>
      <c r="AL100" s="813"/>
      <c r="AM100" s="813"/>
      <c r="AN100" s="813"/>
      <c r="AO100" s="813"/>
      <c r="AP100" s="813"/>
      <c r="AQ100" s="813"/>
      <c r="AR100" s="813"/>
      <c r="AS100" s="813"/>
      <c r="AT100" s="882"/>
      <c r="AU100" s="593"/>
      <c r="AV100" s="593"/>
      <c r="AW100" s="593"/>
      <c r="AX100" s="593"/>
      <c r="AY100" s="593"/>
      <c r="BA100" s="231"/>
      <c r="BB100" s="154"/>
      <c r="BC100" s="322"/>
      <c r="BD100" s="296"/>
      <c r="BE100" s="296"/>
      <c r="BF100" s="296"/>
      <c r="BG100" s="323"/>
      <c r="BH100" s="330"/>
      <c r="BI100" s="296"/>
      <c r="BJ100" s="296"/>
      <c r="BK100" s="296"/>
      <c r="BL100" s="323"/>
      <c r="BM100" s="330"/>
      <c r="BN100" s="296"/>
      <c r="BO100" s="296"/>
      <c r="BP100" s="296"/>
      <c r="BQ100" s="323"/>
      <c r="BR100" s="330"/>
      <c r="BS100" s="296"/>
      <c r="BT100" s="296"/>
      <c r="BU100" s="296"/>
      <c r="BV100" s="296"/>
      <c r="BW100" s="296"/>
      <c r="BX100" s="296"/>
      <c r="BY100" s="297"/>
      <c r="BZ100" s="297"/>
      <c r="CA100" s="297"/>
      <c r="CB100" s="297"/>
      <c r="CC100" s="297"/>
      <c r="CD100" s="297"/>
      <c r="CE100" s="297"/>
      <c r="CF100" s="297"/>
      <c r="CG100" s="297"/>
      <c r="CH100" s="297"/>
      <c r="CI100" s="297"/>
      <c r="CJ100" s="297"/>
      <c r="CK100" s="297"/>
      <c r="CL100" s="297"/>
      <c r="CM100" s="297"/>
      <c r="CN100" s="297"/>
      <c r="CO100" s="297"/>
      <c r="CP100" s="297"/>
      <c r="CQ100" s="297"/>
      <c r="CR100" s="297"/>
      <c r="CS100" s="297"/>
      <c r="CT100" s="297"/>
      <c r="CU100" s="1465"/>
      <c r="CV100" s="1465"/>
      <c r="CW100" s="1465"/>
      <c r="CX100" s="1465"/>
      <c r="CY100" s="1465"/>
      <c r="CZ100" s="1465"/>
      <c r="DA100" s="210"/>
    </row>
    <row r="101" s="131" customFormat="true" ht="15" customHeight="true" x14ac:dyDescent="0.2">
      <c r="A101" s="749"/>
      <c r="B101" s="766"/>
      <c r="C101" s="835"/>
      <c r="D101" s="836"/>
      <c r="E101" s="836"/>
      <c r="F101" s="836"/>
      <c r="G101" s="837"/>
      <c r="H101" s="838"/>
      <c r="I101" s="836"/>
      <c r="J101" s="836"/>
      <c r="K101" s="836"/>
      <c r="L101" s="839"/>
      <c r="M101" s="835"/>
      <c r="N101" s="836"/>
      <c r="O101" s="836"/>
      <c r="P101" s="836"/>
      <c r="Q101" s="837"/>
      <c r="R101" s="838"/>
      <c r="S101" s="836"/>
      <c r="T101" s="836"/>
      <c r="U101" s="836"/>
      <c r="V101" s="836"/>
      <c r="W101" s="836"/>
      <c r="X101" s="836"/>
      <c r="Y101" s="836"/>
      <c r="Z101" s="836"/>
      <c r="AA101" s="836"/>
      <c r="AB101" s="836"/>
      <c r="AC101" s="813"/>
      <c r="AD101" s="813"/>
      <c r="AE101" s="813"/>
      <c r="AF101" s="813"/>
      <c r="AG101" s="813"/>
      <c r="AH101" s="813"/>
      <c r="AI101" s="813"/>
      <c r="AJ101" s="813"/>
      <c r="AK101" s="813"/>
      <c r="AL101" s="813"/>
      <c r="AM101" s="813"/>
      <c r="AN101" s="813"/>
      <c r="AO101" s="813"/>
      <c r="AP101" s="813"/>
      <c r="AQ101" s="813"/>
      <c r="AR101" s="813"/>
      <c r="AS101" s="813"/>
      <c r="AT101" s="882"/>
      <c r="AU101" s="593"/>
      <c r="AV101" s="593"/>
      <c r="AW101" s="593"/>
      <c r="AX101" s="593"/>
      <c r="AY101" s="593"/>
      <c r="BA101" s="231"/>
      <c r="BB101" s="154"/>
      <c r="BC101" s="322"/>
      <c r="BD101" s="296"/>
      <c r="BE101" s="296"/>
      <c r="BF101" s="296"/>
      <c r="BG101" s="323"/>
      <c r="BH101" s="330"/>
      <c r="BI101" s="296"/>
      <c r="BJ101" s="296"/>
      <c r="BK101" s="296"/>
      <c r="BL101" s="323"/>
      <c r="BM101" s="330"/>
      <c r="BN101" s="296"/>
      <c r="BO101" s="296"/>
      <c r="BP101" s="296"/>
      <c r="BQ101" s="323"/>
      <c r="BR101" s="330"/>
      <c r="BS101" s="296"/>
      <c r="BT101" s="296"/>
      <c r="BU101" s="296"/>
      <c r="BV101" s="296"/>
      <c r="BW101" s="296"/>
      <c r="BX101" s="296"/>
      <c r="BY101" s="297"/>
      <c r="BZ101" s="297"/>
      <c r="CA101" s="297"/>
      <c r="CB101" s="297"/>
      <c r="CC101" s="297"/>
      <c r="CD101" s="297"/>
      <c r="CE101" s="297"/>
      <c r="CF101" s="297"/>
      <c r="CG101" s="297"/>
      <c r="CH101" s="297"/>
      <c r="CI101" s="297"/>
      <c r="CJ101" s="297"/>
      <c r="CK101" s="297"/>
      <c r="CL101" s="297"/>
      <c r="CM101" s="297"/>
      <c r="CN101" s="297"/>
      <c r="CO101" s="297"/>
      <c r="CP101" s="297"/>
      <c r="CQ101" s="297"/>
      <c r="CR101" s="297"/>
      <c r="CS101" s="297"/>
      <c r="CT101" s="297"/>
      <c r="CU101" s="1465"/>
      <c r="CV101" s="1465"/>
      <c r="CW101" s="1465"/>
      <c r="CX101" s="1465"/>
      <c r="CY101" s="1465"/>
      <c r="CZ101" s="1465"/>
      <c r="DA101" s="210"/>
    </row>
    <row r="102" s="131" customFormat="true" ht="15" customHeight="true" x14ac:dyDescent="0.2">
      <c r="A102" s="952"/>
      <c r="B102" s="766"/>
      <c r="C102" s="835"/>
      <c r="D102" s="836"/>
      <c r="E102" s="836"/>
      <c r="F102" s="836"/>
      <c r="G102" s="837"/>
      <c r="H102" s="838"/>
      <c r="I102" s="836"/>
      <c r="J102" s="836"/>
      <c r="K102" s="836"/>
      <c r="L102" s="839"/>
      <c r="M102" s="835"/>
      <c r="N102" s="836"/>
      <c r="O102" s="836"/>
      <c r="P102" s="836"/>
      <c r="Q102" s="837"/>
      <c r="R102" s="838"/>
      <c r="S102" s="836"/>
      <c r="T102" s="836"/>
      <c r="U102" s="836"/>
      <c r="V102" s="836"/>
      <c r="W102" s="836"/>
      <c r="X102" s="836"/>
      <c r="Y102" s="836"/>
      <c r="Z102" s="836"/>
      <c r="AA102" s="836"/>
      <c r="AB102" s="836"/>
      <c r="AC102" s="813"/>
      <c r="AD102" s="813"/>
      <c r="AE102" s="813"/>
      <c r="AF102" s="813"/>
      <c r="AG102" s="813"/>
      <c r="AH102" s="813"/>
      <c r="AI102" s="813"/>
      <c r="AJ102" s="813"/>
      <c r="AK102" s="813"/>
      <c r="AL102" s="813"/>
      <c r="AM102" s="813"/>
      <c r="AN102" s="813"/>
      <c r="AO102" s="813"/>
      <c r="AP102" s="813"/>
      <c r="AQ102" s="813"/>
      <c r="AR102" s="813"/>
      <c r="AS102" s="813"/>
      <c r="AT102" s="882"/>
      <c r="AU102" s="593"/>
      <c r="AV102" s="593"/>
      <c r="AW102" s="593"/>
      <c r="AX102" s="593"/>
      <c r="AY102" s="593"/>
      <c r="BA102" s="231"/>
      <c r="BB102" s="154"/>
      <c r="BC102" s="322"/>
      <c r="BD102" s="296"/>
      <c r="BE102" s="296"/>
      <c r="BF102" s="296"/>
      <c r="BG102" s="323"/>
      <c r="BH102" s="330"/>
      <c r="BI102" s="296"/>
      <c r="BJ102" s="296"/>
      <c r="BK102" s="296"/>
      <c r="BL102" s="323"/>
      <c r="BM102" s="330"/>
      <c r="BN102" s="296"/>
      <c r="BO102" s="296"/>
      <c r="BP102" s="296"/>
      <c r="BQ102" s="323"/>
      <c r="BR102" s="330"/>
      <c r="BS102" s="296"/>
      <c r="BT102" s="296"/>
      <c r="BU102" s="296"/>
      <c r="BV102" s="296"/>
      <c r="BW102" s="296"/>
      <c r="BX102" s="296"/>
      <c r="BY102" s="297"/>
      <c r="BZ102" s="297"/>
      <c r="CA102" s="297"/>
      <c r="CB102" s="297"/>
      <c r="CC102" s="297"/>
      <c r="CD102" s="297"/>
      <c r="CE102" s="297"/>
      <c r="CF102" s="297"/>
      <c r="CG102" s="297"/>
      <c r="CH102" s="297"/>
      <c r="CI102" s="297"/>
      <c r="CJ102" s="297"/>
      <c r="CK102" s="297"/>
      <c r="CL102" s="297"/>
      <c r="CM102" s="297"/>
      <c r="CN102" s="297"/>
      <c r="CO102" s="297"/>
      <c r="CP102" s="297"/>
      <c r="CQ102" s="297"/>
      <c r="CR102" s="297"/>
      <c r="CS102" s="297"/>
      <c r="CT102" s="297"/>
      <c r="CU102" s="1465"/>
      <c r="CV102" s="1465"/>
      <c r="CW102" s="1465"/>
      <c r="CX102" s="1465"/>
      <c r="CY102" s="1465"/>
      <c r="CZ102" s="1465"/>
      <c r="DA102" s="210"/>
    </row>
    <row r="103" s="131" customFormat="true" ht="15" customHeight="true" x14ac:dyDescent="0.2">
      <c r="A103" s="952"/>
      <c r="B103" s="766"/>
      <c r="C103" s="835"/>
      <c r="D103" s="836"/>
      <c r="E103" s="836"/>
      <c r="F103" s="836"/>
      <c r="G103" s="837"/>
      <c r="H103" s="838"/>
      <c r="I103" s="836"/>
      <c r="J103" s="836"/>
      <c r="K103" s="836"/>
      <c r="L103" s="839"/>
      <c r="M103" s="835"/>
      <c r="N103" s="836"/>
      <c r="O103" s="836"/>
      <c r="P103" s="836"/>
      <c r="Q103" s="837"/>
      <c r="R103" s="838"/>
      <c r="S103" s="836"/>
      <c r="T103" s="836"/>
      <c r="U103" s="836"/>
      <c r="V103" s="836"/>
      <c r="W103" s="836"/>
      <c r="X103" s="836"/>
      <c r="Y103" s="836"/>
      <c r="Z103" s="836"/>
      <c r="AA103" s="836"/>
      <c r="AB103" s="836"/>
      <c r="AC103" s="813"/>
      <c r="AD103" s="813"/>
      <c r="AE103" s="813"/>
      <c r="AF103" s="813"/>
      <c r="AG103" s="813"/>
      <c r="AH103" s="813"/>
      <c r="AI103" s="813"/>
      <c r="AJ103" s="813"/>
      <c r="AK103" s="813"/>
      <c r="AL103" s="813"/>
      <c r="AM103" s="813"/>
      <c r="AN103" s="813"/>
      <c r="AO103" s="813"/>
      <c r="AP103" s="813"/>
      <c r="AQ103" s="813"/>
      <c r="AR103" s="813"/>
      <c r="AS103" s="813"/>
      <c r="AT103" s="882"/>
      <c r="AU103" s="593"/>
      <c r="AV103" s="593"/>
      <c r="AW103" s="593"/>
      <c r="AX103" s="593"/>
      <c r="AY103" s="593"/>
      <c r="BA103" s="231"/>
      <c r="BB103" s="154"/>
      <c r="BC103" s="322"/>
      <c r="BD103" s="296"/>
      <c r="BE103" s="296"/>
      <c r="BF103" s="296"/>
      <c r="BG103" s="323"/>
      <c r="BH103" s="330"/>
      <c r="BI103" s="296"/>
      <c r="BJ103" s="296"/>
      <c r="BK103" s="296"/>
      <c r="BL103" s="323"/>
      <c r="BM103" s="330"/>
      <c r="BN103" s="296"/>
      <c r="BO103" s="296"/>
      <c r="BP103" s="296"/>
      <c r="BQ103" s="323"/>
      <c r="BR103" s="330"/>
      <c r="BS103" s="296"/>
      <c r="BT103" s="296"/>
      <c r="BU103" s="296"/>
      <c r="BV103" s="296"/>
      <c r="BW103" s="296"/>
      <c r="BX103" s="296"/>
      <c r="BY103" s="297"/>
      <c r="BZ103" s="297"/>
      <c r="CA103" s="297"/>
      <c r="CB103" s="297"/>
      <c r="CC103" s="297"/>
      <c r="CD103" s="297"/>
      <c r="CE103" s="297"/>
      <c r="CF103" s="297"/>
      <c r="CG103" s="297"/>
      <c r="CH103" s="297"/>
      <c r="CI103" s="297"/>
      <c r="CJ103" s="297"/>
      <c r="CK103" s="297"/>
      <c r="CL103" s="297"/>
      <c r="CM103" s="297"/>
      <c r="CN103" s="297"/>
      <c r="CO103" s="297"/>
      <c r="CP103" s="297"/>
      <c r="CQ103" s="297"/>
      <c r="CR103" s="297"/>
      <c r="CS103" s="297"/>
      <c r="CT103" s="297"/>
      <c r="CU103" s="1465"/>
      <c r="CV103" s="1465"/>
      <c r="CW103" s="1465"/>
      <c r="CX103" s="1465"/>
      <c r="CY103" s="1465"/>
      <c r="CZ103" s="1465"/>
      <c r="DA103" s="210"/>
    </row>
    <row r="104" s="131" customFormat="true" ht="15" customHeight="true" x14ac:dyDescent="0.2">
      <c r="A104" s="952"/>
      <c r="B104" s="766"/>
      <c r="C104" s="835"/>
      <c r="D104" s="836"/>
      <c r="E104" s="836"/>
      <c r="F104" s="836"/>
      <c r="G104" s="837"/>
      <c r="H104" s="838"/>
      <c r="I104" s="836"/>
      <c r="J104" s="836"/>
      <c r="K104" s="836"/>
      <c r="L104" s="839"/>
      <c r="M104" s="835"/>
      <c r="N104" s="836"/>
      <c r="O104" s="836"/>
      <c r="P104" s="836"/>
      <c r="Q104" s="837"/>
      <c r="R104" s="838"/>
      <c r="S104" s="836"/>
      <c r="T104" s="836"/>
      <c r="U104" s="836"/>
      <c r="V104" s="836"/>
      <c r="W104" s="836"/>
      <c r="X104" s="836"/>
      <c r="Y104" s="836"/>
      <c r="Z104" s="836"/>
      <c r="AA104" s="836"/>
      <c r="AB104" s="836"/>
      <c r="AC104" s="813"/>
      <c r="AD104" s="813"/>
      <c r="AE104" s="813"/>
      <c r="AF104" s="813"/>
      <c r="AG104" s="813"/>
      <c r="AH104" s="813"/>
      <c r="AI104" s="813"/>
      <c r="AJ104" s="813"/>
      <c r="AK104" s="813"/>
      <c r="AL104" s="813"/>
      <c r="AM104" s="813"/>
      <c r="AN104" s="813"/>
      <c r="AO104" s="813"/>
      <c r="AP104" s="813"/>
      <c r="AQ104" s="813"/>
      <c r="AR104" s="813"/>
      <c r="AS104" s="813"/>
      <c r="AT104" s="882"/>
      <c r="AU104" s="593"/>
      <c r="AV104" s="593"/>
      <c r="AW104" s="593"/>
      <c r="AX104" s="593"/>
      <c r="AY104" s="593"/>
      <c r="BA104" s="231"/>
      <c r="BB104" s="154"/>
      <c r="BC104" s="322"/>
      <c r="BD104" s="296"/>
      <c r="BE104" s="296"/>
      <c r="BF104" s="296"/>
      <c r="BG104" s="323"/>
      <c r="BH104" s="330"/>
      <c r="BI104" s="296"/>
      <c r="BJ104" s="296"/>
      <c r="BK104" s="296"/>
      <c r="BL104" s="323"/>
      <c r="BM104" s="330"/>
      <c r="BN104" s="296"/>
      <c r="BO104" s="296"/>
      <c r="BP104" s="296"/>
      <c r="BQ104" s="323"/>
      <c r="BR104" s="330"/>
      <c r="BS104" s="296"/>
      <c r="BT104" s="296"/>
      <c r="BU104" s="296"/>
      <c r="BV104" s="296"/>
      <c r="BW104" s="296"/>
      <c r="BX104" s="296"/>
      <c r="BY104" s="297"/>
      <c r="BZ104" s="297"/>
      <c r="CA104" s="297"/>
      <c r="CB104" s="297"/>
      <c r="CC104" s="297"/>
      <c r="CD104" s="297"/>
      <c r="CE104" s="297"/>
      <c r="CF104" s="297"/>
      <c r="CG104" s="297"/>
      <c r="CH104" s="297"/>
      <c r="CI104" s="297"/>
      <c r="CJ104" s="297"/>
      <c r="CK104" s="297"/>
      <c r="CL104" s="297"/>
      <c r="CM104" s="297"/>
      <c r="CN104" s="297"/>
      <c r="CO104" s="297"/>
      <c r="CP104" s="297"/>
      <c r="CQ104" s="297"/>
      <c r="CR104" s="297"/>
      <c r="CS104" s="297"/>
      <c r="CT104" s="297"/>
      <c r="CU104" s="1465"/>
      <c r="CV104" s="1465"/>
      <c r="CW104" s="1465"/>
      <c r="CX104" s="1465"/>
      <c r="CY104" s="1465"/>
      <c r="CZ104" s="1465"/>
      <c r="DA104" s="210"/>
    </row>
    <row r="105" s="131" customFormat="true" ht="15" customHeight="true" x14ac:dyDescent="0.2">
      <c r="A105" s="764"/>
      <c r="B105" s="767"/>
      <c r="C105" s="840"/>
      <c r="D105" s="841"/>
      <c r="E105" s="841"/>
      <c r="F105" s="841"/>
      <c r="G105" s="842"/>
      <c r="H105" s="843"/>
      <c r="I105" s="841"/>
      <c r="J105" s="841"/>
      <c r="K105" s="841"/>
      <c r="L105" s="844"/>
      <c r="M105" s="840"/>
      <c r="N105" s="841"/>
      <c r="O105" s="841"/>
      <c r="P105" s="841"/>
      <c r="Q105" s="842"/>
      <c r="R105" s="843"/>
      <c r="S105" s="841"/>
      <c r="T105" s="841"/>
      <c r="U105" s="841"/>
      <c r="V105" s="841"/>
      <c r="W105" s="841"/>
      <c r="X105" s="841"/>
      <c r="Y105" s="841"/>
      <c r="Z105" s="841"/>
      <c r="AA105" s="841"/>
      <c r="AB105" s="841"/>
      <c r="AC105" s="845"/>
      <c r="AD105" s="845"/>
      <c r="AE105" s="845"/>
      <c r="AF105" s="845"/>
      <c r="AG105" s="845"/>
      <c r="AH105" s="845"/>
      <c r="AI105" s="845"/>
      <c r="AJ105" s="845"/>
      <c r="AK105" s="845"/>
      <c r="AL105" s="845"/>
      <c r="AM105" s="845"/>
      <c r="AN105" s="845"/>
      <c r="AO105" s="845"/>
      <c r="AP105" s="845"/>
      <c r="AQ105" s="845"/>
      <c r="AR105" s="845"/>
      <c r="AS105" s="845"/>
      <c r="AT105" s="951"/>
      <c r="AU105" s="593"/>
      <c r="AV105" s="593"/>
      <c r="AW105" s="593"/>
      <c r="AX105" s="593"/>
      <c r="AY105" s="593"/>
      <c r="BA105" s="231"/>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6"/>
      <c r="BZ105" s="336"/>
      <c r="CA105" s="336"/>
      <c r="CB105" s="336"/>
      <c r="CC105" s="336"/>
      <c r="CD105" s="336"/>
      <c r="CE105" s="336"/>
      <c r="CF105" s="336"/>
      <c r="CG105" s="336"/>
      <c r="CH105" s="336"/>
      <c r="CI105" s="336"/>
      <c r="CJ105" s="336"/>
      <c r="CK105" s="336"/>
      <c r="CL105" s="336"/>
      <c r="CM105" s="336"/>
      <c r="CN105" s="336"/>
      <c r="CO105" s="336"/>
      <c r="CP105" s="336"/>
      <c r="CQ105" s="336"/>
      <c r="CR105" s="336"/>
      <c r="CS105" s="336"/>
      <c r="CT105" s="336"/>
      <c r="CU105" s="1465"/>
      <c r="CV105" s="1465"/>
      <c r="CW105" s="1465"/>
      <c r="CX105" s="1465"/>
      <c r="CY105" s="1465"/>
      <c r="CZ105" s="1465"/>
      <c r="DA105" s="210"/>
    </row>
    <row r="106" s="131" customFormat="true" ht="250.15" customHeight="true" x14ac:dyDescent="0.2">
      <c r="A106" s="426"/>
      <c r="B106" s="611"/>
      <c r="C106" s="612"/>
      <c r="D106" s="612"/>
      <c r="E106" s="612"/>
      <c r="F106" s="612"/>
      <c r="G106" s="612"/>
      <c r="H106" s="612"/>
      <c r="I106" s="612"/>
      <c r="J106" s="612"/>
      <c r="K106" s="612"/>
      <c r="L106" s="612"/>
      <c r="M106" s="612"/>
      <c r="N106" s="612"/>
      <c r="O106" s="612"/>
      <c r="P106" s="612"/>
      <c r="Q106" s="612"/>
      <c r="R106" s="612"/>
      <c r="S106" s="612"/>
      <c r="T106" s="612"/>
      <c r="U106" s="612"/>
      <c r="V106" s="612"/>
      <c r="W106" s="612"/>
      <c r="X106" s="612"/>
      <c r="Y106" s="612"/>
      <c r="Z106" s="612"/>
      <c r="AA106" s="612"/>
      <c r="AB106" s="612"/>
      <c r="AU106" s="210"/>
      <c r="AV106" s="210"/>
      <c r="AW106" s="210"/>
      <c r="AX106" s="210"/>
      <c r="AY106" s="210"/>
      <c r="BA106" s="292"/>
      <c r="BB106" s="293"/>
      <c r="BC106" s="293"/>
      <c r="BD106" s="293"/>
      <c r="BE106" s="293"/>
      <c r="BF106" s="293"/>
      <c r="BG106" s="293"/>
      <c r="BH106" s="293"/>
      <c r="BI106" s="293"/>
      <c r="BJ106" s="293"/>
      <c r="BK106" s="293"/>
      <c r="BL106" s="293"/>
      <c r="BM106" s="293"/>
      <c r="BN106" s="293"/>
      <c r="BO106" s="293"/>
      <c r="BP106" s="293"/>
      <c r="BQ106" s="293"/>
      <c r="BR106" s="293"/>
      <c r="BS106" s="293"/>
      <c r="BT106" s="293"/>
      <c r="BU106" s="293"/>
      <c r="BV106" s="293"/>
      <c r="BW106" s="293"/>
      <c r="BX106" s="293"/>
      <c r="BY106" s="292"/>
      <c r="BZ106" s="292"/>
      <c r="CA106" s="292"/>
      <c r="CB106" s="292"/>
      <c r="CC106" s="292"/>
      <c r="CD106" s="292"/>
      <c r="CE106" s="292"/>
      <c r="CF106" s="292"/>
      <c r="CG106" s="292"/>
      <c r="CH106" s="292"/>
      <c r="CI106" s="292"/>
      <c r="CJ106" s="292"/>
      <c r="CK106" s="292"/>
      <c r="CL106" s="292"/>
      <c r="CM106" s="292"/>
      <c r="CN106" s="292"/>
      <c r="CO106" s="292"/>
      <c r="CP106" s="292"/>
      <c r="CQ106" s="292"/>
      <c r="CR106" s="292"/>
      <c r="CS106" s="292"/>
      <c r="CT106" s="292"/>
      <c r="CU106" s="209"/>
      <c r="CV106" s="209"/>
      <c r="CW106" s="209"/>
      <c r="CX106" s="209"/>
      <c r="CY106" s="209"/>
      <c r="CZ106" s="209"/>
      <c r="DA106" s="210"/>
    </row>
    <row r="107" s="111" customFormat="true" ht="18" customHeight="true" x14ac:dyDescent="0.2">
      <c r="A107" s="426"/>
      <c r="B107" s="112"/>
      <c r="C107" s="271"/>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AB107" s="271"/>
      <c r="AU107" s="205"/>
      <c r="AV107" s="205"/>
      <c r="AW107" s="205"/>
      <c r="AX107" s="205"/>
      <c r="AY107" s="205"/>
      <c r="BB107" s="134"/>
      <c r="BZ107" s="205"/>
      <c r="CA107" s="205"/>
      <c r="CB107" s="205"/>
      <c r="CC107" s="205"/>
      <c r="CD107" s="205"/>
      <c r="CE107" s="205"/>
      <c r="CF107" s="205"/>
      <c r="CG107" s="205"/>
      <c r="CH107" s="205"/>
      <c r="CI107" s="205"/>
      <c r="CJ107" s="205"/>
      <c r="CK107" s="205"/>
      <c r="CL107" s="205"/>
      <c r="CM107" s="205"/>
      <c r="CN107" s="205"/>
      <c r="CO107" s="205"/>
      <c r="CP107" s="205"/>
      <c r="CQ107" s="205"/>
      <c r="CR107" s="205"/>
      <c r="CS107" s="205"/>
      <c r="CT107" s="205"/>
      <c r="CU107" s="205"/>
      <c r="CV107" s="205"/>
      <c r="CW107" s="205"/>
      <c r="CX107" s="205"/>
      <c r="CY107" s="205"/>
      <c r="CZ107" s="205"/>
      <c r="DA107" s="205"/>
    </row>
    <row r="108" s="111" customFormat="true" ht="22.5" customHeight="true" x14ac:dyDescent="0.35">
      <c r="A108" s="1661" t="str">
        <f>A1026</f>
        <v>India</v>
      </c>
      <c r="B108" s="1662"/>
      <c r="C108" s="113"/>
      <c r="D108" s="113"/>
      <c r="E108" s="113"/>
      <c r="F108" s="113"/>
      <c r="G108" s="113"/>
      <c r="H108" s="113"/>
      <c r="I108" s="113"/>
      <c r="J108" s="113"/>
      <c r="K108" s="113"/>
      <c r="L108" s="113"/>
      <c r="M108" s="113"/>
      <c r="N108" s="113"/>
      <c r="O108" s="113"/>
      <c r="P108" s="113"/>
      <c r="Q108" s="113"/>
      <c r="R108" s="113"/>
      <c r="S108" s="113"/>
      <c r="T108" s="113"/>
      <c r="U108" s="113"/>
      <c r="AU108" s="205"/>
      <c r="AV108" s="205"/>
      <c r="AW108" s="205"/>
      <c r="AX108" s="205"/>
      <c r="AY108" s="205"/>
      <c r="BB108" s="134"/>
      <c r="BZ108" s="205"/>
      <c r="CA108" s="205"/>
      <c r="CB108" s="205"/>
      <c r="CC108" s="205"/>
      <c r="CD108" s="205"/>
      <c r="CE108" s="205"/>
      <c r="CF108" s="205"/>
      <c r="CG108" s="205"/>
      <c r="CH108" s="205"/>
      <c r="CI108" s="205"/>
      <c r="CJ108" s="205"/>
      <c r="CK108" s="205"/>
      <c r="CL108" s="205"/>
      <c r="CM108" s="205"/>
      <c r="CN108" s="205"/>
      <c r="CO108" s="205"/>
      <c r="CP108" s="205"/>
      <c r="CQ108" s="205"/>
      <c r="CR108" s="205"/>
      <c r="CS108" s="205"/>
      <c r="CT108" s="205"/>
      <c r="CU108" s="205"/>
      <c r="CV108" s="205"/>
      <c r="CW108" s="205"/>
      <c r="CX108" s="205"/>
      <c r="CY108" s="205"/>
      <c r="CZ108" s="205"/>
      <c r="DA108" s="205"/>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AU109" s="205"/>
      <c r="AV109" s="205"/>
      <c r="AW109" s="205"/>
      <c r="AX109" s="205"/>
      <c r="AY109" s="205"/>
      <c r="BB109" s="134"/>
      <c r="BZ109" s="205"/>
      <c r="CA109" s="205"/>
      <c r="CB109" s="205"/>
      <c r="CC109" s="205"/>
      <c r="CD109" s="205"/>
      <c r="CE109" s="205"/>
      <c r="CF109" s="205"/>
      <c r="CG109" s="205"/>
      <c r="CH109" s="205"/>
      <c r="CI109" s="205"/>
      <c r="CJ109" s="205"/>
      <c r="CK109" s="205"/>
      <c r="CL109" s="205"/>
      <c r="CM109" s="205"/>
      <c r="CN109" s="205"/>
      <c r="CO109" s="205"/>
      <c r="CP109" s="205"/>
      <c r="CQ109" s="205"/>
      <c r="CR109" s="205"/>
      <c r="CS109" s="205"/>
      <c r="CT109" s="205"/>
      <c r="CU109" s="205"/>
      <c r="CV109" s="205"/>
      <c r="CW109" s="205"/>
      <c r="CX109" s="205"/>
      <c r="CY109" s="205"/>
      <c r="CZ109" s="205"/>
      <c r="DA109" s="205"/>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13"/>
      <c r="AU110" s="205"/>
      <c r="AV110" s="205"/>
      <c r="AW110" s="205"/>
      <c r="AX110" s="205"/>
      <c r="AY110" s="205"/>
      <c r="BB110" s="134"/>
      <c r="BZ110" s="205"/>
      <c r="CA110" s="205"/>
      <c r="CB110" s="205"/>
      <c r="CC110" s="205"/>
      <c r="CD110" s="205"/>
      <c r="CE110" s="205"/>
      <c r="CF110" s="205"/>
      <c r="CG110" s="205"/>
      <c r="CH110" s="205"/>
      <c r="CI110" s="205"/>
      <c r="CJ110" s="205"/>
      <c r="CK110" s="205"/>
      <c r="CL110" s="205"/>
      <c r="CM110" s="205"/>
      <c r="CN110" s="205"/>
      <c r="CO110" s="205"/>
      <c r="CP110" s="205"/>
      <c r="CQ110" s="205"/>
      <c r="CR110" s="205"/>
      <c r="CS110" s="205"/>
      <c r="CT110" s="205"/>
      <c r="CU110" s="205"/>
      <c r="CV110" s="205"/>
      <c r="CW110" s="205"/>
      <c r="CX110" s="205"/>
      <c r="CY110" s="205"/>
      <c r="CZ110" s="205"/>
      <c r="DA110" s="205"/>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13"/>
      <c r="AU111" s="205"/>
      <c r="AV111" s="205"/>
      <c r="AW111" s="205"/>
      <c r="AX111" s="205"/>
      <c r="AY111" s="205"/>
      <c r="BB111" s="134"/>
      <c r="BZ111" s="205"/>
      <c r="CA111" s="205"/>
      <c r="CB111" s="205"/>
      <c r="CC111" s="205"/>
      <c r="CD111" s="205"/>
      <c r="CE111" s="205"/>
      <c r="CF111" s="205"/>
      <c r="CG111" s="205"/>
      <c r="CH111" s="205"/>
      <c r="CI111" s="205"/>
      <c r="CJ111" s="205"/>
      <c r="CK111" s="205"/>
      <c r="CL111" s="205"/>
      <c r="CM111" s="205"/>
      <c r="CN111" s="205"/>
      <c r="CO111" s="205"/>
      <c r="CP111" s="205"/>
      <c r="CQ111" s="205"/>
      <c r="CR111" s="205"/>
      <c r="CS111" s="205"/>
      <c r="CT111" s="205"/>
      <c r="CU111" s="205"/>
      <c r="CV111" s="205"/>
      <c r="CW111" s="205"/>
      <c r="CX111" s="205"/>
      <c r="CY111" s="205"/>
      <c r="CZ111" s="205"/>
      <c r="DA111" s="205"/>
    </row>
    <row r="112" s="111" customFormat="true" ht="15" customHeight="true" x14ac:dyDescent="0.2">
      <c r="A112" s="483" t="s">
        <v>96</v>
      </c>
      <c r="B112" s="216"/>
      <c r="C112" s="113"/>
      <c r="D112" s="113"/>
      <c r="E112" s="113"/>
      <c r="F112" s="113"/>
      <c r="G112" s="113"/>
      <c r="H112" s="113"/>
      <c r="I112" s="113"/>
      <c r="J112" s="113"/>
      <c r="K112" s="113"/>
      <c r="L112" s="113"/>
      <c r="M112" s="113"/>
      <c r="N112" s="113"/>
      <c r="O112" s="113"/>
      <c r="P112" s="113"/>
      <c r="Q112" s="113"/>
      <c r="R112" s="113"/>
      <c r="S112" s="113"/>
      <c r="T112" s="113"/>
      <c r="U112" s="113"/>
      <c r="AU112" s="205"/>
      <c r="AV112" s="205"/>
      <c r="AW112" s="205"/>
      <c r="AX112" s="205"/>
      <c r="AY112" s="205"/>
      <c r="BB112" s="134"/>
      <c r="BZ112" s="205"/>
      <c r="CA112" s="205"/>
      <c r="CB112" s="205"/>
      <c r="CC112" s="205"/>
      <c r="CD112" s="205"/>
      <c r="CE112" s="205"/>
      <c r="CF112" s="205"/>
      <c r="CG112" s="205"/>
      <c r="CH112" s="205"/>
      <c r="CI112" s="205"/>
      <c r="CJ112" s="205"/>
      <c r="CK112" s="205"/>
      <c r="CL112" s="205"/>
      <c r="CM112" s="205"/>
      <c r="CN112" s="205"/>
      <c r="CO112" s="205"/>
      <c r="CP112" s="205"/>
      <c r="CQ112" s="205"/>
      <c r="CR112" s="205"/>
      <c r="CS112" s="205"/>
      <c r="CT112" s="205"/>
      <c r="CU112" s="205"/>
      <c r="CV112" s="205"/>
      <c r="CW112" s="205"/>
      <c r="CX112" s="205"/>
      <c r="CY112" s="205"/>
      <c r="CZ112" s="205"/>
      <c r="DA112" s="205"/>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U113" s="205"/>
      <c r="AV113" s="205"/>
      <c r="AW113" s="205"/>
      <c r="AX113" s="205"/>
      <c r="AY113" s="205"/>
      <c r="BB113" s="134"/>
      <c r="BZ113" s="205"/>
      <c r="CA113" s="205"/>
      <c r="CB113" s="205"/>
      <c r="CC113" s="205"/>
      <c r="CD113" s="205"/>
      <c r="CE113" s="205"/>
      <c r="CF113" s="205"/>
      <c r="CG113" s="205"/>
      <c r="CH113" s="205"/>
      <c r="CI113" s="205"/>
      <c r="CJ113" s="205"/>
      <c r="CK113" s="205"/>
      <c r="CL113" s="205"/>
      <c r="CM113" s="205"/>
      <c r="CN113" s="205"/>
      <c r="CO113" s="205"/>
      <c r="CP113" s="205"/>
      <c r="CQ113" s="205"/>
      <c r="CR113" s="205"/>
      <c r="CS113" s="205"/>
      <c r="CT113" s="205"/>
      <c r="CU113" s="205"/>
      <c r="CV113" s="205"/>
      <c r="CW113" s="205"/>
      <c r="CX113" s="205"/>
      <c r="CY113" s="205"/>
      <c r="CZ113" s="205"/>
      <c r="DA113" s="205"/>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U114" s="205"/>
      <c r="AV114" s="205"/>
      <c r="AW114" s="205"/>
      <c r="AX114" s="205"/>
      <c r="AY114" s="205"/>
      <c r="BB114" s="134"/>
      <c r="BZ114" s="205"/>
      <c r="CA114" s="205"/>
      <c r="CB114" s="205"/>
      <c r="CC114" s="205"/>
      <c r="CD114" s="205"/>
      <c r="CE114" s="205"/>
      <c r="CF114" s="205"/>
      <c r="CG114" s="205"/>
      <c r="CH114" s="205"/>
      <c r="CI114" s="205"/>
      <c r="CJ114" s="205"/>
      <c r="CK114" s="205"/>
      <c r="CL114" s="205"/>
      <c r="CM114" s="205"/>
      <c r="CN114" s="205"/>
      <c r="CO114" s="205"/>
      <c r="CP114" s="205"/>
      <c r="CQ114" s="205"/>
      <c r="CR114" s="205"/>
      <c r="CS114" s="205"/>
      <c r="CT114" s="205"/>
      <c r="CU114" s="205"/>
      <c r="CV114" s="205"/>
      <c r="CW114" s="205"/>
      <c r="CX114" s="205"/>
      <c r="CY114" s="205"/>
      <c r="CZ114" s="205"/>
      <c r="DA114" s="205"/>
    </row>
    <row r="115" s="111" customFormat="true" ht="15" customHeight="true" x14ac:dyDescent="0.2">
      <c r="A115" s="144" t="s">
        <v>132</v>
      </c>
      <c r="B115" s="215" t="str">
        <f>A1025</f>
        <v>DHS06</v>
      </c>
      <c r="C115" s="113"/>
      <c r="D115" s="113"/>
      <c r="E115" s="113"/>
      <c r="F115" s="113"/>
      <c r="G115" s="113"/>
      <c r="H115" s="113"/>
      <c r="I115" s="113"/>
      <c r="J115" s="113"/>
      <c r="K115" s="113"/>
      <c r="L115" s="113"/>
      <c r="M115" s="113"/>
      <c r="N115" s="113"/>
      <c r="O115" s="113"/>
      <c r="P115" s="113"/>
      <c r="Q115" s="113"/>
      <c r="R115" s="113"/>
      <c r="S115" s="113"/>
      <c r="T115" s="113"/>
      <c r="U115" s="113"/>
      <c r="AU115" s="205"/>
      <c r="AV115" s="205"/>
      <c r="AW115" s="205"/>
      <c r="AX115" s="205"/>
      <c r="AY115" s="205"/>
      <c r="BB115" s="134"/>
      <c r="BZ115" s="205"/>
      <c r="CA115" s="205"/>
      <c r="CB115" s="205"/>
      <c r="CC115" s="205"/>
      <c r="CD115" s="205"/>
      <c r="CE115" s="205"/>
      <c r="CF115" s="205"/>
      <c r="CG115" s="205"/>
      <c r="CH115" s="205"/>
      <c r="CI115" s="205"/>
      <c r="CJ115" s="205"/>
      <c r="CK115" s="205"/>
      <c r="CL115" s="205"/>
      <c r="CM115" s="205"/>
      <c r="CN115" s="205"/>
      <c r="CO115" s="205"/>
      <c r="CP115" s="205"/>
      <c r="CQ115" s="205"/>
      <c r="CR115" s="205"/>
      <c r="CS115" s="205"/>
      <c r="CT115" s="205"/>
      <c r="CU115" s="205"/>
      <c r="CV115" s="205"/>
      <c r="CW115" s="205"/>
      <c r="CX115" s="205"/>
      <c r="CY115" s="205"/>
      <c r="CZ115" s="205"/>
      <c r="DA115" s="205"/>
    </row>
    <row r="116" s="111" customFormat="true" ht="15" customHeight="true" x14ac:dyDescent="0.2">
      <c r="A116" s="605" t="str">
        <f>B1030</f>
        <v/>
      </c>
      <c r="B116" s="606"/>
      <c r="C116" s="113"/>
      <c r="D116" s="113"/>
      <c r="E116" s="113"/>
      <c r="F116" s="113"/>
      <c r="G116" s="113"/>
      <c r="H116" s="113"/>
      <c r="I116" s="113"/>
      <c r="J116" s="113"/>
      <c r="K116" s="113"/>
      <c r="L116" s="113"/>
      <c r="M116" s="113"/>
      <c r="N116" s="113"/>
      <c r="O116" s="113"/>
      <c r="P116" s="113"/>
      <c r="Q116" s="113"/>
      <c r="R116" s="113"/>
      <c r="S116" s="113"/>
      <c r="T116" s="113"/>
      <c r="U116" s="113"/>
      <c r="AU116" s="205"/>
      <c r="AV116" s="205"/>
      <c r="AW116" s="205"/>
      <c r="AX116" s="205"/>
      <c r="AY116" s="205"/>
      <c r="BB116" s="134"/>
      <c r="BZ116" s="205"/>
      <c r="CA116" s="205"/>
      <c r="CB116" s="205"/>
      <c r="CC116" s="205"/>
      <c r="CD116" s="205"/>
      <c r="CE116" s="205"/>
      <c r="CF116" s="205"/>
      <c r="CG116" s="205"/>
      <c r="CH116" s="205"/>
      <c r="CI116" s="205"/>
      <c r="CJ116" s="205"/>
      <c r="CK116" s="205"/>
      <c r="CL116" s="205"/>
      <c r="CM116" s="205"/>
      <c r="CN116" s="205"/>
      <c r="CO116" s="205"/>
      <c r="CP116" s="205"/>
      <c r="CQ116" s="205"/>
      <c r="CR116" s="205"/>
      <c r="CS116" s="205"/>
      <c r="CT116" s="205"/>
      <c r="CU116" s="205"/>
      <c r="CV116" s="205"/>
      <c r="CW116" s="205"/>
      <c r="CX116" s="205"/>
      <c r="CY116" s="205"/>
      <c r="CZ116" s="205"/>
      <c r="DA116" s="205"/>
    </row>
    <row r="117" s="111" customFormat="true" ht="15" customHeight="true" x14ac:dyDescent="0.2">
      <c r="A117" s="605" t="str">
        <f>B1029</f>
        <v/>
      </c>
      <c r="B117" s="607"/>
      <c r="C117" s="113"/>
      <c r="D117" s="113"/>
      <c r="E117" s="113"/>
      <c r="F117" s="113"/>
      <c r="G117" s="113"/>
      <c r="H117" s="113"/>
      <c r="I117" s="113"/>
      <c r="J117" s="113"/>
      <c r="K117" s="113"/>
      <c r="L117" s="113"/>
      <c r="M117" s="113"/>
      <c r="N117" s="113"/>
      <c r="O117" s="113"/>
      <c r="P117" s="113"/>
      <c r="Q117" s="113"/>
      <c r="R117" s="113"/>
      <c r="S117" s="113"/>
      <c r="T117" s="113"/>
      <c r="U117" s="113"/>
      <c r="AU117" s="205"/>
      <c r="AV117" s="205"/>
      <c r="AW117" s="205"/>
      <c r="AX117" s="205"/>
      <c r="AY117" s="205"/>
      <c r="BB117" s="134"/>
      <c r="BZ117" s="205"/>
      <c r="CA117" s="205"/>
      <c r="CB117" s="205"/>
      <c r="CC117" s="205"/>
      <c r="CD117" s="205"/>
      <c r="CE117" s="205"/>
      <c r="CF117" s="205"/>
      <c r="CG117" s="205"/>
      <c r="CH117" s="205"/>
      <c r="CI117" s="205"/>
      <c r="CJ117" s="205"/>
      <c r="CK117" s="205"/>
      <c r="CL117" s="205"/>
      <c r="CM117" s="205"/>
      <c r="CN117" s="205"/>
      <c r="CO117" s="205"/>
      <c r="CP117" s="205"/>
      <c r="CQ117" s="205"/>
      <c r="CR117" s="205"/>
      <c r="CS117" s="205"/>
      <c r="CT117" s="205"/>
      <c r="CU117" s="205"/>
      <c r="CV117" s="205"/>
      <c r="CW117" s="205"/>
      <c r="CX117" s="205"/>
      <c r="CY117" s="205"/>
      <c r="CZ117" s="205"/>
      <c r="DA117" s="205"/>
    </row>
    <row r="118" s="111" customFormat="true" ht="21" customHeight="true" x14ac:dyDescent="0.2">
      <c r="A118" s="608"/>
      <c r="B118" s="606"/>
      <c r="C118" s="113"/>
      <c r="D118" s="113"/>
      <c r="E118" s="113"/>
      <c r="F118" s="113"/>
      <c r="G118" s="113"/>
      <c r="H118" s="113"/>
      <c r="I118" s="113"/>
      <c r="J118" s="113"/>
      <c r="K118" s="113"/>
      <c r="L118" s="113"/>
      <c r="M118" s="113"/>
      <c r="N118" s="113"/>
      <c r="O118" s="113"/>
      <c r="P118" s="113"/>
      <c r="Q118" s="113"/>
      <c r="R118" s="113"/>
      <c r="S118" s="113"/>
      <c r="T118" s="113"/>
      <c r="U118" s="113"/>
      <c r="AU118" s="205"/>
      <c r="AV118" s="205"/>
      <c r="AW118" s="205"/>
      <c r="AX118" s="205"/>
      <c r="AY118" s="205"/>
      <c r="BB118" s="134"/>
      <c r="BZ118" s="205"/>
      <c r="CA118" s="205"/>
      <c r="CB118" s="205"/>
      <c r="CC118" s="205"/>
      <c r="CD118" s="205"/>
      <c r="CE118" s="205"/>
      <c r="CF118" s="205"/>
      <c r="CG118" s="205"/>
      <c r="CH118" s="205"/>
      <c r="CI118" s="205"/>
      <c r="CJ118" s="205"/>
      <c r="CK118" s="205"/>
      <c r="CL118" s="205"/>
      <c r="CM118" s="205"/>
      <c r="CN118" s="205"/>
      <c r="CO118" s="205"/>
      <c r="CP118" s="205"/>
      <c r="CQ118" s="205"/>
      <c r="CR118" s="205"/>
      <c r="CS118" s="205"/>
      <c r="CT118" s="205"/>
      <c r="CU118" s="205"/>
      <c r="CV118" s="205"/>
      <c r="CW118" s="205"/>
      <c r="CX118" s="205"/>
      <c r="CY118" s="205"/>
      <c r="CZ118" s="205"/>
      <c r="DA118" s="205"/>
    </row>
    <row r="119" s="111" customFormat="true" ht="15" customHeight="true" x14ac:dyDescent="0.2">
      <c r="A119" s="609"/>
      <c r="B119" s="610"/>
      <c r="C119" s="113"/>
      <c r="D119" s="113"/>
      <c r="E119" s="113"/>
      <c r="F119" s="113"/>
      <c r="G119" s="113"/>
      <c r="H119" s="113"/>
      <c r="I119" s="113"/>
      <c r="J119" s="113"/>
      <c r="K119" s="113"/>
      <c r="L119" s="113"/>
      <c r="M119" s="113"/>
      <c r="N119" s="113"/>
      <c r="O119" s="113"/>
      <c r="P119" s="113"/>
      <c r="Q119" s="113"/>
      <c r="R119" s="113"/>
      <c r="S119" s="113"/>
      <c r="T119" s="113"/>
      <c r="U119" s="113"/>
      <c r="AU119" s="205"/>
      <c r="AV119" s="205"/>
      <c r="AW119" s="205"/>
      <c r="AX119" s="205"/>
      <c r="AY119" s="205"/>
      <c r="BB119" s="134"/>
      <c r="BZ119" s="205"/>
      <c r="CA119" s="205"/>
      <c r="CB119" s="205"/>
      <c r="CC119" s="205"/>
      <c r="CD119" s="205"/>
      <c r="CE119" s="205"/>
      <c r="CF119" s="205"/>
      <c r="CG119" s="205"/>
      <c r="CH119" s="205"/>
      <c r="CI119" s="205"/>
      <c r="CJ119" s="205"/>
      <c r="CK119" s="205"/>
      <c r="CL119" s="205"/>
      <c r="CM119" s="205"/>
      <c r="CN119" s="205"/>
      <c r="CO119" s="205"/>
      <c r="CP119" s="205"/>
      <c r="CQ119" s="205"/>
      <c r="CR119" s="205"/>
      <c r="CS119" s="205"/>
      <c r="CT119" s="205"/>
      <c r="CU119" s="205"/>
      <c r="CV119" s="205"/>
      <c r="CW119" s="205"/>
      <c r="CX119" s="205"/>
      <c r="CY119" s="205"/>
      <c r="CZ119" s="205"/>
      <c r="DA119" s="205"/>
    </row>
    <row r="120" s="425" customFormat="true" ht="15" customHeight="true" x14ac:dyDescent="0.2">
      <c r="A120" s="116" t="s">
        <v>97</v>
      </c>
      <c r="B120" s="201"/>
      <c r="C120" s="1654" t="s">
        <v>113</v>
      </c>
      <c r="D120" s="1655"/>
      <c r="E120" s="1655"/>
      <c r="F120" s="1655"/>
      <c r="G120" s="1656"/>
      <c r="H120" s="1657" t="s">
        <v>38</v>
      </c>
      <c r="I120" s="1658"/>
      <c r="J120" s="1658"/>
      <c r="K120" s="1658"/>
      <c r="L120" s="1659"/>
      <c r="M120" s="1598" t="s">
        <v>37</v>
      </c>
      <c r="N120" s="1599"/>
      <c r="O120" s="1599"/>
      <c r="P120" s="1599"/>
      <c r="Q120" s="1600"/>
      <c r="R120" s="1657" t="s">
        <v>145</v>
      </c>
      <c r="S120" s="1658"/>
      <c r="T120" s="1658"/>
      <c r="U120" s="1658"/>
      <c r="V120" s="1658"/>
      <c r="W120" s="1658"/>
      <c r="X120" s="1658"/>
      <c r="Y120" s="1658"/>
      <c r="Z120" s="1658"/>
      <c r="AA120" s="1658"/>
      <c r="AB120" s="1658"/>
      <c r="AC120" s="1658"/>
      <c r="AD120" s="1658"/>
      <c r="AE120" s="1658"/>
      <c r="AF120" s="1658"/>
      <c r="AG120" s="1658"/>
      <c r="AH120" s="1658"/>
      <c r="AI120" s="1658"/>
      <c r="AJ120" s="1658"/>
      <c r="AK120" s="1658"/>
      <c r="AL120" s="1658"/>
      <c r="AM120" s="1658"/>
      <c r="AN120" s="1658"/>
      <c r="AO120" s="1658"/>
      <c r="AP120" s="1658"/>
      <c r="AQ120" s="1658"/>
      <c r="AR120" s="1658"/>
      <c r="AS120" s="1658"/>
      <c r="AT120" s="1660"/>
      <c r="AU120" s="593"/>
      <c r="AV120" s="593"/>
      <c r="AW120" s="593"/>
      <c r="AX120" s="593"/>
      <c r="AY120" s="593"/>
      <c r="BA120" s="211" t="s">
        <v>127</v>
      </c>
      <c r="BB120" s="116" t="s">
        <v>97</v>
      </c>
      <c r="BC120" s="1618" t="s">
        <v>113</v>
      </c>
      <c r="BD120" s="1619"/>
      <c r="BE120" s="1619"/>
      <c r="BF120" s="1619"/>
      <c r="BG120" s="1620"/>
      <c r="BH120" s="1621" t="s">
        <v>38</v>
      </c>
      <c r="BI120" s="1619"/>
      <c r="BJ120" s="1619"/>
      <c r="BK120" s="1619"/>
      <c r="BL120" s="1620"/>
      <c r="BM120" s="1621" t="s">
        <v>37</v>
      </c>
      <c r="BN120" s="1619"/>
      <c r="BO120" s="1619"/>
      <c r="BP120" s="1619"/>
      <c r="BQ120" s="1620"/>
      <c r="BR120" s="415" t="s">
        <v>136</v>
      </c>
      <c r="BS120" s="341"/>
      <c r="BT120" s="341"/>
      <c r="BU120" s="341"/>
      <c r="BV120" s="341"/>
      <c r="BW120" s="341"/>
      <c r="BX120" s="341"/>
      <c r="BY120" s="342"/>
      <c r="BZ120" s="308"/>
      <c r="CA120" s="308"/>
      <c r="CB120" s="308"/>
      <c r="CC120" s="308"/>
      <c r="CD120" s="308"/>
      <c r="CE120" s="308"/>
      <c r="CF120" s="308"/>
      <c r="CG120" s="308"/>
      <c r="CH120" s="308"/>
      <c r="CI120" s="308"/>
      <c r="CJ120" s="308"/>
      <c r="CK120" s="308"/>
      <c r="CL120" s="308"/>
      <c r="CM120" s="308"/>
      <c r="CN120" s="308"/>
      <c r="CO120" s="308"/>
      <c r="CP120" s="308"/>
      <c r="CQ120" s="308"/>
      <c r="CR120" s="308"/>
      <c r="CS120" s="308"/>
      <c r="CT120" s="308"/>
      <c r="CU120" s="209"/>
      <c r="CV120" s="209"/>
      <c r="CW120" s="209"/>
      <c r="CX120" s="209"/>
      <c r="CY120" s="209"/>
      <c r="CZ120" s="209"/>
      <c r="DA120" s="210"/>
    </row>
    <row r="121" s="425" customFormat="true" ht="24" x14ac:dyDescent="0.2">
      <c r="A121" s="181" t="s">
        <v>86</v>
      </c>
      <c r="B121" s="239"/>
      <c r="C121" s="272" t="s">
        <v>0</v>
      </c>
      <c r="D121" s="273" t="s">
        <v>1</v>
      </c>
      <c r="E121" s="273" t="s">
        <v>2</v>
      </c>
      <c r="F121" s="273" t="s">
        <v>3</v>
      </c>
      <c r="G121" s="274" t="s">
        <v>4</v>
      </c>
      <c r="H121" s="724" t="s">
        <v>0</v>
      </c>
      <c r="I121" s="667" t="s">
        <v>1</v>
      </c>
      <c r="J121" s="667" t="s">
        <v>2</v>
      </c>
      <c r="K121" s="667" t="s">
        <v>3</v>
      </c>
      <c r="L121" s="668" t="s">
        <v>4</v>
      </c>
      <c r="M121" s="711" t="s">
        <v>0</v>
      </c>
      <c r="N121" s="667" t="s">
        <v>1</v>
      </c>
      <c r="O121" s="667" t="s">
        <v>2</v>
      </c>
      <c r="P121" s="667" t="s">
        <v>3</v>
      </c>
      <c r="Q121" s="742" t="s">
        <v>4</v>
      </c>
      <c r="R121" s="724" t="s">
        <v>146</v>
      </c>
      <c r="S121" s="667" t="s">
        <v>147</v>
      </c>
      <c r="T121" s="667" t="s">
        <v>148</v>
      </c>
      <c r="U121" s="667" t="s">
        <v>149</v>
      </c>
      <c r="V121" s="667" t="s">
        <v>150</v>
      </c>
      <c r="W121" s="667" t="s">
        <v>151</v>
      </c>
      <c r="X121" s="667" t="s">
        <v>152</v>
      </c>
      <c r="Y121" s="667" t="s">
        <v>153</v>
      </c>
      <c r="Z121" s="667" t="s">
        <v>154</v>
      </c>
      <c r="AA121" s="667" t="s">
        <v>155</v>
      </c>
      <c r="AB121" s="667" t="s">
        <v>156</v>
      </c>
      <c r="AC121" s="667" t="s">
        <v>157</v>
      </c>
      <c r="AD121" s="667" t="s">
        <v>158</v>
      </c>
      <c r="AE121" s="667" t="s">
        <v>159</v>
      </c>
      <c r="AF121" s="667" t="s">
        <v>160</v>
      </c>
      <c r="AG121" s="667" t="s">
        <v>161</v>
      </c>
      <c r="AH121" s="667" t="s">
        <v>162</v>
      </c>
      <c r="AI121" s="667" t="s">
        <v>163</v>
      </c>
      <c r="AJ121" s="667" t="s">
        <v>164</v>
      </c>
      <c r="AK121" s="667" t="s">
        <v>165</v>
      </c>
      <c r="AL121" s="667" t="s">
        <v>166</v>
      </c>
      <c r="AM121" s="667" t="s">
        <v>167</v>
      </c>
      <c r="AN121" s="667" t="s">
        <v>168</v>
      </c>
      <c r="AO121" s="667" t="s">
        <v>169</v>
      </c>
      <c r="AP121" s="667" t="s">
        <v>170</v>
      </c>
      <c r="AQ121" s="667" t="s">
        <v>171</v>
      </c>
      <c r="AR121" s="667" t="s">
        <v>172</v>
      </c>
      <c r="AS121" s="667" t="s">
        <v>173</v>
      </c>
      <c r="AT121" s="669" t="s">
        <v>174</v>
      </c>
      <c r="AU121" s="593"/>
      <c r="AV121" s="593"/>
      <c r="AW121" s="593"/>
      <c r="AX121" s="593"/>
      <c r="AY121" s="593"/>
      <c r="BA121" s="192" t="s">
        <v>115</v>
      </c>
      <c r="BB121" s="191"/>
      <c r="BC121" s="338" t="s">
        <v>0</v>
      </c>
      <c r="BD121" s="169" t="s">
        <v>1</v>
      </c>
      <c r="BE121" s="169" t="s">
        <v>2</v>
      </c>
      <c r="BF121" s="169" t="s">
        <v>3</v>
      </c>
      <c r="BG121" s="339" t="s">
        <v>4</v>
      </c>
      <c r="BH121" s="340" t="s">
        <v>0</v>
      </c>
      <c r="BI121" s="169" t="s">
        <v>1</v>
      </c>
      <c r="BJ121" s="169" t="s">
        <v>2</v>
      </c>
      <c r="BK121" s="169" t="s">
        <v>3</v>
      </c>
      <c r="BL121" s="339" t="s">
        <v>4</v>
      </c>
      <c r="BM121" s="340" t="s">
        <v>0</v>
      </c>
      <c r="BN121" s="169" t="s">
        <v>1</v>
      </c>
      <c r="BO121" s="169" t="s">
        <v>2</v>
      </c>
      <c r="BP121" s="169" t="s">
        <v>3</v>
      </c>
      <c r="BQ121" s="339" t="s">
        <v>4</v>
      </c>
      <c r="BR121" s="724" t="s">
        <v>146</v>
      </c>
      <c r="BS121" s="667" t="s">
        <v>147</v>
      </c>
      <c r="BT121" s="667" t="s">
        <v>148</v>
      </c>
      <c r="BU121" s="667" t="s">
        <v>149</v>
      </c>
      <c r="BV121" s="667" t="s">
        <v>150</v>
      </c>
      <c r="BW121" s="667" t="s">
        <v>151</v>
      </c>
      <c r="BX121" s="667" t="s">
        <v>152</v>
      </c>
      <c r="BY121" s="667" t="s">
        <v>153</v>
      </c>
      <c r="BZ121" s="667" t="s">
        <v>154</v>
      </c>
      <c r="CA121" s="667" t="s">
        <v>155</v>
      </c>
      <c r="CB121" s="667" t="s">
        <v>156</v>
      </c>
      <c r="CC121" s="667" t="s">
        <v>157</v>
      </c>
      <c r="CD121" s="667" t="s">
        <v>158</v>
      </c>
      <c r="CE121" s="667" t="s">
        <v>159</v>
      </c>
      <c r="CF121" s="667" t="s">
        <v>160</v>
      </c>
      <c r="CG121" s="667" t="s">
        <v>161</v>
      </c>
      <c r="CH121" s="667" t="s">
        <v>162</v>
      </c>
      <c r="CI121" s="667" t="s">
        <v>163</v>
      </c>
      <c r="CJ121" s="667" t="s">
        <v>164</v>
      </c>
      <c r="CK121" s="667" t="s">
        <v>165</v>
      </c>
      <c r="CL121" s="667" t="s">
        <v>166</v>
      </c>
      <c r="CM121" s="667" t="s">
        <v>167</v>
      </c>
      <c r="CN121" s="667" t="s">
        <v>168</v>
      </c>
      <c r="CO121" s="667" t="s">
        <v>169</v>
      </c>
      <c r="CP121" s="667" t="s">
        <v>170</v>
      </c>
      <c r="CQ121" s="667" t="s">
        <v>171</v>
      </c>
      <c r="CR121" s="667" t="s">
        <v>172</v>
      </c>
      <c r="CS121" s="667" t="s">
        <v>173</v>
      </c>
      <c r="CT121" s="669" t="s">
        <v>174</v>
      </c>
      <c r="CU121" s="1466"/>
      <c r="CV121" s="1466"/>
      <c r="CW121" s="1466"/>
      <c r="CX121" s="1466"/>
      <c r="CY121" s="1466"/>
      <c r="CZ121" s="1466"/>
      <c r="DA121" s="210"/>
    </row>
    <row r="122" s="425" customFormat="true" ht="15" customHeight="true" x14ac:dyDescent="0.2">
      <c r="A122" s="1673" t="s">
        <v>18</v>
      </c>
      <c r="B122" s="962" t="s">
        <v>14</v>
      </c>
      <c r="C122" s="847">
        <f>C153+C154+C155+C157+C158+C159+C162+C163*0.5</f>
        <v>5.3424107436514889</v>
      </c>
      <c r="D122" s="848">
        <f t="shared" ref="D122:AT122" si="0">D153+D154+D155+D157+D158+D159+D162+D163*0.5</f>
        <v>12.82158685271361</v>
      </c>
      <c r="E122" s="848">
        <f t="shared" si="0"/>
        <v>29.958299253392585</v>
      </c>
      <c r="F122" s="848">
        <f t="shared" si="0"/>
        <v>61.299941910404819</v>
      </c>
      <c r="G122" s="849">
        <f t="shared" si="0"/>
        <v>90.711725167852563</v>
      </c>
      <c r="H122" s="850">
        <f t="shared" si="0"/>
        <v>39.85895334155164</v>
      </c>
      <c r="I122" s="848">
        <f t="shared" si="0"/>
        <v>71.450375697135073</v>
      </c>
      <c r="J122" s="848">
        <f t="shared" si="0"/>
        <v>86.656538152489318</v>
      </c>
      <c r="K122" s="848">
        <f t="shared" si="0"/>
        <v>94.018568343468203</v>
      </c>
      <c r="L122" s="851">
        <f t="shared" si="0"/>
        <v>95.477297538452248</v>
      </c>
      <c r="M122" s="847">
        <f t="shared" si="0"/>
        <v>4.0710390272322545</v>
      </c>
      <c r="N122" s="848">
        <f t="shared" si="0"/>
        <v>7.5020982102451717</v>
      </c>
      <c r="O122" s="848">
        <f t="shared" si="0"/>
        <v>14.003073117665071</v>
      </c>
      <c r="P122" s="848">
        <f t="shared" si="0"/>
        <v>27.655666630240137</v>
      </c>
      <c r="Q122" s="849">
        <f t="shared" si="0"/>
        <v>63.35586556854566</v>
      </c>
      <c r="R122" s="850">
        <f t="shared" si="0"/>
        <v>40.927430016810149</v>
      </c>
      <c r="S122" s="848">
        <f t="shared" si="0"/>
        <v>59.488361457794298</v>
      </c>
      <c r="T122" s="848">
        <f t="shared" si="0"/>
        <v>45.827351825201134</v>
      </c>
      <c r="U122" s="848">
        <f t="shared" si="0"/>
        <v>25.912340832807558</v>
      </c>
      <c r="V122" s="848">
        <f t="shared" si="0"/>
        <v>18.970091152872513</v>
      </c>
      <c r="W122" s="848">
        <f t="shared" si="0"/>
        <v>84.378573072177019</v>
      </c>
      <c r="X122" s="848">
        <f t="shared" si="0"/>
        <v>52.024407289303333</v>
      </c>
      <c r="Y122" s="848">
        <f t="shared" si="0"/>
        <v>71.297279940153416</v>
      </c>
      <c r="Z122" s="848">
        <f t="shared" si="0"/>
        <v>44.389110133298203</v>
      </c>
      <c r="AA122" s="848">
        <f t="shared" si="0"/>
        <v>50.435701497539029</v>
      </c>
      <c r="AB122" s="848">
        <f t="shared" si="0"/>
        <v>21.622177217857793</v>
      </c>
      <c r="AC122" s="848">
        <f t="shared" si="0"/>
        <v>30.535685829375016</v>
      </c>
      <c r="AD122" s="848">
        <f t="shared" si="0"/>
        <v>42.075767316012275</v>
      </c>
      <c r="AE122" s="848">
        <f t="shared" si="0"/>
        <v>95.933807302016348</v>
      </c>
      <c r="AF122" s="848">
        <f t="shared" si="0"/>
        <v>58.983149968115356</v>
      </c>
      <c r="AG122" s="848">
        <f t="shared" si="0"/>
        <v>52.088657423892158</v>
      </c>
      <c r="AH122" s="848">
        <f t="shared" si="0"/>
        <v>65.804270175534782</v>
      </c>
      <c r="AI122" s="848">
        <f t="shared" si="0"/>
        <v>25.593941598284111</v>
      </c>
      <c r="AJ122" s="848">
        <f t="shared" si="0"/>
        <v>89.777360471738206</v>
      </c>
      <c r="AK122" s="848">
        <f t="shared" si="0"/>
        <v>67.1168832190355</v>
      </c>
      <c r="AL122" s="848">
        <f t="shared" si="0"/>
        <v>20.132679863592475</v>
      </c>
      <c r="AM122" s="848">
        <f t="shared" si="0"/>
        <v>68.666317800685306</v>
      </c>
      <c r="AN122" s="848">
        <f t="shared" si="0"/>
        <v>26.127330086254307</v>
      </c>
      <c r="AO122" s="848">
        <f t="shared" si="0"/>
        <v>81.583164956271034</v>
      </c>
      <c r="AP122" s="848">
        <f t="shared" si="0"/>
        <v>33.528360283188974</v>
      </c>
      <c r="AQ122" s="848">
        <f t="shared" si="0"/>
        <v>84.796499357745716</v>
      </c>
      <c r="AR122" s="848">
        <f t="shared" si="0"/>
        <v>56.209910499739323</v>
      </c>
      <c r="AS122" s="848">
        <f t="shared" si="0"/>
        <v>29.79977914140358</v>
      </c>
      <c r="AT122" s="851">
        <f t="shared" si="0"/>
        <v>56.033407460025956</v>
      </c>
      <c r="AU122" s="593"/>
      <c r="AV122" s="593"/>
      <c r="AW122" s="593"/>
      <c r="AX122" s="593"/>
      <c r="AY122" s="593"/>
      <c r="BA122" s="1622" t="s">
        <v>18</v>
      </c>
      <c r="BB122" s="155" t="s">
        <v>14</v>
      </c>
      <c r="BC122" s="387">
        <v>6130.9114070000214</v>
      </c>
      <c r="BD122" s="391">
        <v>14449.991794000087</v>
      </c>
      <c r="BE122" s="391">
        <v>33153.615811000302</v>
      </c>
      <c r="BF122" s="391">
        <v>66906.177898998139</v>
      </c>
      <c r="BG122" s="395">
        <v>98651.791158001084</v>
      </c>
      <c r="BH122" s="399">
        <v>13674.03548600003</v>
      </c>
      <c r="BI122" s="391">
        <v>24093.616993000131</v>
      </c>
      <c r="BJ122" s="391">
        <v>29087.202126000098</v>
      </c>
      <c r="BK122" s="391">
        <v>31569.732918000322</v>
      </c>
      <c r="BL122" s="395">
        <v>31997.299678000407</v>
      </c>
      <c r="BM122" s="399">
        <v>3188.0522580000006</v>
      </c>
      <c r="BN122" s="391">
        <v>5902.0894680000138</v>
      </c>
      <c r="BO122" s="391">
        <v>10885.182982000115</v>
      </c>
      <c r="BP122" s="391">
        <v>21148.003106000288</v>
      </c>
      <c r="BQ122" s="395">
        <v>47747.273053999641</v>
      </c>
      <c r="BR122" s="399">
        <v>15630.706570999932</v>
      </c>
      <c r="BS122" s="391">
        <v>406.58430599999974</v>
      </c>
      <c r="BT122" s="391">
        <v>6546.4205709999778</v>
      </c>
      <c r="BU122" s="391">
        <v>11520.931579999922</v>
      </c>
      <c r="BV122" s="391">
        <v>2239.7203369999861</v>
      </c>
      <c r="BW122" s="391">
        <v>5383.6063089999516</v>
      </c>
      <c r="BX122" s="391">
        <v>13564.679404999823</v>
      </c>
      <c r="BY122" s="403">
        <v>537.41108700000223</v>
      </c>
      <c r="BZ122" s="403">
        <v>1343.8631270000017</v>
      </c>
      <c r="CA122" s="403">
        <v>5276.6788599999909</v>
      </c>
      <c r="CB122" s="403">
        <v>3213.7715799999978</v>
      </c>
      <c r="CC122" s="403">
        <v>1659.2450959999994</v>
      </c>
      <c r="CD122" s="403">
        <v>12936.694376000005</v>
      </c>
      <c r="CE122" s="403">
        <v>13380.010444000072</v>
      </c>
      <c r="CF122" s="403">
        <v>845.05818699999918</v>
      </c>
      <c r="CG122" s="403">
        <v>26723.893941000122</v>
      </c>
      <c r="CH122" s="403">
        <v>703.19674600000201</v>
      </c>
      <c r="CI122" s="403">
        <v>8731.7366730000231</v>
      </c>
      <c r="CJ122" s="403">
        <v>403.09229099999845</v>
      </c>
      <c r="CK122" s="403">
        <v>522.03939099999786</v>
      </c>
      <c r="CL122" s="403">
        <v>3972.9740489999763</v>
      </c>
      <c r="CM122" s="403">
        <v>9075.3486700000103</v>
      </c>
      <c r="CN122" s="403">
        <v>8222.7318499999128</v>
      </c>
      <c r="CO122" s="403">
        <v>259.98203199999858</v>
      </c>
      <c r="CP122" s="403">
        <v>9485.879968000083</v>
      </c>
      <c r="CQ122" s="403">
        <v>1525.771885000004</v>
      </c>
      <c r="CR122" s="403">
        <v>2463.804612000009</v>
      </c>
      <c r="CS122" s="403">
        <v>29001.691769999725</v>
      </c>
      <c r="CT122" s="403">
        <v>23714.962354999792</v>
      </c>
      <c r="CU122" s="1467"/>
      <c r="CV122" s="1467"/>
      <c r="CW122" s="1467"/>
      <c r="CX122" s="1467"/>
      <c r="CY122" s="1467"/>
      <c r="CZ122" s="1468"/>
      <c r="DA122" s="210"/>
    </row>
    <row r="123" s="425" customFormat="true" ht="15" customHeight="true" x14ac:dyDescent="0.2">
      <c r="A123" s="1674"/>
      <c r="B123" s="963" t="s">
        <v>51</v>
      </c>
      <c r="C123" s="852">
        <f>100-C122</f>
        <v>94.657589256348516</v>
      </c>
      <c r="D123" s="853">
        <f t="shared" ref="D123:AT123" si="1">100-D122</f>
        <v>87.178413147286392</v>
      </c>
      <c r="E123" s="853">
        <f t="shared" si="1"/>
        <v>70.041700746607418</v>
      </c>
      <c r="F123" s="853">
        <f t="shared" si="1"/>
        <v>38.700058089595181</v>
      </c>
      <c r="G123" s="854">
        <f t="shared" si="1"/>
        <v>9.2882748321474367</v>
      </c>
      <c r="H123" s="855">
        <f t="shared" si="1"/>
        <v>60.14104665844836</v>
      </c>
      <c r="I123" s="853">
        <f t="shared" si="1"/>
        <v>28.549624302864927</v>
      </c>
      <c r="J123" s="853">
        <f t="shared" si="1"/>
        <v>13.343461847510682</v>
      </c>
      <c r="K123" s="853">
        <f t="shared" si="1"/>
        <v>5.9814316565317966</v>
      </c>
      <c r="L123" s="856">
        <f t="shared" si="1"/>
        <v>4.5227024615477518</v>
      </c>
      <c r="M123" s="852">
        <f t="shared" si="1"/>
        <v>95.92896097276774</v>
      </c>
      <c r="N123" s="853">
        <f t="shared" si="1"/>
        <v>92.497901789754835</v>
      </c>
      <c r="O123" s="853">
        <f t="shared" si="1"/>
        <v>85.996926882334932</v>
      </c>
      <c r="P123" s="853">
        <f t="shared" si="1"/>
        <v>72.344333369759866</v>
      </c>
      <c r="Q123" s="854">
        <f t="shared" si="1"/>
        <v>36.64413443145434</v>
      </c>
      <c r="R123" s="855">
        <f t="shared" si="1"/>
        <v>59.072569983189851</v>
      </c>
      <c r="S123" s="853">
        <f t="shared" si="1"/>
        <v>40.511638542205702</v>
      </c>
      <c r="T123" s="853">
        <f t="shared" si="1"/>
        <v>54.172648174798866</v>
      </c>
      <c r="U123" s="853">
        <f t="shared" si="1"/>
        <v>74.087659167192442</v>
      </c>
      <c r="V123" s="853">
        <f t="shared" si="1"/>
        <v>81.029908847127487</v>
      </c>
      <c r="W123" s="853">
        <f t="shared" si="1"/>
        <v>15.621426927822981</v>
      </c>
      <c r="X123" s="853">
        <f t="shared" si="1"/>
        <v>47.975592710696667</v>
      </c>
      <c r="Y123" s="853">
        <f t="shared" si="1"/>
        <v>28.702720059846584</v>
      </c>
      <c r="Z123" s="853">
        <f t="shared" si="1"/>
        <v>55.610889866701797</v>
      </c>
      <c r="AA123" s="853">
        <f t="shared" si="1"/>
        <v>49.564298502460971</v>
      </c>
      <c r="AB123" s="853">
        <f t="shared" si="1"/>
        <v>78.377822782142204</v>
      </c>
      <c r="AC123" s="853">
        <f t="shared" si="1"/>
        <v>69.464314170624988</v>
      </c>
      <c r="AD123" s="853">
        <f t="shared" si="1"/>
        <v>57.924232683987725</v>
      </c>
      <c r="AE123" s="853">
        <f t="shared" si="1"/>
        <v>4.0661926979836522</v>
      </c>
      <c r="AF123" s="853">
        <f t="shared" si="1"/>
        <v>41.016850031884644</v>
      </c>
      <c r="AG123" s="853">
        <f t="shared" si="1"/>
        <v>47.911342576107842</v>
      </c>
      <c r="AH123" s="853">
        <f t="shared" si="1"/>
        <v>34.195729824465218</v>
      </c>
      <c r="AI123" s="853">
        <f t="shared" si="1"/>
        <v>74.406058401715882</v>
      </c>
      <c r="AJ123" s="853">
        <f t="shared" si="1"/>
        <v>10.222639528261794</v>
      </c>
      <c r="AK123" s="853">
        <f t="shared" si="1"/>
        <v>32.8831167809645</v>
      </c>
      <c r="AL123" s="853">
        <f t="shared" si="1"/>
        <v>79.867320136407528</v>
      </c>
      <c r="AM123" s="853">
        <f t="shared" si="1"/>
        <v>31.333682199314694</v>
      </c>
      <c r="AN123" s="853">
        <f t="shared" si="1"/>
        <v>73.872669913745696</v>
      </c>
      <c r="AO123" s="853">
        <f t="shared" si="1"/>
        <v>18.416835043728966</v>
      </c>
      <c r="AP123" s="853">
        <f t="shared" si="1"/>
        <v>66.471639716811026</v>
      </c>
      <c r="AQ123" s="853">
        <f t="shared" si="1"/>
        <v>15.203500642254284</v>
      </c>
      <c r="AR123" s="853">
        <f t="shared" si="1"/>
        <v>43.790089500260677</v>
      </c>
      <c r="AS123" s="853">
        <f t="shared" si="1"/>
        <v>70.200220858596424</v>
      </c>
      <c r="AT123" s="856">
        <f t="shared" si="1"/>
        <v>43.966592539974044</v>
      </c>
      <c r="AU123" s="593"/>
      <c r="AV123" s="593"/>
      <c r="AW123" s="593"/>
      <c r="AX123" s="593"/>
      <c r="AY123" s="593"/>
      <c r="BA123" s="1623"/>
      <c r="BB123" s="156" t="s">
        <v>51</v>
      </c>
      <c r="BC123" s="388">
        <v>102616.83220299476</v>
      </c>
      <c r="BD123" s="392">
        <v>94307.704744000643</v>
      </c>
      <c r="BE123" s="392">
        <v>75581.165366000147</v>
      </c>
      <c r="BF123" s="392">
        <v>41841.010364000031</v>
      </c>
      <c r="BG123" s="396">
        <v>10095.156016000103</v>
      </c>
      <c r="BH123" s="400">
        <v>19869.708864000018</v>
      </c>
      <c r="BI123" s="392">
        <v>9440.3996350000707</v>
      </c>
      <c r="BJ123" s="392">
        <v>4450.6611939999902</v>
      </c>
      <c r="BK123" s="392">
        <v>1975.6559839999989</v>
      </c>
      <c r="BL123" s="396">
        <v>1538.7638700000034</v>
      </c>
      <c r="BM123" s="400">
        <v>72022.4425280008</v>
      </c>
      <c r="BN123" s="392">
        <v>69298.816819000887</v>
      </c>
      <c r="BO123" s="392">
        <v>64330.243776001254</v>
      </c>
      <c r="BP123" s="392">
        <v>54063.8220620008</v>
      </c>
      <c r="BQ123" s="396">
        <v>27451.353960999946</v>
      </c>
      <c r="BR123" s="400">
        <v>22559.732790000289</v>
      </c>
      <c r="BS123" s="392">
        <v>182.38813699999966</v>
      </c>
      <c r="BT123" s="392">
        <v>7712.8463279999969</v>
      </c>
      <c r="BU123" s="392">
        <v>33025.917562999974</v>
      </c>
      <c r="BV123" s="392">
        <v>9566.866773999971</v>
      </c>
      <c r="BW123" s="392">
        <v>964.52191800000116</v>
      </c>
      <c r="BX123" s="392">
        <v>12527.850252000006</v>
      </c>
      <c r="BY123" s="404">
        <v>202.6327170000005</v>
      </c>
      <c r="BZ123" s="404">
        <v>1684.9392939999964</v>
      </c>
      <c r="CA123" s="404">
        <v>5185.511023999984</v>
      </c>
      <c r="CB123" s="404">
        <v>11660.791980000156</v>
      </c>
      <c r="CC123" s="404">
        <v>3465.734059999987</v>
      </c>
      <c r="CD123" s="404">
        <v>17819.77724600034</v>
      </c>
      <c r="CE123" s="404">
        <v>585.36135900000011</v>
      </c>
      <c r="CF123" s="404">
        <v>568.25100799999984</v>
      </c>
      <c r="CG123" s="404">
        <v>24682.29707799992</v>
      </c>
      <c r="CH123" s="404">
        <v>365.14472200000023</v>
      </c>
      <c r="CI123" s="404">
        <v>25346.703629000142</v>
      </c>
      <c r="CJ123" s="404">
        <v>45.898734000000005</v>
      </c>
      <c r="CK123" s="404">
        <v>236.94984400000027</v>
      </c>
      <c r="CL123" s="404">
        <v>15844.257308000075</v>
      </c>
      <c r="CM123" s="404">
        <v>4137.4244049999825</v>
      </c>
      <c r="CN123" s="404">
        <v>23135.228703000525</v>
      </c>
      <c r="CO123" s="404">
        <v>58.689145000000025</v>
      </c>
      <c r="CP123" s="404">
        <v>18806.22822900028</v>
      </c>
      <c r="CQ123" s="404">
        <v>275.24690800000013</v>
      </c>
      <c r="CR123" s="404">
        <v>1918.5470610000182</v>
      </c>
      <c r="CS123" s="404">
        <v>63297.148457998177</v>
      </c>
      <c r="CT123" s="404">
        <v>18578.982019000196</v>
      </c>
      <c r="CU123" s="1469"/>
      <c r="CV123" s="1469"/>
      <c r="CW123" s="1469"/>
      <c r="CX123" s="1469"/>
      <c r="CY123" s="1469"/>
      <c r="CZ123" s="1470"/>
      <c r="DA123" s="210"/>
    </row>
    <row r="124" s="425" customFormat="true" ht="15" customHeight="true" x14ac:dyDescent="0.2">
      <c r="A124" s="1674" t="s">
        <v>50</v>
      </c>
      <c r="B124" s="963" t="s">
        <v>15</v>
      </c>
      <c r="C124" s="852">
        <f>C122*C129/100</f>
        <v>3.3780884576479568</v>
      </c>
      <c r="D124" s="853">
        <f t="shared" ref="D124:AT124" si="2">D122*D129/100</f>
        <v>7.8271342169513964</v>
      </c>
      <c r="E124" s="853">
        <f t="shared" si="2"/>
        <v>17.827757129848138</v>
      </c>
      <c r="F124" s="853">
        <f t="shared" si="2"/>
        <v>41.504295834175672</v>
      </c>
      <c r="G124" s="854">
        <f t="shared" si="2"/>
        <v>78.85231216647955</v>
      </c>
      <c r="H124" s="855">
        <f t="shared" si="2"/>
        <v>15.173582954834316</v>
      </c>
      <c r="I124" s="853">
        <f t="shared" si="2"/>
        <v>35.66736116282717</v>
      </c>
      <c r="J124" s="853">
        <f t="shared" si="2"/>
        <v>57.181829540750059</v>
      </c>
      <c r="K124" s="853">
        <f t="shared" si="2"/>
        <v>78.07968285660229</v>
      </c>
      <c r="L124" s="856">
        <f t="shared" si="2"/>
        <v>89.549495080859145</v>
      </c>
      <c r="M124" s="852">
        <f t="shared" si="2"/>
        <v>2.6540039282571839</v>
      </c>
      <c r="N124" s="853">
        <f t="shared" si="2"/>
        <v>5.2830573321883847</v>
      </c>
      <c r="O124" s="853">
        <f t="shared" si="2"/>
        <v>9.796808196825797</v>
      </c>
      <c r="P124" s="853">
        <f t="shared" si="2"/>
        <v>20.643906604174944</v>
      </c>
      <c r="Q124" s="854">
        <f t="shared" si="2"/>
        <v>54.653679161534235</v>
      </c>
      <c r="R124" s="855">
        <f t="shared" si="2"/>
        <v>31.576564451107906</v>
      </c>
      <c r="S124" s="853">
        <f t="shared" si="2"/>
        <v>48.629910367091036</v>
      </c>
      <c r="T124" s="853">
        <f t="shared" si="2"/>
        <v>32.140333808982319</v>
      </c>
      <c r="U124" s="853">
        <f t="shared" si="2"/>
        <v>17.104515757814596</v>
      </c>
      <c r="V124" s="853">
        <f t="shared" si="2"/>
        <v>15.63923696696134</v>
      </c>
      <c r="W124" s="853">
        <f t="shared" si="2"/>
        <v>65.508627407321697</v>
      </c>
      <c r="X124" s="853">
        <f t="shared" si="2"/>
        <v>44.061732053712277</v>
      </c>
      <c r="Y124" s="853">
        <f t="shared" si="2"/>
        <v>62.893686273147239</v>
      </c>
      <c r="Z124" s="853">
        <f t="shared" si="2"/>
        <v>37.62018096446527</v>
      </c>
      <c r="AA124" s="853">
        <f t="shared" si="2"/>
        <v>41.325219373436049</v>
      </c>
      <c r="AB124" s="853">
        <f t="shared" si="2"/>
        <v>15.706523377154662</v>
      </c>
      <c r="AC124" s="853">
        <f t="shared" si="2"/>
        <v>25.384060774612507</v>
      </c>
      <c r="AD124" s="853">
        <f t="shared" si="2"/>
        <v>33.630214566578211</v>
      </c>
      <c r="AE124" s="853">
        <f t="shared" si="2"/>
        <v>91.665708900155678</v>
      </c>
      <c r="AF124" s="853">
        <f t="shared" si="2"/>
        <v>40.287204074794793</v>
      </c>
      <c r="AG124" s="853">
        <f t="shared" si="2"/>
        <v>32.509025233940903</v>
      </c>
      <c r="AH124" s="853">
        <f t="shared" si="2"/>
        <v>33.063170915885941</v>
      </c>
      <c r="AI124" s="853">
        <f t="shared" si="2"/>
        <v>19.503205207827129</v>
      </c>
      <c r="AJ124" s="853">
        <f t="shared" si="2"/>
        <v>76.841755355800757</v>
      </c>
      <c r="AK124" s="853">
        <f t="shared" si="2"/>
        <v>49.982189591302195</v>
      </c>
      <c r="AL124" s="853">
        <f t="shared" si="2"/>
        <v>17.202968715757759</v>
      </c>
      <c r="AM124" s="853">
        <f t="shared" si="2"/>
        <v>54.571373509639358</v>
      </c>
      <c r="AN124" s="853">
        <f t="shared" si="2"/>
        <v>18.954134659388735</v>
      </c>
      <c r="AO124" s="853">
        <f t="shared" si="2"/>
        <v>62.644368367208919</v>
      </c>
      <c r="AP124" s="853">
        <f t="shared" si="2"/>
        <v>22.965369981473359</v>
      </c>
      <c r="AQ124" s="853">
        <f t="shared" si="2"/>
        <v>55.194653934267627</v>
      </c>
      <c r="AR124" s="853">
        <f t="shared" si="2"/>
        <v>45.867700330652731</v>
      </c>
      <c r="AS124" s="853">
        <f t="shared" si="2"/>
        <v>22.79979497493364</v>
      </c>
      <c r="AT124" s="856">
        <f t="shared" si="2"/>
        <v>35.786173559198737</v>
      </c>
      <c r="AU124" s="593"/>
      <c r="AV124" s="593"/>
      <c r="AW124" s="593"/>
      <c r="AX124" s="593"/>
      <c r="AY124" s="593"/>
      <c r="BA124" s="1623" t="s">
        <v>50</v>
      </c>
      <c r="BB124" s="156" t="s">
        <v>15</v>
      </c>
      <c r="BC124" s="388">
        <v>3876.669550999995</v>
      </c>
      <c r="BD124" s="392">
        <v>8821.048181000062</v>
      </c>
      <c r="BE124" s="392">
        <v>19715.430017000206</v>
      </c>
      <c r="BF124" s="392">
        <v>45281.171811999237</v>
      </c>
      <c r="BG124" s="396">
        <v>85710.563851000828</v>
      </c>
      <c r="BH124" s="400">
        <v>5203.7189249999856</v>
      </c>
      <c r="BI124" s="392">
        <v>12021.040803999989</v>
      </c>
      <c r="BJ124" s="392">
        <v>19182.660931000002</v>
      </c>
      <c r="BK124" s="392">
        <v>26194.365473000216</v>
      </c>
      <c r="BL124" s="396">
        <v>30004.381303000344</v>
      </c>
      <c r="BM124" s="400">
        <v>2078.3645549999969</v>
      </c>
      <c r="BN124" s="392">
        <v>4156.1599910000004</v>
      </c>
      <c r="BO124" s="392">
        <v>7615.4747580000494</v>
      </c>
      <c r="BP124" s="392">
        <v>15774.294584000103</v>
      </c>
      <c r="BQ124" s="396">
        <v>41174.42208799965</v>
      </c>
      <c r="BR124" s="400">
        <v>12059.445021999918</v>
      </c>
      <c r="BS124" s="392">
        <v>332.37019599999945</v>
      </c>
      <c r="BT124" s="392">
        <v>4584.7152719999967</v>
      </c>
      <c r="BU124" s="392">
        <v>7604.868931999973</v>
      </c>
      <c r="BV124" s="392">
        <v>1846.4601359999954</v>
      </c>
      <c r="BW124" s="392">
        <v>4177.6006379999744</v>
      </c>
      <c r="BX124" s="392">
        <v>11477.255519999884</v>
      </c>
      <c r="BY124" s="404">
        <v>473.59549499999952</v>
      </c>
      <c r="BZ124" s="404">
        <v>1135.982457000003</v>
      </c>
      <c r="CA124" s="404">
        <v>4319.6843459999782</v>
      </c>
      <c r="CB124" s="404">
        <v>2334.5095149999997</v>
      </c>
      <c r="CC124" s="404">
        <v>1379.3166000000008</v>
      </c>
      <c r="CD124" s="404">
        <v>10335.978922000042</v>
      </c>
      <c r="CE124" s="404">
        <v>12784.733317000073</v>
      </c>
      <c r="CF124" s="404">
        <v>577.19927900000027</v>
      </c>
      <c r="CG124" s="404">
        <v>16667.610388999736</v>
      </c>
      <c r="CH124" s="404">
        <v>352.52835700000088</v>
      </c>
      <c r="CI124" s="404">
        <v>6653.7954500000242</v>
      </c>
      <c r="CJ124" s="404">
        <v>345.01258499999904</v>
      </c>
      <c r="CK124" s="404">
        <v>388.76465299999956</v>
      </c>
      <c r="CL124" s="404">
        <v>3378.1947809999865</v>
      </c>
      <c r="CM124" s="404">
        <v>7212.4770610000087</v>
      </c>
      <c r="CN124" s="404">
        <v>5965.2006629999596</v>
      </c>
      <c r="CO124" s="404">
        <v>199.62954599999892</v>
      </c>
      <c r="CP124" s="404">
        <v>6497.3873229999963</v>
      </c>
      <c r="CQ124" s="404">
        <v>991.32905499999299</v>
      </c>
      <c r="CR124" s="404">
        <v>2010.4826820000119</v>
      </c>
      <c r="CS124" s="404">
        <v>22173.541842999821</v>
      </c>
      <c r="CT124" s="404">
        <v>15145.213377000135</v>
      </c>
      <c r="CU124" s="1469"/>
      <c r="CV124" s="1469"/>
      <c r="CW124" s="1469"/>
      <c r="CX124" s="1469"/>
      <c r="CY124" s="1469"/>
      <c r="CZ124" s="1470"/>
      <c r="DA124" s="210"/>
    </row>
    <row r="125" s="425" customFormat="true" ht="15" customHeight="true" x14ac:dyDescent="0.2">
      <c r="A125" s="1674"/>
      <c r="B125" s="963" t="s">
        <v>16</v>
      </c>
      <c r="C125" s="852">
        <f>C122*C128/100</f>
        <v>1.9643222860035099</v>
      </c>
      <c r="D125" s="853">
        <f t="shared" ref="D125:AT125" si="3">D122*D128/100</f>
        <v>4.994452635762201</v>
      </c>
      <c r="E125" s="853">
        <f t="shared" si="3"/>
        <v>12.130542123544403</v>
      </c>
      <c r="F125" s="853">
        <f t="shared" si="3"/>
        <v>19.79564607623022</v>
      </c>
      <c r="G125" s="854">
        <f t="shared" si="3"/>
        <v>11.859413001372808</v>
      </c>
      <c r="H125" s="855">
        <f t="shared" si="3"/>
        <v>24.685370386717292</v>
      </c>
      <c r="I125" s="853">
        <f t="shared" si="3"/>
        <v>35.783014534307632</v>
      </c>
      <c r="J125" s="853">
        <f t="shared" si="3"/>
        <v>29.474708611739192</v>
      </c>
      <c r="K125" s="853">
        <f t="shared" si="3"/>
        <v>15.938885486865475</v>
      </c>
      <c r="L125" s="856">
        <f t="shared" si="3"/>
        <v>5.92780245759291</v>
      </c>
      <c r="M125" s="852">
        <f t="shared" si="3"/>
        <v>1.4170350989750651</v>
      </c>
      <c r="N125" s="853">
        <f t="shared" si="3"/>
        <v>2.2190408780567701</v>
      </c>
      <c r="O125" s="853">
        <f t="shared" si="3"/>
        <v>4.2062649208391925</v>
      </c>
      <c r="P125" s="853">
        <f t="shared" si="3"/>
        <v>7.0117600260649731</v>
      </c>
      <c r="Q125" s="854">
        <f t="shared" si="3"/>
        <v>8.7021864070114461</v>
      </c>
      <c r="R125" s="855">
        <f t="shared" si="3"/>
        <v>9.3508655657020547</v>
      </c>
      <c r="S125" s="853">
        <f t="shared" si="3"/>
        <v>10.858451090703213</v>
      </c>
      <c r="T125" s="853">
        <f t="shared" si="3"/>
        <v>13.687018016218985</v>
      </c>
      <c r="U125" s="853">
        <f t="shared" si="3"/>
        <v>8.8078250749930636</v>
      </c>
      <c r="V125" s="853">
        <f t="shared" si="3"/>
        <v>3.3308541859112513</v>
      </c>
      <c r="W125" s="853">
        <f t="shared" si="3"/>
        <v>18.869945664855731</v>
      </c>
      <c r="X125" s="853">
        <f t="shared" si="3"/>
        <v>7.962675235591294</v>
      </c>
      <c r="Y125" s="853">
        <f t="shared" si="3"/>
        <v>8.4035936670058309</v>
      </c>
      <c r="Z125" s="853">
        <f t="shared" si="3"/>
        <v>6.768929168832976</v>
      </c>
      <c r="AA125" s="853">
        <f t="shared" si="3"/>
        <v>9.11048212410285</v>
      </c>
      <c r="AB125" s="853">
        <f t="shared" si="3"/>
        <v>5.9156538407031425</v>
      </c>
      <c r="AC125" s="853">
        <f t="shared" si="3"/>
        <v>5.151625054762536</v>
      </c>
      <c r="AD125" s="853">
        <f t="shared" si="3"/>
        <v>8.4455527494341673</v>
      </c>
      <c r="AE125" s="853">
        <f t="shared" si="3"/>
        <v>4.2680984018606765</v>
      </c>
      <c r="AF125" s="853">
        <f t="shared" si="3"/>
        <v>18.695945893320644</v>
      </c>
      <c r="AG125" s="853">
        <f t="shared" si="3"/>
        <v>19.579632189950473</v>
      </c>
      <c r="AH125" s="853">
        <f t="shared" si="3"/>
        <v>32.741099259648706</v>
      </c>
      <c r="AI125" s="853">
        <f t="shared" si="3"/>
        <v>6.0907363904570033</v>
      </c>
      <c r="AJ125" s="853">
        <f t="shared" si="3"/>
        <v>12.935605115937586</v>
      </c>
      <c r="AK125" s="853">
        <f t="shared" si="3"/>
        <v>17.134693627733558</v>
      </c>
      <c r="AL125" s="853">
        <f t="shared" si="3"/>
        <v>2.9297111478347646</v>
      </c>
      <c r="AM125" s="853">
        <f t="shared" si="3"/>
        <v>14.094944291045969</v>
      </c>
      <c r="AN125" s="853">
        <f t="shared" si="3"/>
        <v>7.1731954268657185</v>
      </c>
      <c r="AO125" s="853">
        <f t="shared" si="3"/>
        <v>18.938796589062235</v>
      </c>
      <c r="AP125" s="853">
        <f t="shared" si="3"/>
        <v>10.562990301715361</v>
      </c>
      <c r="AQ125" s="853">
        <f t="shared" si="3"/>
        <v>29.601845423477442</v>
      </c>
      <c r="AR125" s="853">
        <f t="shared" si="3"/>
        <v>10.342210169086675</v>
      </c>
      <c r="AS125" s="853">
        <f t="shared" si="3"/>
        <v>6.9999841664700568</v>
      </c>
      <c r="AT125" s="856">
        <f t="shared" si="3"/>
        <v>20.247233900828164</v>
      </c>
      <c r="AU125" s="593"/>
      <c r="AV125" s="593"/>
      <c r="AW125" s="593"/>
      <c r="AX125" s="593"/>
      <c r="AY125" s="593"/>
      <c r="BA125" s="1623"/>
      <c r="BB125" s="156" t="s">
        <v>16</v>
      </c>
      <c r="BC125" s="388">
        <v>2254.2418560000006</v>
      </c>
      <c r="BD125" s="392">
        <v>5628.6638400000111</v>
      </c>
      <c r="BE125" s="392">
        <v>13414.971528000053</v>
      </c>
      <c r="BF125" s="392">
        <v>21597.042742000107</v>
      </c>
      <c r="BG125" s="396">
        <v>12890.896251000007</v>
      </c>
      <c r="BH125" s="400">
        <v>8465.7479670000339</v>
      </c>
      <c r="BI125" s="392">
        <v>12060.019687000051</v>
      </c>
      <c r="BJ125" s="392">
        <v>9887.8148160000674</v>
      </c>
      <c r="BK125" s="392">
        <v>5347.2167969999564</v>
      </c>
      <c r="BL125" s="396">
        <v>1986.1646909999956</v>
      </c>
      <c r="BM125" s="400">
        <v>1109.6877029999987</v>
      </c>
      <c r="BN125" s="392">
        <v>1745.7105489999997</v>
      </c>
      <c r="BO125" s="392">
        <v>3269.7082240000022</v>
      </c>
      <c r="BP125" s="392">
        <v>5357.7828230000168</v>
      </c>
      <c r="BQ125" s="396">
        <v>6555.9629600000007</v>
      </c>
      <c r="BR125" s="400">
        <v>3571.2007039999421</v>
      </c>
      <c r="BS125" s="392">
        <v>74.214109999999991</v>
      </c>
      <c r="BT125" s="392">
        <v>1952.4091100000062</v>
      </c>
      <c r="BU125" s="392">
        <v>3916.0626479999955</v>
      </c>
      <c r="BV125" s="392">
        <v>393.26020099999977</v>
      </c>
      <c r="BW125" s="392">
        <v>1203.3696960000029</v>
      </c>
      <c r="BX125" s="392">
        <v>2074.1276850000004</v>
      </c>
      <c r="BY125" s="404">
        <v>63.279867000000067</v>
      </c>
      <c r="BZ125" s="404">
        <v>204.39520999999979</v>
      </c>
      <c r="CA125" s="404">
        <v>952.30969399999901</v>
      </c>
      <c r="CB125" s="404">
        <v>879.26206499999978</v>
      </c>
      <c r="CC125" s="404">
        <v>279.92849600000022</v>
      </c>
      <c r="CD125" s="404">
        <v>2595.6734539999966</v>
      </c>
      <c r="CE125" s="404">
        <v>595.27712699999961</v>
      </c>
      <c r="CF125" s="404">
        <v>267.85890800000016</v>
      </c>
      <c r="CG125" s="404">
        <v>10038.61784699999</v>
      </c>
      <c r="CH125" s="404">
        <v>349.09434299999975</v>
      </c>
      <c r="CI125" s="404">
        <v>2077.9412230000057</v>
      </c>
      <c r="CJ125" s="404">
        <v>58.079706000000058</v>
      </c>
      <c r="CK125" s="404">
        <v>133.27473800000024</v>
      </c>
      <c r="CL125" s="404">
        <v>575.31552100000033</v>
      </c>
      <c r="CM125" s="404">
        <v>1862.8716090000044</v>
      </c>
      <c r="CN125" s="404">
        <v>2257.5311869999987</v>
      </c>
      <c r="CO125" s="404">
        <v>60.352486000000056</v>
      </c>
      <c r="CP125" s="404">
        <v>2988.4926450000153</v>
      </c>
      <c r="CQ125" s="404">
        <v>531.66687999999942</v>
      </c>
      <c r="CR125" s="404">
        <v>453.32193000000092</v>
      </c>
      <c r="CS125" s="404">
        <v>6807.712174000013</v>
      </c>
      <c r="CT125" s="404">
        <v>8568.9149530000559</v>
      </c>
      <c r="CU125" s="1469"/>
      <c r="CV125" s="1469"/>
      <c r="CW125" s="1469"/>
      <c r="CX125" s="1469"/>
      <c r="CY125" s="1469"/>
      <c r="CZ125" s="1470"/>
      <c r="DA125" s="210"/>
    </row>
    <row r="126" s="425" customFormat="true" ht="15" customHeight="true" x14ac:dyDescent="0.2">
      <c r="A126" s="1674"/>
      <c r="B126" s="963" t="s">
        <v>22</v>
      </c>
      <c r="C126" s="852">
        <f>100-(C124+C125+C127)</f>
        <v>2.4229140926869235</v>
      </c>
      <c r="D126" s="853">
        <f t="shared" ref="D126:AT126" si="4">100-(D124+D125+D127)</f>
        <v>4.3077688035514115</v>
      </c>
      <c r="E126" s="853">
        <f t="shared" si="4"/>
        <v>4.4039890600647169</v>
      </c>
      <c r="F126" s="853">
        <f t="shared" si="4"/>
        <v>4.0023387968865336</v>
      </c>
      <c r="G126" s="854">
        <f t="shared" si="4"/>
        <v>3.2929440368565537</v>
      </c>
      <c r="H126" s="855">
        <f t="shared" si="4"/>
        <v>7.1240914686249823</v>
      </c>
      <c r="I126" s="853">
        <f t="shared" si="4"/>
        <v>7.1759481411785089</v>
      </c>
      <c r="J126" s="853">
        <f t="shared" si="4"/>
        <v>5.2117026537146529</v>
      </c>
      <c r="K126" s="853">
        <f t="shared" si="4"/>
        <v>3.9620759066641398</v>
      </c>
      <c r="L126" s="856">
        <f t="shared" si="4"/>
        <v>4.1670442139244273</v>
      </c>
      <c r="M126" s="852">
        <f t="shared" si="4"/>
        <v>2.082318345357578</v>
      </c>
      <c r="N126" s="853">
        <f t="shared" si="4"/>
        <v>3.3196293719838081</v>
      </c>
      <c r="O126" s="853">
        <f t="shared" si="4"/>
        <v>4.2200036681959148</v>
      </c>
      <c r="P126" s="853">
        <f t="shared" si="4"/>
        <v>2.978390063318713</v>
      </c>
      <c r="Q126" s="854">
        <f t="shared" si="4"/>
        <v>1.7214186011280077</v>
      </c>
      <c r="R126" s="855">
        <f t="shared" si="4"/>
        <v>2.0569172698307057</v>
      </c>
      <c r="S126" s="853">
        <f t="shared" si="4"/>
        <v>21.923244389369685</v>
      </c>
      <c r="T126" s="853">
        <f t="shared" si="4"/>
        <v>31.128911068303736</v>
      </c>
      <c r="U126" s="853">
        <f t="shared" si="4"/>
        <v>1.17606402203063</v>
      </c>
      <c r="V126" s="853">
        <f t="shared" si="4"/>
        <v>0.32496269785082177</v>
      </c>
      <c r="W126" s="853">
        <f t="shared" si="4"/>
        <v>8.2743065366179707</v>
      </c>
      <c r="X126" s="853">
        <f t="shared" si="4"/>
        <v>1.6427959474361984</v>
      </c>
      <c r="Y126" s="853">
        <f t="shared" si="4"/>
        <v>4.2487362924875782</v>
      </c>
      <c r="Z126" s="853">
        <f t="shared" si="4"/>
        <v>0.33902107092978895</v>
      </c>
      <c r="AA126" s="853">
        <f t="shared" si="4"/>
        <v>0.97497372090408874</v>
      </c>
      <c r="AB126" s="853">
        <f t="shared" si="4"/>
        <v>0.7400642789122287</v>
      </c>
      <c r="AC126" s="853">
        <f t="shared" si="4"/>
        <v>33.600462439274665</v>
      </c>
      <c r="AD126" s="853">
        <f t="shared" si="4"/>
        <v>2.5373150973999117</v>
      </c>
      <c r="AE126" s="853">
        <f t="shared" si="4"/>
        <v>0.68966130715878649</v>
      </c>
      <c r="AF126" s="853">
        <f t="shared" si="4"/>
        <v>11.049323145454906</v>
      </c>
      <c r="AG126" s="853">
        <f t="shared" si="4"/>
        <v>1.2770917050376056</v>
      </c>
      <c r="AH126" s="853">
        <f t="shared" si="4"/>
        <v>29.721670974210227</v>
      </c>
      <c r="AI126" s="853">
        <f t="shared" si="4"/>
        <v>1.531526008452218</v>
      </c>
      <c r="AJ126" s="853">
        <f t="shared" si="4"/>
        <v>8.2804385677858647</v>
      </c>
      <c r="AK126" s="853">
        <f t="shared" si="4"/>
        <v>18.267782612225943</v>
      </c>
      <c r="AL126" s="853">
        <f t="shared" si="4"/>
        <v>0.6351857900124287</v>
      </c>
      <c r="AM126" s="853">
        <f t="shared" si="4"/>
        <v>2.7087642584376965</v>
      </c>
      <c r="AN126" s="853">
        <f t="shared" si="4"/>
        <v>2.0756706415912447</v>
      </c>
      <c r="AO126" s="853">
        <f t="shared" si="4"/>
        <v>7.2336642482099904</v>
      </c>
      <c r="AP126" s="853">
        <f t="shared" si="4"/>
        <v>9.9826635269974702</v>
      </c>
      <c r="AQ126" s="853">
        <f t="shared" si="4"/>
        <v>12.194211994672813</v>
      </c>
      <c r="AR126" s="853">
        <f t="shared" si="4"/>
        <v>0.8356712698885076</v>
      </c>
      <c r="AS126" s="853">
        <f t="shared" si="4"/>
        <v>3.4319622530699121</v>
      </c>
      <c r="AT126" s="856">
        <f t="shared" si="4"/>
        <v>2.55228967876252</v>
      </c>
      <c r="AU126" s="593"/>
      <c r="AV126" s="593"/>
      <c r="AW126" s="593"/>
      <c r="AX126" s="593"/>
      <c r="AY126" s="593"/>
      <c r="BA126" s="1623"/>
      <c r="BB126" s="156" t="s">
        <v>22</v>
      </c>
      <c r="BC126" s="388">
        <v>2407.6195110000008</v>
      </c>
      <c r="BD126" s="392">
        <v>4297.3298279999963</v>
      </c>
      <c r="BE126" s="392">
        <v>4296.5351569999921</v>
      </c>
      <c r="BF126" s="392">
        <v>4140.726577999998</v>
      </c>
      <c r="BG126" s="396">
        <v>3581.2572990000062</v>
      </c>
      <c r="BH126" s="400">
        <v>2117.606240999999</v>
      </c>
      <c r="BI126" s="392">
        <v>2277.3412609999991</v>
      </c>
      <c r="BJ126" s="392">
        <v>1726.0667100000019</v>
      </c>
      <c r="BK126" s="392">
        <v>1298.4198860000001</v>
      </c>
      <c r="BL126" s="396">
        <v>1419.6081490000029</v>
      </c>
      <c r="BM126" s="400">
        <v>1498.7772369999986</v>
      </c>
      <c r="BN126" s="392">
        <v>2347.9341179999992</v>
      </c>
      <c r="BO126" s="392">
        <v>2882.7441770000028</v>
      </c>
      <c r="BP126" s="392">
        <v>1933.6025920000006</v>
      </c>
      <c r="BQ126" s="396">
        <v>1221.3680020000013</v>
      </c>
      <c r="BR126" s="400">
        <v>791.71156299999973</v>
      </c>
      <c r="BS126" s="392">
        <v>73.20427299999993</v>
      </c>
      <c r="BT126" s="392">
        <v>4427.938427000001</v>
      </c>
      <c r="BU126" s="392">
        <v>608.56459300000006</v>
      </c>
      <c r="BV126" s="392">
        <v>38.367003999999994</v>
      </c>
      <c r="BW126" s="392">
        <v>498.40597299999996</v>
      </c>
      <c r="BX126" s="392">
        <v>453.042823</v>
      </c>
      <c r="BY126" s="404">
        <v>21.706193999999986</v>
      </c>
      <c r="BZ126" s="404">
        <v>12.931824000000001</v>
      </c>
      <c r="CA126" s="404">
        <v>102.00360199999997</v>
      </c>
      <c r="CB126" s="404">
        <v>121.249995</v>
      </c>
      <c r="CC126" s="404">
        <v>1630.2253920000028</v>
      </c>
      <c r="CD126" s="404">
        <v>806.57690799999989</v>
      </c>
      <c r="CE126" s="404">
        <v>114.43221999999997</v>
      </c>
      <c r="CF126" s="404">
        <v>144.717195</v>
      </c>
      <c r="CG126" s="404">
        <v>756.76634000000035</v>
      </c>
      <c r="CH126" s="404">
        <v>317.34649599999966</v>
      </c>
      <c r="CI126" s="404">
        <v>512.19961199999966</v>
      </c>
      <c r="CJ126" s="404">
        <v>37.178426000000002</v>
      </c>
      <c r="CK126" s="404">
        <v>126.02103100000006</v>
      </c>
      <c r="CL126" s="404">
        <v>208.62331700000004</v>
      </c>
      <c r="CM126" s="404">
        <v>356.69328599999989</v>
      </c>
      <c r="CN126" s="404">
        <v>621.1539929999999</v>
      </c>
      <c r="CO126" s="404">
        <v>23.051602999999997</v>
      </c>
      <c r="CP126" s="404">
        <v>2824.3059660000145</v>
      </c>
      <c r="CQ126" s="404">
        <v>221.11588299999991</v>
      </c>
      <c r="CR126" s="404">
        <v>37.606466999999995</v>
      </c>
      <c r="CS126" s="404">
        <v>1773.0881629999963</v>
      </c>
      <c r="CT126" s="404">
        <v>1063.2398039999998</v>
      </c>
      <c r="CU126" s="1469"/>
      <c r="CV126" s="1469"/>
      <c r="CW126" s="1469"/>
      <c r="CX126" s="1469"/>
      <c r="CY126" s="1469"/>
      <c r="CZ126" s="1470"/>
      <c r="DA126" s="210"/>
    </row>
    <row r="127" s="425" customFormat="true" ht="15" customHeight="true" x14ac:dyDescent="0.2">
      <c r="A127" s="1674"/>
      <c r="B127" s="963" t="s">
        <v>19</v>
      </c>
      <c r="C127" s="852">
        <f>C161</f>
        <v>92.234675163661606</v>
      </c>
      <c r="D127" s="853">
        <f t="shared" ref="D127:AT127" si="5">D161</f>
        <v>82.870644343734995</v>
      </c>
      <c r="E127" s="853">
        <f t="shared" si="5"/>
        <v>65.637711686542744</v>
      </c>
      <c r="F127" s="853">
        <f t="shared" si="5"/>
        <v>34.697719292707582</v>
      </c>
      <c r="G127" s="854">
        <f t="shared" si="5"/>
        <v>5.9953307952910828</v>
      </c>
      <c r="H127" s="855">
        <f t="shared" si="5"/>
        <v>53.016955189823399</v>
      </c>
      <c r="I127" s="853">
        <f t="shared" si="5"/>
        <v>21.373676161686692</v>
      </c>
      <c r="J127" s="853">
        <f t="shared" si="5"/>
        <v>8.1317591937961051</v>
      </c>
      <c r="K127" s="853">
        <f t="shared" si="5"/>
        <v>2.0193557498681001</v>
      </c>
      <c r="L127" s="856">
        <f t="shared" si="5"/>
        <v>0.3556582476235231</v>
      </c>
      <c r="M127" s="852">
        <f t="shared" si="5"/>
        <v>93.846642627410176</v>
      </c>
      <c r="N127" s="853">
        <f t="shared" si="5"/>
        <v>89.178272417771041</v>
      </c>
      <c r="O127" s="853">
        <f t="shared" si="5"/>
        <v>81.776923214139103</v>
      </c>
      <c r="P127" s="853">
        <f t="shared" si="5"/>
        <v>69.365943306441366</v>
      </c>
      <c r="Q127" s="854">
        <f t="shared" si="5"/>
        <v>34.922715830326311</v>
      </c>
      <c r="R127" s="855">
        <f t="shared" si="5"/>
        <v>57.015652713359323</v>
      </c>
      <c r="S127" s="853">
        <f t="shared" si="5"/>
        <v>18.58839415283607</v>
      </c>
      <c r="T127" s="853">
        <f t="shared" si="5"/>
        <v>23.043737106494959</v>
      </c>
      <c r="U127" s="853">
        <f t="shared" si="5"/>
        <v>72.911595145161712</v>
      </c>
      <c r="V127" s="853">
        <f t="shared" si="5"/>
        <v>80.704946149276594</v>
      </c>
      <c r="W127" s="853">
        <f t="shared" si="5"/>
        <v>7.3471203912046024</v>
      </c>
      <c r="X127" s="853">
        <f t="shared" si="5"/>
        <v>46.332796763260234</v>
      </c>
      <c r="Y127" s="853">
        <f t="shared" si="5"/>
        <v>24.453983767359347</v>
      </c>
      <c r="Z127" s="853">
        <f t="shared" si="5"/>
        <v>55.271868795771958</v>
      </c>
      <c r="AA127" s="853">
        <f t="shared" si="5"/>
        <v>48.589324781557011</v>
      </c>
      <c r="AB127" s="853">
        <f t="shared" si="5"/>
        <v>77.637758503229975</v>
      </c>
      <c r="AC127" s="853">
        <f t="shared" si="5"/>
        <v>35.863851731350294</v>
      </c>
      <c r="AD127" s="853">
        <f t="shared" si="5"/>
        <v>55.386917586587714</v>
      </c>
      <c r="AE127" s="853">
        <f t="shared" si="5"/>
        <v>3.3765313908248498</v>
      </c>
      <c r="AF127" s="853">
        <f t="shared" si="5"/>
        <v>29.967526886429656</v>
      </c>
      <c r="AG127" s="853">
        <f t="shared" si="5"/>
        <v>46.634250871071018</v>
      </c>
      <c r="AH127" s="853">
        <f t="shared" si="5"/>
        <v>4.4740588502551386</v>
      </c>
      <c r="AI127" s="853">
        <f t="shared" si="5"/>
        <v>72.87453239326365</v>
      </c>
      <c r="AJ127" s="853">
        <f t="shared" si="5"/>
        <v>1.9422009604757813</v>
      </c>
      <c r="AK127" s="853">
        <f t="shared" si="5"/>
        <v>14.615334168738306</v>
      </c>
      <c r="AL127" s="853">
        <f t="shared" si="5"/>
        <v>79.232134346395043</v>
      </c>
      <c r="AM127" s="853">
        <f t="shared" si="5"/>
        <v>28.624917940876966</v>
      </c>
      <c r="AN127" s="853">
        <f t="shared" si="5"/>
        <v>71.796999272154309</v>
      </c>
      <c r="AO127" s="853">
        <f t="shared" si="5"/>
        <v>11.183170795518844</v>
      </c>
      <c r="AP127" s="853">
        <f t="shared" si="5"/>
        <v>56.488976189813819</v>
      </c>
      <c r="AQ127" s="853">
        <f t="shared" si="5"/>
        <v>3.009288647582129</v>
      </c>
      <c r="AR127" s="853">
        <f t="shared" si="5"/>
        <v>42.954418230372092</v>
      </c>
      <c r="AS127" s="853">
        <f t="shared" si="5"/>
        <v>66.768258605526384</v>
      </c>
      <c r="AT127" s="856">
        <f t="shared" si="5"/>
        <v>41.414302861210587</v>
      </c>
      <c r="AU127" s="593"/>
      <c r="AV127" s="593"/>
      <c r="AW127" s="593"/>
      <c r="AX127" s="593"/>
      <c r="AY127" s="593"/>
      <c r="BA127" s="1623"/>
      <c r="BB127" s="156" t="s">
        <v>19</v>
      </c>
      <c r="BC127" s="388">
        <v>100209.21269199568</v>
      </c>
      <c r="BD127" s="392">
        <v>90010.374916001252</v>
      </c>
      <c r="BE127" s="392">
        <v>71284.630209000345</v>
      </c>
      <c r="BF127" s="392">
        <v>37700.283786000145</v>
      </c>
      <c r="BG127" s="396">
        <v>6513.8987169999964</v>
      </c>
      <c r="BH127" s="400">
        <v>17752.102622999817</v>
      </c>
      <c r="BI127" s="392">
        <v>7163.0583739999629</v>
      </c>
      <c r="BJ127" s="392">
        <v>2724.5944839999988</v>
      </c>
      <c r="BK127" s="392">
        <v>677.23609800000065</v>
      </c>
      <c r="BL127" s="396">
        <v>119.15572099999999</v>
      </c>
      <c r="BM127" s="400">
        <v>70523.665291000681</v>
      </c>
      <c r="BN127" s="392">
        <v>66950.882701000883</v>
      </c>
      <c r="BO127" s="392">
        <v>61447.499599001174</v>
      </c>
      <c r="BP127" s="392">
        <v>52130.219470000695</v>
      </c>
      <c r="BQ127" s="396">
        <v>26229.985958999947</v>
      </c>
      <c r="BR127" s="400">
        <v>21768.021227000332</v>
      </c>
      <c r="BS127" s="392">
        <v>109.18386399999994</v>
      </c>
      <c r="BT127" s="392">
        <v>3284.9079009999982</v>
      </c>
      <c r="BU127" s="392">
        <v>32417.352969999974</v>
      </c>
      <c r="BV127" s="392">
        <v>9528.4997699999658</v>
      </c>
      <c r="BW127" s="392">
        <v>466.11594500000024</v>
      </c>
      <c r="BX127" s="392">
        <v>12074.807429000015</v>
      </c>
      <c r="BY127" s="404">
        <v>180.9265230000002</v>
      </c>
      <c r="BZ127" s="404">
        <v>1672.0074699999964</v>
      </c>
      <c r="CA127" s="404">
        <v>5083.5074219999824</v>
      </c>
      <c r="CB127" s="404">
        <v>11539.541985000154</v>
      </c>
      <c r="CC127" s="404">
        <v>1835.508667999999</v>
      </c>
      <c r="CD127" s="404">
        <v>17013.200338000424</v>
      </c>
      <c r="CE127" s="404">
        <v>470.92913900000013</v>
      </c>
      <c r="CF127" s="404">
        <v>423.53381300000058</v>
      </c>
      <c r="CG127" s="404">
        <v>23925.530737999907</v>
      </c>
      <c r="CH127" s="404">
        <v>47.798226000000021</v>
      </c>
      <c r="CI127" s="404">
        <v>24834.504017000134</v>
      </c>
      <c r="CJ127" s="404">
        <v>8.7203079999999975</v>
      </c>
      <c r="CK127" s="404">
        <v>110.92881300000009</v>
      </c>
      <c r="CL127" s="404">
        <v>15635.633991000077</v>
      </c>
      <c r="CM127" s="404">
        <v>3780.7311189999846</v>
      </c>
      <c r="CN127" s="404">
        <v>22514.074710000525</v>
      </c>
      <c r="CO127" s="404">
        <v>35.637541999999982</v>
      </c>
      <c r="CP127" s="404">
        <v>15981.922263000046</v>
      </c>
      <c r="CQ127" s="404">
        <v>54.131024999999994</v>
      </c>
      <c r="CR127" s="404">
        <v>1880.9405940000177</v>
      </c>
      <c r="CS127" s="404">
        <v>61524.06029499822</v>
      </c>
      <c r="CT127" s="404">
        <v>17515.742215000235</v>
      </c>
      <c r="CU127" s="1469"/>
      <c r="CV127" s="1469"/>
      <c r="CW127" s="1469"/>
      <c r="CX127" s="1469"/>
      <c r="CY127" s="1469"/>
      <c r="CZ127" s="1470"/>
      <c r="DA127" s="210"/>
    </row>
    <row r="128" s="425" customFormat="true" ht="15" customHeight="true" x14ac:dyDescent="0.2">
      <c r="A128" s="1674" t="s">
        <v>195</v>
      </c>
      <c r="B128" s="963" t="s">
        <v>49</v>
      </c>
      <c r="C128" s="852">
        <v>36.768462408805981</v>
      </c>
      <c r="D128" s="857">
        <v>38.953467251248668</v>
      </c>
      <c r="E128" s="857">
        <v>40.491424499575679</v>
      </c>
      <c r="F128" s="857">
        <v>32.293091085083361</v>
      </c>
      <c r="G128" s="858">
        <v>13.073737688736713</v>
      </c>
      <c r="H128" s="859">
        <v>61.931807830446992</v>
      </c>
      <c r="I128" s="857">
        <v>50.080932654553436</v>
      </c>
      <c r="J128" s="857">
        <v>34.013254210400852</v>
      </c>
      <c r="K128" s="857">
        <v>16.952912353055208</v>
      </c>
      <c r="L128" s="860">
        <v>6.2085989134805208</v>
      </c>
      <c r="M128" s="861">
        <v>34.807701166609881</v>
      </c>
      <c r="N128" s="857">
        <v>29.578936663697057</v>
      </c>
      <c r="O128" s="857">
        <v>30.03815580690592</v>
      </c>
      <c r="P128" s="857">
        <v>25.353791394049967</v>
      </c>
      <c r="Q128" s="858">
        <v>13.735407651555828</v>
      </c>
      <c r="R128" s="859">
        <v>22.847429124822565</v>
      </c>
      <c r="S128" s="857">
        <v>18.253068036521814</v>
      </c>
      <c r="T128" s="857">
        <v>29.866482506834036</v>
      </c>
      <c r="U128" s="857">
        <v>33.990850660012526</v>
      </c>
      <c r="V128" s="857">
        <v>17.558451138000368</v>
      </c>
      <c r="W128" s="857">
        <v>22.363433011262792</v>
      </c>
      <c r="X128" s="857">
        <v>15.305652962678709</v>
      </c>
      <c r="Y128" s="857">
        <v>11.786696033929719</v>
      </c>
      <c r="Z128" s="857">
        <v>15.249076065066932</v>
      </c>
      <c r="AA128" s="857">
        <v>18.063557863961481</v>
      </c>
      <c r="AB128" s="857">
        <v>27.359195982435082</v>
      </c>
      <c r="AC128" s="857">
        <v>16.870834614779557</v>
      </c>
      <c r="AD128" s="857">
        <v>20.072248917062872</v>
      </c>
      <c r="AE128" s="857">
        <v>4.4490034555013116</v>
      </c>
      <c r="AF128" s="857">
        <v>31.697096379944355</v>
      </c>
      <c r="AG128" s="857">
        <v>37.589051356446824</v>
      </c>
      <c r="AH128" s="857">
        <v>49.755280580288911</v>
      </c>
      <c r="AI128" s="857">
        <v>23.797570870699118</v>
      </c>
      <c r="AJ128" s="857">
        <v>14.408538018902545</v>
      </c>
      <c r="AK128" s="857">
        <v>25.529632494725057</v>
      </c>
      <c r="AL128" s="857">
        <v>14.55201775265296</v>
      </c>
      <c r="AM128" s="857">
        <v>20.526722187082672</v>
      </c>
      <c r="AN128" s="857">
        <v>27.454758688257876</v>
      </c>
      <c r="AO128" s="857">
        <v>23.214098888187927</v>
      </c>
      <c r="AP128" s="857">
        <v>31.504643270645161</v>
      </c>
      <c r="AQ128" s="857">
        <v>34.909277679720006</v>
      </c>
      <c r="AR128" s="857">
        <v>18.399264608568693</v>
      </c>
      <c r="AS128" s="857">
        <v>23.490053846554634</v>
      </c>
      <c r="AT128" s="1437">
        <v>36.134218528959657</v>
      </c>
      <c r="AU128" s="593"/>
      <c r="AV128" s="593"/>
      <c r="AW128" s="593"/>
      <c r="AX128" s="593"/>
      <c r="AY128" s="593"/>
      <c r="BA128" s="1623" t="s">
        <v>107</v>
      </c>
      <c r="BB128" s="156" t="s">
        <v>49</v>
      </c>
      <c r="BC128" s="1031" t="s">
        <v>35</v>
      </c>
      <c r="BD128" s="1050" t="s">
        <v>35</v>
      </c>
      <c r="BE128" s="1050" t="s">
        <v>35</v>
      </c>
      <c r="BF128" s="1050" t="s">
        <v>35</v>
      </c>
      <c r="BG128" s="1070" t="s">
        <v>35</v>
      </c>
      <c r="BH128" s="1090" t="s">
        <v>35</v>
      </c>
      <c r="BI128" s="1050" t="s">
        <v>35</v>
      </c>
      <c r="BJ128" s="1050" t="s">
        <v>35</v>
      </c>
      <c r="BK128" s="1050" t="s">
        <v>35</v>
      </c>
      <c r="BL128" s="1070" t="s">
        <v>35</v>
      </c>
      <c r="BM128" s="1090" t="s">
        <v>35</v>
      </c>
      <c r="BN128" s="1050" t="s">
        <v>35</v>
      </c>
      <c r="BO128" s="1050" t="s">
        <v>35</v>
      </c>
      <c r="BP128" s="1050" t="s">
        <v>35</v>
      </c>
      <c r="BQ128" s="1070" t="s">
        <v>35</v>
      </c>
      <c r="BR128" s="1090" t="s">
        <v>35</v>
      </c>
      <c r="BS128" s="1050" t="s">
        <v>35</v>
      </c>
      <c r="BT128" s="1050" t="s">
        <v>35</v>
      </c>
      <c r="BU128" s="1050" t="s">
        <v>35</v>
      </c>
      <c r="BV128" s="1050" t="s">
        <v>35</v>
      </c>
      <c r="BW128" s="1050" t="s">
        <v>35</v>
      </c>
      <c r="BX128" s="1050" t="s">
        <v>35</v>
      </c>
      <c r="BY128" s="1110" t="s">
        <v>35</v>
      </c>
      <c r="BZ128" s="1110" t="s">
        <v>35</v>
      </c>
      <c r="CA128" s="1110" t="s">
        <v>35</v>
      </c>
      <c r="CB128" s="1110" t="s">
        <v>35</v>
      </c>
      <c r="CC128" s="1110" t="s">
        <v>35</v>
      </c>
      <c r="CD128" s="1110" t="s">
        <v>35</v>
      </c>
      <c r="CE128" s="1110" t="s">
        <v>35</v>
      </c>
      <c r="CF128" s="1110" t="s">
        <v>35</v>
      </c>
      <c r="CG128" s="1110" t="s">
        <v>35</v>
      </c>
      <c r="CH128" s="1110" t="s">
        <v>35</v>
      </c>
      <c r="CI128" s="1110" t="s">
        <v>35</v>
      </c>
      <c r="CJ128" s="1110" t="s">
        <v>35</v>
      </c>
      <c r="CK128" s="1110" t="s">
        <v>35</v>
      </c>
      <c r="CL128" s="1110" t="s">
        <v>35</v>
      </c>
      <c r="CM128" s="1110" t="s">
        <v>35</v>
      </c>
      <c r="CN128" s="1110" t="s">
        <v>35</v>
      </c>
      <c r="CO128" s="1110" t="s">
        <v>35</v>
      </c>
      <c r="CP128" s="1110" t="s">
        <v>35</v>
      </c>
      <c r="CQ128" s="1110" t="s">
        <v>35</v>
      </c>
      <c r="CR128" s="1110" t="s">
        <v>35</v>
      </c>
      <c r="CS128" s="1110" t="s">
        <v>35</v>
      </c>
      <c r="CT128" s="1110" t="s">
        <v>35</v>
      </c>
      <c r="CU128" s="1470"/>
      <c r="CV128" s="1470"/>
      <c r="CW128" s="1470"/>
      <c r="CX128" s="1470"/>
      <c r="CY128" s="1470"/>
      <c r="CZ128" s="1470"/>
      <c r="DA128" s="210"/>
    </row>
    <row r="129" s="425" customFormat="true" ht="15" customHeight="true" x14ac:dyDescent="0.2">
      <c r="A129" s="1675"/>
      <c r="B129" s="964" t="s">
        <v>48</v>
      </c>
      <c r="C129" s="862">
        <v>63.2315375911936</v>
      </c>
      <c r="D129" s="863">
        <v>61.04653274875124</v>
      </c>
      <c r="E129" s="863">
        <v>59.508575500424179</v>
      </c>
      <c r="F129" s="863">
        <v>67.706908914918387</v>
      </c>
      <c r="G129" s="864">
        <v>86.926262311263059</v>
      </c>
      <c r="H129" s="865">
        <v>38.06819216955293</v>
      </c>
      <c r="I129" s="863">
        <v>49.91906734544618</v>
      </c>
      <c r="J129" s="863">
        <v>65.98674578959907</v>
      </c>
      <c r="K129" s="863">
        <v>83.04708764694432</v>
      </c>
      <c r="L129" s="866">
        <v>93.791401086519272</v>
      </c>
      <c r="M129" s="867">
        <v>65.19229883338997</v>
      </c>
      <c r="N129" s="863">
        <v>70.421063336302709</v>
      </c>
      <c r="O129" s="863">
        <v>69.961844193093498</v>
      </c>
      <c r="P129" s="863">
        <v>74.646208605949241</v>
      </c>
      <c r="Q129" s="864">
        <v>86.264592348444211</v>
      </c>
      <c r="R129" s="865">
        <v>77.152570875176977</v>
      </c>
      <c r="S129" s="863">
        <v>81.746931963478104</v>
      </c>
      <c r="T129" s="863">
        <v>70.133517493166337</v>
      </c>
      <c r="U129" s="863">
        <v>66.009149339987871</v>
      </c>
      <c r="V129" s="863">
        <v>82.441548862000033</v>
      </c>
      <c r="W129" s="863">
        <v>77.636566988737684</v>
      </c>
      <c r="X129" s="863">
        <v>84.694347037321748</v>
      </c>
      <c r="Y129" s="863">
        <v>88.213303966069802</v>
      </c>
      <c r="Z129" s="863">
        <v>84.750923934933169</v>
      </c>
      <c r="AA129" s="863">
        <v>81.936442136038252</v>
      </c>
      <c r="AB129" s="863">
        <v>72.640804017564975</v>
      </c>
      <c r="AC129" s="863">
        <v>83.129165385220531</v>
      </c>
      <c r="AD129" s="863">
        <v>79.927751082937377</v>
      </c>
      <c r="AE129" s="863">
        <v>95.550996544498688</v>
      </c>
      <c r="AF129" s="863">
        <v>68.302903620055787</v>
      </c>
      <c r="AG129" s="863">
        <v>62.410948643551677</v>
      </c>
      <c r="AH129" s="863">
        <v>50.244719419710883</v>
      </c>
      <c r="AI129" s="863">
        <v>76.202429129300967</v>
      </c>
      <c r="AJ129" s="863">
        <v>85.591461981097609</v>
      </c>
      <c r="AK129" s="863">
        <v>74.47036750527532</v>
      </c>
      <c r="AL129" s="863">
        <v>85.447982247347284</v>
      </c>
      <c r="AM129" s="863">
        <v>79.47327781291736</v>
      </c>
      <c r="AN129" s="863">
        <v>72.545241311742686</v>
      </c>
      <c r="AO129" s="863">
        <v>76.785901111812223</v>
      </c>
      <c r="AP129" s="863">
        <v>68.495356729354086</v>
      </c>
      <c r="AQ129" s="863">
        <v>65.090722320279227</v>
      </c>
      <c r="AR129" s="863">
        <v>81.600735391431456</v>
      </c>
      <c r="AS129" s="863">
        <v>76.509946153445753</v>
      </c>
      <c r="AT129" s="1438">
        <v>63.865781471042027</v>
      </c>
      <c r="AU129" s="593"/>
      <c r="AV129" s="593"/>
      <c r="AW129" s="593"/>
      <c r="AX129" s="593"/>
      <c r="AY129" s="593"/>
      <c r="BA129" s="1624"/>
      <c r="BB129" s="157" t="s">
        <v>48</v>
      </c>
      <c r="BC129" s="1032" t="s">
        <v>35</v>
      </c>
      <c r="BD129" s="1051" t="s">
        <v>35</v>
      </c>
      <c r="BE129" s="1051" t="s">
        <v>35</v>
      </c>
      <c r="BF129" s="1051" t="s">
        <v>35</v>
      </c>
      <c r="BG129" s="1071" t="s">
        <v>35</v>
      </c>
      <c r="BH129" s="1091" t="s">
        <v>35</v>
      </c>
      <c r="BI129" s="1051" t="s">
        <v>35</v>
      </c>
      <c r="BJ129" s="1051" t="s">
        <v>35</v>
      </c>
      <c r="BK129" s="1051" t="s">
        <v>35</v>
      </c>
      <c r="BL129" s="1071" t="s">
        <v>35</v>
      </c>
      <c r="BM129" s="1091" t="s">
        <v>35</v>
      </c>
      <c r="BN129" s="1051" t="s">
        <v>35</v>
      </c>
      <c r="BO129" s="1051" t="s">
        <v>35</v>
      </c>
      <c r="BP129" s="1051" t="s">
        <v>35</v>
      </c>
      <c r="BQ129" s="1071" t="s">
        <v>35</v>
      </c>
      <c r="BR129" s="1091" t="s">
        <v>35</v>
      </c>
      <c r="BS129" s="1051" t="s">
        <v>35</v>
      </c>
      <c r="BT129" s="1051" t="s">
        <v>35</v>
      </c>
      <c r="BU129" s="1051" t="s">
        <v>35</v>
      </c>
      <c r="BV129" s="1051" t="s">
        <v>35</v>
      </c>
      <c r="BW129" s="1051" t="s">
        <v>35</v>
      </c>
      <c r="BX129" s="1051" t="s">
        <v>35</v>
      </c>
      <c r="BY129" s="1111" t="s">
        <v>35</v>
      </c>
      <c r="BZ129" s="1111" t="s">
        <v>35</v>
      </c>
      <c r="CA129" s="1111" t="s">
        <v>35</v>
      </c>
      <c r="CB129" s="1111" t="s">
        <v>35</v>
      </c>
      <c r="CC129" s="1111" t="s">
        <v>35</v>
      </c>
      <c r="CD129" s="1111" t="s">
        <v>35</v>
      </c>
      <c r="CE129" s="1111" t="s">
        <v>35</v>
      </c>
      <c r="CF129" s="1111" t="s">
        <v>35</v>
      </c>
      <c r="CG129" s="1111" t="s">
        <v>35</v>
      </c>
      <c r="CH129" s="1111" t="s">
        <v>35</v>
      </c>
      <c r="CI129" s="1111" t="s">
        <v>35</v>
      </c>
      <c r="CJ129" s="1111" t="s">
        <v>35</v>
      </c>
      <c r="CK129" s="1111" t="s">
        <v>35</v>
      </c>
      <c r="CL129" s="1111" t="s">
        <v>35</v>
      </c>
      <c r="CM129" s="1111" t="s">
        <v>35</v>
      </c>
      <c r="CN129" s="1111" t="s">
        <v>35</v>
      </c>
      <c r="CO129" s="1111" t="s">
        <v>35</v>
      </c>
      <c r="CP129" s="1111" t="s">
        <v>35</v>
      </c>
      <c r="CQ129" s="1111" t="s">
        <v>35</v>
      </c>
      <c r="CR129" s="1111" t="s">
        <v>35</v>
      </c>
      <c r="CS129" s="1111" t="s">
        <v>35</v>
      </c>
      <c r="CT129" s="1111" t="s">
        <v>35</v>
      </c>
      <c r="CU129" s="1471"/>
      <c r="CV129" s="1471"/>
      <c r="CW129" s="1471"/>
      <c r="CX129" s="1471"/>
      <c r="CY129" s="1471"/>
      <c r="CZ129" s="1471"/>
      <c r="DA129" s="210"/>
    </row>
    <row r="130" s="131" customFormat="true" ht="15" hidden="true" customHeight="true" x14ac:dyDescent="0.2">
      <c r="A130" s="1676" t="s">
        <v>47</v>
      </c>
      <c r="B130" s="242" t="s">
        <v>42</v>
      </c>
      <c r="C130" s="247"/>
      <c r="D130" s="248"/>
      <c r="E130" s="248"/>
      <c r="F130" s="248"/>
      <c r="G130" s="249"/>
      <c r="H130" s="250"/>
      <c r="I130" s="248"/>
      <c r="J130" s="248"/>
      <c r="K130" s="248"/>
      <c r="L130" s="251"/>
      <c r="M130" s="247"/>
      <c r="N130" s="248"/>
      <c r="O130" s="248"/>
      <c r="P130" s="248"/>
      <c r="Q130" s="249"/>
      <c r="R130" s="250"/>
      <c r="S130" s="248"/>
      <c r="T130" s="248"/>
      <c r="U130" s="248"/>
      <c r="V130" s="248"/>
      <c r="W130" s="248"/>
      <c r="X130" s="248"/>
      <c r="Y130" s="248"/>
      <c r="Z130" s="248"/>
      <c r="AA130" s="248"/>
      <c r="AB130" s="251"/>
      <c r="AC130" s="251"/>
      <c r="AD130" s="251"/>
      <c r="AE130" s="251"/>
      <c r="AF130" s="251"/>
      <c r="AG130" s="251"/>
      <c r="AH130" s="251"/>
      <c r="AI130" s="251"/>
      <c r="AJ130" s="251"/>
      <c r="AK130" s="251"/>
      <c r="AL130" s="251"/>
      <c r="AM130" s="251"/>
      <c r="AN130" s="251"/>
      <c r="AO130" s="251"/>
      <c r="AP130" s="251"/>
      <c r="AQ130" s="251"/>
      <c r="AR130" s="251"/>
      <c r="AS130" s="251"/>
      <c r="AT130" s="251"/>
      <c r="AU130" s="593"/>
      <c r="AV130" s="593"/>
      <c r="AW130" s="593"/>
      <c r="AX130" s="593"/>
      <c r="AY130" s="593"/>
      <c r="BB130" s="133"/>
      <c r="BZ130" s="210"/>
      <c r="CA130" s="210"/>
      <c r="CB130" s="210"/>
      <c r="CC130" s="210"/>
      <c r="CD130" s="210"/>
      <c r="CE130" s="210"/>
      <c r="CF130" s="210"/>
      <c r="CG130" s="210"/>
      <c r="CH130" s="210"/>
      <c r="CI130" s="210"/>
      <c r="CJ130" s="210"/>
      <c r="CK130" s="210"/>
      <c r="CL130" s="210"/>
      <c r="CM130" s="210"/>
      <c r="CN130" s="210"/>
      <c r="CO130" s="210"/>
      <c r="CP130" s="210"/>
      <c r="CQ130" s="210"/>
      <c r="CR130" s="210"/>
      <c r="CS130" s="210"/>
      <c r="CT130" s="210"/>
      <c r="CU130" s="210"/>
      <c r="CV130" s="210"/>
      <c r="CW130" s="210"/>
      <c r="CX130" s="210"/>
      <c r="CY130" s="210"/>
      <c r="CZ130" s="210"/>
      <c r="DA130" s="210"/>
    </row>
    <row r="131" s="131" customFormat="true" ht="15" hidden="true" customHeight="true" x14ac:dyDescent="0.2">
      <c r="A131" s="1677"/>
      <c r="B131" s="234" t="s">
        <v>46</v>
      </c>
      <c r="C131" s="252"/>
      <c r="D131" s="253"/>
      <c r="E131" s="253"/>
      <c r="F131" s="253"/>
      <c r="G131" s="254"/>
      <c r="H131" s="255"/>
      <c r="I131" s="253"/>
      <c r="J131" s="253"/>
      <c r="K131" s="253"/>
      <c r="L131" s="256"/>
      <c r="M131" s="252"/>
      <c r="N131" s="253"/>
      <c r="O131" s="253"/>
      <c r="P131" s="253"/>
      <c r="Q131" s="254"/>
      <c r="R131" s="255"/>
      <c r="S131" s="253"/>
      <c r="T131" s="253"/>
      <c r="U131" s="253"/>
      <c r="V131" s="253"/>
      <c r="W131" s="253"/>
      <c r="X131" s="253"/>
      <c r="Y131" s="253"/>
      <c r="Z131" s="253"/>
      <c r="AA131" s="253"/>
      <c r="AB131" s="256"/>
      <c r="AC131" s="256"/>
      <c r="AD131" s="256"/>
      <c r="AE131" s="256"/>
      <c r="AF131" s="256"/>
      <c r="AG131" s="256"/>
      <c r="AH131" s="256"/>
      <c r="AI131" s="256"/>
      <c r="AJ131" s="256"/>
      <c r="AK131" s="256"/>
      <c r="AL131" s="256"/>
      <c r="AM131" s="256"/>
      <c r="AN131" s="256"/>
      <c r="AO131" s="256"/>
      <c r="AP131" s="256"/>
      <c r="AQ131" s="256"/>
      <c r="AR131" s="256"/>
      <c r="AS131" s="256"/>
      <c r="AT131" s="256"/>
      <c r="AU131" s="593"/>
      <c r="AV131" s="593"/>
      <c r="AW131" s="593"/>
      <c r="AX131" s="593"/>
      <c r="AY131" s="593"/>
      <c r="BB131" s="133"/>
      <c r="BZ131" s="210"/>
      <c r="CA131" s="210"/>
      <c r="CB131" s="210"/>
      <c r="CC131" s="210"/>
      <c r="CD131" s="210"/>
      <c r="CE131" s="210"/>
      <c r="CF131" s="210"/>
      <c r="CG131" s="210"/>
      <c r="CH131" s="210"/>
      <c r="CI131" s="210"/>
      <c r="CJ131" s="210"/>
      <c r="CK131" s="210"/>
      <c r="CL131" s="210"/>
      <c r="CM131" s="210"/>
      <c r="CN131" s="210"/>
      <c r="CO131" s="210"/>
      <c r="CP131" s="210"/>
      <c r="CQ131" s="210"/>
      <c r="CR131" s="210"/>
      <c r="CS131" s="210"/>
      <c r="CT131" s="210"/>
      <c r="CU131" s="210"/>
      <c r="CV131" s="210"/>
      <c r="CW131" s="210"/>
      <c r="CX131" s="210"/>
      <c r="CY131" s="210"/>
      <c r="CZ131" s="210"/>
      <c r="DA131" s="210"/>
    </row>
    <row r="132" s="131" customFormat="true" ht="15" hidden="true" customHeight="true" x14ac:dyDescent="0.2">
      <c r="A132" s="1678"/>
      <c r="B132" s="235" t="s">
        <v>46</v>
      </c>
      <c r="C132" s="257"/>
      <c r="D132" s="258"/>
      <c r="E132" s="258"/>
      <c r="F132" s="258"/>
      <c r="G132" s="259"/>
      <c r="H132" s="260"/>
      <c r="I132" s="258"/>
      <c r="J132" s="258"/>
      <c r="K132" s="258"/>
      <c r="L132" s="261"/>
      <c r="M132" s="257"/>
      <c r="N132" s="258"/>
      <c r="O132" s="258"/>
      <c r="P132" s="258"/>
      <c r="Q132" s="259"/>
      <c r="R132" s="260"/>
      <c r="S132" s="258"/>
      <c r="T132" s="258"/>
      <c r="U132" s="258"/>
      <c r="V132" s="258"/>
      <c r="W132" s="258"/>
      <c r="X132" s="258"/>
      <c r="Y132" s="258"/>
      <c r="Z132" s="258"/>
      <c r="AA132" s="258"/>
      <c r="AB132" s="261"/>
      <c r="AC132" s="261"/>
      <c r="AD132" s="261"/>
      <c r="AE132" s="261"/>
      <c r="AF132" s="261"/>
      <c r="AG132" s="261"/>
      <c r="AH132" s="261"/>
      <c r="AI132" s="261"/>
      <c r="AJ132" s="261"/>
      <c r="AK132" s="261"/>
      <c r="AL132" s="261"/>
      <c r="AM132" s="261"/>
      <c r="AN132" s="261"/>
      <c r="AO132" s="261"/>
      <c r="AP132" s="261"/>
      <c r="AQ132" s="261"/>
      <c r="AR132" s="261"/>
      <c r="AS132" s="261"/>
      <c r="AT132" s="261"/>
      <c r="AU132" s="593"/>
      <c r="AV132" s="593"/>
      <c r="AW132" s="593"/>
      <c r="AX132" s="593"/>
      <c r="AY132" s="593"/>
      <c r="BB132" s="133"/>
      <c r="BZ132" s="210"/>
      <c r="CA132" s="210"/>
      <c r="CB132" s="210"/>
      <c r="CC132" s="210"/>
      <c r="CD132" s="210"/>
      <c r="CE132" s="210"/>
      <c r="CF132" s="210"/>
      <c r="CG132" s="210"/>
      <c r="CH132" s="210"/>
      <c r="CI132" s="210"/>
      <c r="CJ132" s="210"/>
      <c r="CK132" s="210"/>
      <c r="CL132" s="210"/>
      <c r="CM132" s="210"/>
      <c r="CN132" s="210"/>
      <c r="CO132" s="210"/>
      <c r="CP132" s="210"/>
      <c r="CQ132" s="210"/>
      <c r="CR132" s="210"/>
      <c r="CS132" s="210"/>
      <c r="CT132" s="210"/>
      <c r="CU132" s="210"/>
      <c r="CV132" s="210"/>
      <c r="CW132" s="210"/>
      <c r="CX132" s="210"/>
      <c r="CY132" s="210"/>
      <c r="CZ132" s="210"/>
      <c r="DA132" s="210"/>
    </row>
    <row r="133" s="425" customFormat="true" ht="15" customHeight="true" x14ac:dyDescent="0.2">
      <c r="A133" s="130"/>
      <c r="B133" s="182"/>
      <c r="C133" s="1679" t="s">
        <v>113</v>
      </c>
      <c r="D133" s="1680"/>
      <c r="E133" s="1680"/>
      <c r="F133" s="1680"/>
      <c r="G133" s="1681"/>
      <c r="H133" s="1663" t="s">
        <v>38</v>
      </c>
      <c r="I133" s="1664"/>
      <c r="J133" s="1664"/>
      <c r="K133" s="1664"/>
      <c r="L133" s="1665"/>
      <c r="M133" s="1666" t="s">
        <v>37</v>
      </c>
      <c r="N133" s="1664"/>
      <c r="O133" s="1664"/>
      <c r="P133" s="1664"/>
      <c r="Q133" s="1667"/>
      <c r="R133" s="1663" t="s">
        <v>145</v>
      </c>
      <c r="S133" s="1664"/>
      <c r="T133" s="1664"/>
      <c r="U133" s="1664"/>
      <c r="V133" s="1664"/>
      <c r="W133" s="1664"/>
      <c r="X133" s="1664"/>
      <c r="Y133" s="1664"/>
      <c r="Z133" s="1664"/>
      <c r="AA133" s="1664"/>
      <c r="AB133" s="1664"/>
      <c r="AC133" s="1664"/>
      <c r="AD133" s="1664"/>
      <c r="AE133" s="1664"/>
      <c r="AF133" s="1664"/>
      <c r="AG133" s="1664"/>
      <c r="AH133" s="1664"/>
      <c r="AI133" s="1664"/>
      <c r="AJ133" s="1664"/>
      <c r="AK133" s="1664"/>
      <c r="AL133" s="1664"/>
      <c r="AM133" s="1664"/>
      <c r="AN133" s="1664"/>
      <c r="AO133" s="1664"/>
      <c r="AP133" s="1664"/>
      <c r="AQ133" s="1664"/>
      <c r="AR133" s="1664"/>
      <c r="AS133" s="1664"/>
      <c r="AT133" s="1668"/>
      <c r="AU133" s="593"/>
      <c r="AV133" s="593"/>
      <c r="AW133" s="593"/>
      <c r="AX133" s="593"/>
      <c r="AY133" s="593"/>
      <c r="BA133" s="211" t="s">
        <v>127</v>
      </c>
      <c r="BB133" s="116" t="s">
        <v>97</v>
      </c>
      <c r="BC133" s="1625" t="s">
        <v>113</v>
      </c>
      <c r="BD133" s="1626"/>
      <c r="BE133" s="1626"/>
      <c r="BF133" s="1626"/>
      <c r="BG133" s="1627"/>
      <c r="BH133" s="1628" t="s">
        <v>38</v>
      </c>
      <c r="BI133" s="1626"/>
      <c r="BJ133" s="1626"/>
      <c r="BK133" s="1626"/>
      <c r="BL133" s="1627"/>
      <c r="BM133" s="1628" t="s">
        <v>37</v>
      </c>
      <c r="BN133" s="1626"/>
      <c r="BO133" s="1626"/>
      <c r="BP133" s="1626"/>
      <c r="BQ133" s="1627"/>
      <c r="BR133" s="414" t="s">
        <v>136</v>
      </c>
      <c r="BS133" s="362"/>
      <c r="BT133" s="362"/>
      <c r="BU133" s="362"/>
      <c r="BV133" s="362"/>
      <c r="BW133" s="362"/>
      <c r="BX133" s="362"/>
      <c r="BY133" s="363"/>
      <c r="BZ133" s="308"/>
      <c r="CA133" s="308"/>
      <c r="CB133" s="308"/>
      <c r="CC133" s="308"/>
      <c r="CD133" s="308"/>
      <c r="CE133" s="308"/>
      <c r="CF133" s="308"/>
      <c r="CG133" s="308"/>
      <c r="CH133" s="308"/>
      <c r="CI133" s="308"/>
      <c r="CJ133" s="308"/>
      <c r="CK133" s="308"/>
      <c r="CL133" s="308"/>
      <c r="CM133" s="308"/>
      <c r="CN133" s="308"/>
      <c r="CO133" s="308"/>
      <c r="CP133" s="308"/>
      <c r="CQ133" s="308"/>
      <c r="CR133" s="308"/>
      <c r="CS133" s="308"/>
      <c r="CT133" s="308"/>
      <c r="CU133" s="209"/>
      <c r="CV133" s="209"/>
      <c r="CW133" s="209"/>
      <c r="CX133" s="209"/>
      <c r="CY133" s="209"/>
      <c r="CZ133" s="209"/>
      <c r="DA133" s="210"/>
    </row>
    <row r="134" s="425" customFormat="true" ht="24" x14ac:dyDescent="0.2">
      <c r="A134" s="183" t="s">
        <v>68</v>
      </c>
      <c r="B134" s="240"/>
      <c r="C134" s="275" t="s">
        <v>0</v>
      </c>
      <c r="D134" s="276" t="s">
        <v>1</v>
      </c>
      <c r="E134" s="276" t="s">
        <v>2</v>
      </c>
      <c r="F134" s="276" t="s">
        <v>3</v>
      </c>
      <c r="G134" s="277" t="s">
        <v>4</v>
      </c>
      <c r="H134" s="725" t="s">
        <v>0</v>
      </c>
      <c r="I134" s="670" t="s">
        <v>1</v>
      </c>
      <c r="J134" s="670" t="s">
        <v>2</v>
      </c>
      <c r="K134" s="670" t="s">
        <v>3</v>
      </c>
      <c r="L134" s="671" t="s">
        <v>4</v>
      </c>
      <c r="M134" s="712" t="s">
        <v>0</v>
      </c>
      <c r="N134" s="670" t="s">
        <v>1</v>
      </c>
      <c r="O134" s="670" t="s">
        <v>2</v>
      </c>
      <c r="P134" s="670" t="s">
        <v>3</v>
      </c>
      <c r="Q134" s="743" t="s">
        <v>4</v>
      </c>
      <c r="R134" s="725" t="s">
        <v>146</v>
      </c>
      <c r="S134" s="670" t="s">
        <v>147</v>
      </c>
      <c r="T134" s="670" t="s">
        <v>148</v>
      </c>
      <c r="U134" s="670" t="s">
        <v>149</v>
      </c>
      <c r="V134" s="670" t="s">
        <v>150</v>
      </c>
      <c r="W134" s="670" t="s">
        <v>151</v>
      </c>
      <c r="X134" s="670" t="s">
        <v>152</v>
      </c>
      <c r="Y134" s="670" t="s">
        <v>153</v>
      </c>
      <c r="Z134" s="670" t="s">
        <v>154</v>
      </c>
      <c r="AA134" s="670" t="s">
        <v>155</v>
      </c>
      <c r="AB134" s="670" t="s">
        <v>156</v>
      </c>
      <c r="AC134" s="670" t="s">
        <v>157</v>
      </c>
      <c r="AD134" s="670" t="s">
        <v>158</v>
      </c>
      <c r="AE134" s="670" t="s">
        <v>159</v>
      </c>
      <c r="AF134" s="670" t="s">
        <v>160</v>
      </c>
      <c r="AG134" s="670" t="s">
        <v>161</v>
      </c>
      <c r="AH134" s="670" t="s">
        <v>162</v>
      </c>
      <c r="AI134" s="670" t="s">
        <v>163</v>
      </c>
      <c r="AJ134" s="670" t="s">
        <v>164</v>
      </c>
      <c r="AK134" s="670" t="s">
        <v>165</v>
      </c>
      <c r="AL134" s="670" t="s">
        <v>166</v>
      </c>
      <c r="AM134" s="670" t="s">
        <v>167</v>
      </c>
      <c r="AN134" s="670" t="s">
        <v>168</v>
      </c>
      <c r="AO134" s="670" t="s">
        <v>169</v>
      </c>
      <c r="AP134" s="670" t="s">
        <v>170</v>
      </c>
      <c r="AQ134" s="670" t="s">
        <v>171</v>
      </c>
      <c r="AR134" s="670" t="s">
        <v>172</v>
      </c>
      <c r="AS134" s="670" t="s">
        <v>173</v>
      </c>
      <c r="AT134" s="672" t="s">
        <v>174</v>
      </c>
      <c r="AU134" s="593"/>
      <c r="AV134" s="593"/>
      <c r="AW134" s="593"/>
      <c r="AX134" s="593"/>
      <c r="AY134" s="593"/>
      <c r="BA134" s="194" t="s">
        <v>115</v>
      </c>
      <c r="BB134" s="193"/>
      <c r="BC134" s="343" t="s">
        <v>0</v>
      </c>
      <c r="BD134" s="170" t="s">
        <v>1</v>
      </c>
      <c r="BE134" s="170" t="s">
        <v>2</v>
      </c>
      <c r="BF134" s="170" t="s">
        <v>3</v>
      </c>
      <c r="BG134" s="344" t="s">
        <v>4</v>
      </c>
      <c r="BH134" s="356" t="s">
        <v>0</v>
      </c>
      <c r="BI134" s="170" t="s">
        <v>1</v>
      </c>
      <c r="BJ134" s="170" t="s">
        <v>2</v>
      </c>
      <c r="BK134" s="170" t="s">
        <v>3</v>
      </c>
      <c r="BL134" s="344" t="s">
        <v>4</v>
      </c>
      <c r="BM134" s="356" t="s">
        <v>0</v>
      </c>
      <c r="BN134" s="170" t="s">
        <v>1</v>
      </c>
      <c r="BO134" s="170" t="s">
        <v>2</v>
      </c>
      <c r="BP134" s="170" t="s">
        <v>3</v>
      </c>
      <c r="BQ134" s="344" t="s">
        <v>4</v>
      </c>
      <c r="BR134" s="724" t="s">
        <v>146</v>
      </c>
      <c r="BS134" s="667" t="s">
        <v>147</v>
      </c>
      <c r="BT134" s="667" t="s">
        <v>148</v>
      </c>
      <c r="BU134" s="667" t="s">
        <v>149</v>
      </c>
      <c r="BV134" s="667" t="s">
        <v>150</v>
      </c>
      <c r="BW134" s="667" t="s">
        <v>151</v>
      </c>
      <c r="BX134" s="667" t="s">
        <v>152</v>
      </c>
      <c r="BY134" s="667" t="s">
        <v>153</v>
      </c>
      <c r="BZ134" s="667" t="s">
        <v>154</v>
      </c>
      <c r="CA134" s="667" t="s">
        <v>155</v>
      </c>
      <c r="CB134" s="667" t="s">
        <v>156</v>
      </c>
      <c r="CC134" s="667" t="s">
        <v>157</v>
      </c>
      <c r="CD134" s="667" t="s">
        <v>158</v>
      </c>
      <c r="CE134" s="667" t="s">
        <v>159</v>
      </c>
      <c r="CF134" s="667" t="s">
        <v>160</v>
      </c>
      <c r="CG134" s="667" t="s">
        <v>161</v>
      </c>
      <c r="CH134" s="667" t="s">
        <v>162</v>
      </c>
      <c r="CI134" s="667" t="s">
        <v>163</v>
      </c>
      <c r="CJ134" s="667" t="s">
        <v>164</v>
      </c>
      <c r="CK134" s="667" t="s">
        <v>165</v>
      </c>
      <c r="CL134" s="667" t="s">
        <v>166</v>
      </c>
      <c r="CM134" s="667" t="s">
        <v>167</v>
      </c>
      <c r="CN134" s="667" t="s">
        <v>168</v>
      </c>
      <c r="CO134" s="667" t="s">
        <v>169</v>
      </c>
      <c r="CP134" s="667" t="s">
        <v>170</v>
      </c>
      <c r="CQ134" s="667" t="s">
        <v>171</v>
      </c>
      <c r="CR134" s="667" t="s">
        <v>172</v>
      </c>
      <c r="CS134" s="667" t="s">
        <v>173</v>
      </c>
      <c r="CT134" s="669" t="s">
        <v>174</v>
      </c>
      <c r="CU134" s="1472"/>
      <c r="CV134" s="1472"/>
      <c r="CW134" s="1472"/>
      <c r="CX134" s="1472"/>
      <c r="CY134" s="1472"/>
      <c r="CZ134" s="1472"/>
      <c r="DA134" s="210"/>
    </row>
    <row r="135" s="425" customFormat="true" ht="15" customHeight="true" x14ac:dyDescent="0.2">
      <c r="A135" s="1669" t="s">
        <v>45</v>
      </c>
      <c r="B135" s="965" t="s">
        <v>44</v>
      </c>
      <c r="C135" s="868">
        <v>0.16264681098518735</v>
      </c>
      <c r="D135" s="869">
        <v>0.77976740037310055</v>
      </c>
      <c r="E135" s="869">
        <v>3.6015885769109732</v>
      </c>
      <c r="F135" s="869">
        <v>11.158267273682503</v>
      </c>
      <c r="G135" s="870">
        <v>30.195827453859053</v>
      </c>
      <c r="H135" s="871">
        <v>9.1094107477002062</v>
      </c>
      <c r="I135" s="869">
        <v>19.95484048699554</v>
      </c>
      <c r="J135" s="869">
        <v>28.257027937580677</v>
      </c>
      <c r="K135" s="869">
        <v>37.620413264153228</v>
      </c>
      <c r="L135" s="872">
        <v>45.384147743562806</v>
      </c>
      <c r="M135" s="873">
        <v>8.7397563580761239E-3</v>
      </c>
      <c r="N135" s="869">
        <v>2.0560728272330367E-2</v>
      </c>
      <c r="O135" s="869">
        <v>0.28585570177215108</v>
      </c>
      <c r="P135" s="869">
        <v>0.72628306889220562</v>
      </c>
      <c r="Q135" s="870">
        <v>2.746179592598216</v>
      </c>
      <c r="R135" s="871">
        <v>7.407873890262147</v>
      </c>
      <c r="S135" s="869">
        <v>3.9285685221778577</v>
      </c>
      <c r="T135" s="869">
        <v>0.48244917839936213</v>
      </c>
      <c r="U135" s="869">
        <v>1.8778949310525008</v>
      </c>
      <c r="V135" s="869">
        <v>0.72689024519238288</v>
      </c>
      <c r="W135" s="869">
        <v>68.980628752507783</v>
      </c>
      <c r="X135" s="869">
        <v>27.754227130128818</v>
      </c>
      <c r="Y135" s="869">
        <v>2.2134070863729058</v>
      </c>
      <c r="Z135" s="869">
        <v>3.5953227336647213</v>
      </c>
      <c r="AA135" s="869">
        <v>15.779737858942354</v>
      </c>
      <c r="AB135" s="869">
        <v>1.588239540925374</v>
      </c>
      <c r="AC135" s="869">
        <v>5.7238359624657242</v>
      </c>
      <c r="AD135" s="869">
        <v>8.5594926113595449</v>
      </c>
      <c r="AE135" s="869">
        <v>1.4419869792277171</v>
      </c>
      <c r="AF135" s="869">
        <v>0.70938107779028259</v>
      </c>
      <c r="AG135" s="869">
        <v>28.252878517359132</v>
      </c>
      <c r="AH135" s="869">
        <v>0.23232206877136607</v>
      </c>
      <c r="AI135" s="869">
        <v>4.987160902725515</v>
      </c>
      <c r="AJ135" s="869">
        <v>0</v>
      </c>
      <c r="AK135" s="869">
        <v>0.75831391732453512</v>
      </c>
      <c r="AL135" s="869">
        <v>1.6982098706796547</v>
      </c>
      <c r="AM135" s="869">
        <v>26.764547918340853</v>
      </c>
      <c r="AN135" s="869">
        <v>4.2431060519739949</v>
      </c>
      <c r="AO135" s="869">
        <v>7.3348418956635495</v>
      </c>
      <c r="AP135" s="869">
        <v>5.1099865726982934</v>
      </c>
      <c r="AQ135" s="869">
        <v>9.7237908166568937E-2</v>
      </c>
      <c r="AR135" s="869">
        <v>12.571752408515755</v>
      </c>
      <c r="AS135" s="869">
        <v>4.8501705806289426</v>
      </c>
      <c r="AT135" s="1439">
        <v>3.2277600380049303</v>
      </c>
      <c r="AU135" s="593"/>
      <c r="AV135" s="593"/>
      <c r="AW135" s="593"/>
      <c r="AX135" s="593"/>
      <c r="AY135" s="593"/>
      <c r="BA135" s="1629" t="s">
        <v>45</v>
      </c>
      <c r="BB135" s="158" t="s">
        <v>44</v>
      </c>
      <c r="BC135" s="1033" t="s">
        <v>35</v>
      </c>
      <c r="BD135" s="1052" t="s">
        <v>35</v>
      </c>
      <c r="BE135" s="1052" t="s">
        <v>35</v>
      </c>
      <c r="BF135" s="1052" t="s">
        <v>35</v>
      </c>
      <c r="BG135" s="1072" t="s">
        <v>35</v>
      </c>
      <c r="BH135" s="1092" t="s">
        <v>35</v>
      </c>
      <c r="BI135" s="1052" t="s">
        <v>35</v>
      </c>
      <c r="BJ135" s="1052" t="s">
        <v>35</v>
      </c>
      <c r="BK135" s="1052" t="s">
        <v>35</v>
      </c>
      <c r="BL135" s="1072" t="s">
        <v>35</v>
      </c>
      <c r="BM135" s="1092" t="s">
        <v>35</v>
      </c>
      <c r="BN135" s="1052" t="s">
        <v>35</v>
      </c>
      <c r="BO135" s="1052" t="s">
        <v>35</v>
      </c>
      <c r="BP135" s="1052" t="s">
        <v>35</v>
      </c>
      <c r="BQ135" s="1072" t="s">
        <v>35</v>
      </c>
      <c r="BR135" s="1092" t="s">
        <v>35</v>
      </c>
      <c r="BS135" s="1052" t="s">
        <v>35</v>
      </c>
      <c r="BT135" s="1052" t="s">
        <v>35</v>
      </c>
      <c r="BU135" s="1052" t="s">
        <v>35</v>
      </c>
      <c r="BV135" s="1052" t="s">
        <v>35</v>
      </c>
      <c r="BW135" s="1052" t="s">
        <v>35</v>
      </c>
      <c r="BX135" s="1052" t="s">
        <v>35</v>
      </c>
      <c r="BY135" s="1112" t="s">
        <v>35</v>
      </c>
      <c r="BZ135" s="1112" t="s">
        <v>35</v>
      </c>
      <c r="CA135" s="1112" t="s">
        <v>35</v>
      </c>
      <c r="CB135" s="1112" t="s">
        <v>35</v>
      </c>
      <c r="CC135" s="1112" t="s">
        <v>35</v>
      </c>
      <c r="CD135" s="1112" t="s">
        <v>35</v>
      </c>
      <c r="CE135" s="1112" t="s">
        <v>35</v>
      </c>
      <c r="CF135" s="1112" t="s">
        <v>35</v>
      </c>
      <c r="CG135" s="1112" t="s">
        <v>35</v>
      </c>
      <c r="CH135" s="1112" t="s">
        <v>35</v>
      </c>
      <c r="CI135" s="1112" t="s">
        <v>35</v>
      </c>
      <c r="CJ135" s="1112" t="s">
        <v>35</v>
      </c>
      <c r="CK135" s="1112" t="s">
        <v>35</v>
      </c>
      <c r="CL135" s="1112" t="s">
        <v>35</v>
      </c>
      <c r="CM135" s="1112" t="s">
        <v>35</v>
      </c>
      <c r="CN135" s="1112" t="s">
        <v>35</v>
      </c>
      <c r="CO135" s="1112" t="s">
        <v>35</v>
      </c>
      <c r="CP135" s="1112" t="s">
        <v>35</v>
      </c>
      <c r="CQ135" s="1112" t="s">
        <v>35</v>
      </c>
      <c r="CR135" s="1112" t="s">
        <v>35</v>
      </c>
      <c r="CS135" s="1112" t="s">
        <v>35</v>
      </c>
      <c r="CT135" s="1112" t="s">
        <v>35</v>
      </c>
      <c r="CU135" s="1473"/>
      <c r="CV135" s="1473"/>
      <c r="CW135" s="1473"/>
      <c r="CX135" s="1473"/>
      <c r="CY135" s="1473"/>
      <c r="CZ135" s="1473"/>
      <c r="DA135" s="210"/>
    </row>
    <row r="136" s="425" customFormat="true" ht="15" customHeight="true" x14ac:dyDescent="0.2">
      <c r="A136" s="1670"/>
      <c r="B136" s="966" t="s">
        <v>43</v>
      </c>
      <c r="C136" s="874">
        <v>1.2121645252038853</v>
      </c>
      <c r="D136" s="875">
        <v>4.8974124062467119</v>
      </c>
      <c r="E136" s="875">
        <v>14.905710017125982</v>
      </c>
      <c r="F136" s="875">
        <v>36.392529359277034</v>
      </c>
      <c r="G136" s="876">
        <v>50.006539390927863</v>
      </c>
      <c r="H136" s="877">
        <v>19.329301300854929</v>
      </c>
      <c r="I136" s="875">
        <v>38.031597629587708</v>
      </c>
      <c r="J136" s="875">
        <v>47.165114351715332</v>
      </c>
      <c r="K136" s="875">
        <v>47.474401827698799</v>
      </c>
      <c r="L136" s="878">
        <v>44.282990875610167</v>
      </c>
      <c r="M136" s="879">
        <v>0.69268845854870242</v>
      </c>
      <c r="N136" s="875">
        <v>1.9589479006779611</v>
      </c>
      <c r="O136" s="875">
        <v>5.7550610952819952</v>
      </c>
      <c r="P136" s="875">
        <v>15.078790942338491</v>
      </c>
      <c r="Q136" s="876">
        <v>44.300123267350294</v>
      </c>
      <c r="R136" s="877">
        <v>28.614511128561592</v>
      </c>
      <c r="S136" s="875">
        <v>20.064198996828022</v>
      </c>
      <c r="T136" s="875">
        <v>23.905659345214673</v>
      </c>
      <c r="U136" s="875">
        <v>19.907851730504518</v>
      </c>
      <c r="V136" s="875">
        <v>15.945209714719539</v>
      </c>
      <c r="W136" s="875">
        <v>13.458759282242418</v>
      </c>
      <c r="X136" s="875">
        <v>13.376464428253076</v>
      </c>
      <c r="Y136" s="875">
        <v>66.294331139348046</v>
      </c>
      <c r="Z136" s="875">
        <v>33.518364914170427</v>
      </c>
      <c r="AA136" s="875">
        <v>22.726774799186821</v>
      </c>
      <c r="AB136" s="875">
        <v>17.328264924231274</v>
      </c>
      <c r="AC136" s="875">
        <v>18.555089397518753</v>
      </c>
      <c r="AD136" s="875">
        <v>7.7941852936253735</v>
      </c>
      <c r="AE136" s="875">
        <v>72.688700280928728</v>
      </c>
      <c r="AF136" s="875">
        <v>29.791302178572948</v>
      </c>
      <c r="AG136" s="875">
        <v>22.58959009763597</v>
      </c>
      <c r="AH136" s="875">
        <v>29.374241326369411</v>
      </c>
      <c r="AI136" s="875">
        <v>17.203516921682393</v>
      </c>
      <c r="AJ136" s="875">
        <v>48.665938032948667</v>
      </c>
      <c r="AK136" s="875">
        <v>29.375070385550327</v>
      </c>
      <c r="AL136" s="875">
        <v>11.307917850030211</v>
      </c>
      <c r="AM136" s="875">
        <v>24.764644389383854</v>
      </c>
      <c r="AN136" s="875">
        <v>16.670360006877758</v>
      </c>
      <c r="AO136" s="875">
        <v>59.302432927594218</v>
      </c>
      <c r="AP136" s="875">
        <v>27.69029414298133</v>
      </c>
      <c r="AQ136" s="875">
        <v>15.332121356714664</v>
      </c>
      <c r="AR136" s="875">
        <v>26.070593832965926</v>
      </c>
      <c r="AS136" s="875">
        <v>18.17716483821107</v>
      </c>
      <c r="AT136" s="1440">
        <v>27.631972333099259</v>
      </c>
      <c r="AU136" s="593"/>
      <c r="AV136" s="593"/>
      <c r="AW136" s="593"/>
      <c r="AX136" s="593"/>
      <c r="AY136" s="593"/>
      <c r="BA136" s="1601"/>
      <c r="BB136" s="159" t="s">
        <v>43</v>
      </c>
      <c r="BC136" s="1034" t="s">
        <v>35</v>
      </c>
      <c r="BD136" s="1053" t="s">
        <v>35</v>
      </c>
      <c r="BE136" s="1053" t="s">
        <v>35</v>
      </c>
      <c r="BF136" s="1053" t="s">
        <v>35</v>
      </c>
      <c r="BG136" s="1073" t="s">
        <v>35</v>
      </c>
      <c r="BH136" s="1093" t="s">
        <v>35</v>
      </c>
      <c r="BI136" s="1053" t="s">
        <v>35</v>
      </c>
      <c r="BJ136" s="1053" t="s">
        <v>35</v>
      </c>
      <c r="BK136" s="1053" t="s">
        <v>35</v>
      </c>
      <c r="BL136" s="1073" t="s">
        <v>35</v>
      </c>
      <c r="BM136" s="1093" t="s">
        <v>35</v>
      </c>
      <c r="BN136" s="1053" t="s">
        <v>35</v>
      </c>
      <c r="BO136" s="1053" t="s">
        <v>35</v>
      </c>
      <c r="BP136" s="1053" t="s">
        <v>35</v>
      </c>
      <c r="BQ136" s="1073" t="s">
        <v>35</v>
      </c>
      <c r="BR136" s="1093" t="s">
        <v>35</v>
      </c>
      <c r="BS136" s="1053" t="s">
        <v>35</v>
      </c>
      <c r="BT136" s="1053" t="s">
        <v>35</v>
      </c>
      <c r="BU136" s="1053" t="s">
        <v>35</v>
      </c>
      <c r="BV136" s="1053" t="s">
        <v>35</v>
      </c>
      <c r="BW136" s="1053" t="s">
        <v>35</v>
      </c>
      <c r="BX136" s="1053" t="s">
        <v>35</v>
      </c>
      <c r="BY136" s="1113" t="s">
        <v>35</v>
      </c>
      <c r="BZ136" s="1113" t="s">
        <v>35</v>
      </c>
      <c r="CA136" s="1113" t="s">
        <v>35</v>
      </c>
      <c r="CB136" s="1113" t="s">
        <v>35</v>
      </c>
      <c r="CC136" s="1113" t="s">
        <v>35</v>
      </c>
      <c r="CD136" s="1113" t="s">
        <v>35</v>
      </c>
      <c r="CE136" s="1113" t="s">
        <v>35</v>
      </c>
      <c r="CF136" s="1113" t="s">
        <v>35</v>
      </c>
      <c r="CG136" s="1113" t="s">
        <v>35</v>
      </c>
      <c r="CH136" s="1113" t="s">
        <v>35</v>
      </c>
      <c r="CI136" s="1113" t="s">
        <v>35</v>
      </c>
      <c r="CJ136" s="1113" t="s">
        <v>35</v>
      </c>
      <c r="CK136" s="1113" t="s">
        <v>35</v>
      </c>
      <c r="CL136" s="1113" t="s">
        <v>35</v>
      </c>
      <c r="CM136" s="1113" t="s">
        <v>35</v>
      </c>
      <c r="CN136" s="1113" t="s">
        <v>35</v>
      </c>
      <c r="CO136" s="1113" t="s">
        <v>35</v>
      </c>
      <c r="CP136" s="1113" t="s">
        <v>35</v>
      </c>
      <c r="CQ136" s="1113" t="s">
        <v>35</v>
      </c>
      <c r="CR136" s="1113" t="s">
        <v>35</v>
      </c>
      <c r="CS136" s="1113" t="s">
        <v>35</v>
      </c>
      <c r="CT136" s="1113" t="s">
        <v>35</v>
      </c>
      <c r="CU136" s="1474"/>
      <c r="CV136" s="1474"/>
      <c r="CW136" s="1474"/>
      <c r="CX136" s="1474"/>
      <c r="CY136" s="1474"/>
      <c r="CZ136" s="1474"/>
      <c r="DA136" s="210"/>
    </row>
    <row r="137" s="425" customFormat="true" ht="15" customHeight="true" x14ac:dyDescent="0.2">
      <c r="A137" s="1670"/>
      <c r="B137" s="966" t="s">
        <v>42</v>
      </c>
      <c r="C137" s="874">
        <v>4.2629253225020882</v>
      </c>
      <c r="D137" s="875">
        <v>7.6092286536326856</v>
      </c>
      <c r="E137" s="875">
        <v>11.983051827538134</v>
      </c>
      <c r="F137" s="875">
        <v>13.973716292553251</v>
      </c>
      <c r="G137" s="876">
        <v>10.514470474931761</v>
      </c>
      <c r="H137" s="877">
        <v>12.326073609608823</v>
      </c>
      <c r="I137" s="875">
        <v>13.861850325196839</v>
      </c>
      <c r="J137" s="875">
        <v>11.307300932729742</v>
      </c>
      <c r="K137" s="875">
        <v>9.0156840000732466</v>
      </c>
      <c r="L137" s="878">
        <v>5.7444759020170082</v>
      </c>
      <c r="M137" s="879">
        <v>3.5374114138858381</v>
      </c>
      <c r="N137" s="875">
        <v>5.8689200129532653</v>
      </c>
      <c r="O137" s="875">
        <v>8.4310917405325281</v>
      </c>
      <c r="P137" s="875">
        <v>12.312849013189563</v>
      </c>
      <c r="Q137" s="876">
        <v>16.448570582987745</v>
      </c>
      <c r="R137" s="877">
        <v>4.9059384897082436</v>
      </c>
      <c r="S137" s="875">
        <v>45.040055804444229</v>
      </c>
      <c r="T137" s="875">
        <v>21.521829325006323</v>
      </c>
      <c r="U137" s="875">
        <v>4.0767594452533142</v>
      </c>
      <c r="V137" s="875">
        <v>2.2979911929605921</v>
      </c>
      <c r="W137" s="875">
        <v>2.3668117849441499</v>
      </c>
      <c r="X137" s="875">
        <v>10.856139857792844</v>
      </c>
      <c r="Y137" s="875">
        <v>4.1110829974598779</v>
      </c>
      <c r="Z137" s="875">
        <v>7.2557673447528224</v>
      </c>
      <c r="AA137" s="875">
        <v>11.92918883940985</v>
      </c>
      <c r="AB137" s="875">
        <v>2.6893165529624117</v>
      </c>
      <c r="AC137" s="875">
        <v>8.0967203840077513</v>
      </c>
      <c r="AD137" s="875">
        <v>25.708020637660695</v>
      </c>
      <c r="AE137" s="875">
        <v>21.677792691130815</v>
      </c>
      <c r="AF137" s="875">
        <v>29.292190800471463</v>
      </c>
      <c r="AG137" s="875">
        <v>1.1432813720486898</v>
      </c>
      <c r="AH137" s="875">
        <v>36.214783717446963</v>
      </c>
      <c r="AI137" s="875">
        <v>3.4317878624608231</v>
      </c>
      <c r="AJ137" s="875">
        <v>41.111422438789404</v>
      </c>
      <c r="AK137" s="875">
        <v>38.647484637908001</v>
      </c>
      <c r="AL137" s="875">
        <v>7.0419505270954792</v>
      </c>
      <c r="AM137" s="875">
        <v>17.156984458389388</v>
      </c>
      <c r="AN137" s="875">
        <v>5.3086852067000549</v>
      </c>
      <c r="AO137" s="875">
        <v>14.945890133013274</v>
      </c>
      <c r="AP137" s="875">
        <v>0.72807956750935154</v>
      </c>
      <c r="AQ137" s="875">
        <v>69.287795876985584</v>
      </c>
      <c r="AR137" s="875">
        <v>17.578714865497105</v>
      </c>
      <c r="AS137" s="875">
        <v>8.394177244114525</v>
      </c>
      <c r="AT137" s="1440">
        <v>25.212035599487109</v>
      </c>
      <c r="AU137" s="593"/>
      <c r="AV137" s="593"/>
      <c r="AW137" s="593"/>
      <c r="AX137" s="593"/>
      <c r="AY137" s="593"/>
      <c r="BA137" s="1601"/>
      <c r="BB137" s="159" t="s">
        <v>42</v>
      </c>
      <c r="BC137" s="1034" t="s">
        <v>35</v>
      </c>
      <c r="BD137" s="1053" t="s">
        <v>35</v>
      </c>
      <c r="BE137" s="1053" t="s">
        <v>35</v>
      </c>
      <c r="BF137" s="1053" t="s">
        <v>35</v>
      </c>
      <c r="BG137" s="1073" t="s">
        <v>35</v>
      </c>
      <c r="BH137" s="1093" t="s">
        <v>35</v>
      </c>
      <c r="BI137" s="1053" t="s">
        <v>35</v>
      </c>
      <c r="BJ137" s="1053" t="s">
        <v>35</v>
      </c>
      <c r="BK137" s="1053" t="s">
        <v>35</v>
      </c>
      <c r="BL137" s="1073" t="s">
        <v>35</v>
      </c>
      <c r="BM137" s="1093" t="s">
        <v>35</v>
      </c>
      <c r="BN137" s="1053" t="s">
        <v>35</v>
      </c>
      <c r="BO137" s="1053" t="s">
        <v>35</v>
      </c>
      <c r="BP137" s="1053" t="s">
        <v>35</v>
      </c>
      <c r="BQ137" s="1073" t="s">
        <v>35</v>
      </c>
      <c r="BR137" s="1093" t="s">
        <v>35</v>
      </c>
      <c r="BS137" s="1053" t="s">
        <v>35</v>
      </c>
      <c r="BT137" s="1053" t="s">
        <v>35</v>
      </c>
      <c r="BU137" s="1053" t="s">
        <v>35</v>
      </c>
      <c r="BV137" s="1053" t="s">
        <v>35</v>
      </c>
      <c r="BW137" s="1053" t="s">
        <v>35</v>
      </c>
      <c r="BX137" s="1053" t="s">
        <v>35</v>
      </c>
      <c r="BY137" s="1113" t="s">
        <v>35</v>
      </c>
      <c r="BZ137" s="1113" t="s">
        <v>35</v>
      </c>
      <c r="CA137" s="1113" t="s">
        <v>35</v>
      </c>
      <c r="CB137" s="1113" t="s">
        <v>35</v>
      </c>
      <c r="CC137" s="1113" t="s">
        <v>35</v>
      </c>
      <c r="CD137" s="1113" t="s">
        <v>35</v>
      </c>
      <c r="CE137" s="1113" t="s">
        <v>35</v>
      </c>
      <c r="CF137" s="1113" t="s">
        <v>35</v>
      </c>
      <c r="CG137" s="1113" t="s">
        <v>35</v>
      </c>
      <c r="CH137" s="1113" t="s">
        <v>35</v>
      </c>
      <c r="CI137" s="1113" t="s">
        <v>35</v>
      </c>
      <c r="CJ137" s="1113" t="s">
        <v>35</v>
      </c>
      <c r="CK137" s="1113" t="s">
        <v>35</v>
      </c>
      <c r="CL137" s="1113" t="s">
        <v>35</v>
      </c>
      <c r="CM137" s="1113" t="s">
        <v>35</v>
      </c>
      <c r="CN137" s="1113" t="s">
        <v>35</v>
      </c>
      <c r="CO137" s="1113" t="s">
        <v>35</v>
      </c>
      <c r="CP137" s="1113" t="s">
        <v>35</v>
      </c>
      <c r="CQ137" s="1113" t="s">
        <v>35</v>
      </c>
      <c r="CR137" s="1113" t="s">
        <v>35</v>
      </c>
      <c r="CS137" s="1113" t="s">
        <v>35</v>
      </c>
      <c r="CT137" s="1113" t="s">
        <v>35</v>
      </c>
      <c r="CU137" s="1474"/>
      <c r="CV137" s="1474"/>
      <c r="CW137" s="1474"/>
      <c r="CX137" s="1474"/>
      <c r="CY137" s="1474"/>
      <c r="CZ137" s="1474"/>
      <c r="DA137" s="210"/>
    </row>
    <row r="138" s="425" customFormat="true" ht="15" customHeight="true" x14ac:dyDescent="0.2">
      <c r="A138" s="1670"/>
      <c r="B138" s="966" t="s">
        <v>41</v>
      </c>
      <c r="C138" s="874">
        <v>2.2139489345494616</v>
      </c>
      <c r="D138" s="875">
        <v>3.9512880143601117</v>
      </c>
      <c r="E138" s="875">
        <v>3.9513898961235236</v>
      </c>
      <c r="F138" s="875">
        <v>3.8076631167565731</v>
      </c>
      <c r="G138" s="876">
        <v>3.2932026066624278</v>
      </c>
      <c r="H138" s="877">
        <v>6.3129691751302817</v>
      </c>
      <c r="I138" s="875">
        <v>6.7911377460774398</v>
      </c>
      <c r="J138" s="875">
        <v>5.1466209803850989</v>
      </c>
      <c r="K138" s="875">
        <v>3.8706359607074714</v>
      </c>
      <c r="L138" s="878">
        <v>4.2330792550178211</v>
      </c>
      <c r="M138" s="879">
        <v>1.9927767278549735</v>
      </c>
      <c r="N138" s="875">
        <v>3.1222151885234233</v>
      </c>
      <c r="O138" s="875">
        <v>3.8326501640082498</v>
      </c>
      <c r="P138" s="875">
        <v>2.5708757734317653</v>
      </c>
      <c r="Q138" s="876">
        <v>1.6241892312160948</v>
      </c>
      <c r="R138" s="877">
        <v>2.0730622015532236</v>
      </c>
      <c r="S138" s="875">
        <v>12.429150781168159</v>
      </c>
      <c r="T138" s="875">
        <v>31.053058045434192</v>
      </c>
      <c r="U138" s="875">
        <v>1.3661226432568658</v>
      </c>
      <c r="V138" s="875">
        <v>0.32496269785071213</v>
      </c>
      <c r="W138" s="875">
        <v>7.851227246484652</v>
      </c>
      <c r="X138" s="875">
        <v>1.7362932186165327</v>
      </c>
      <c r="Y138" s="875">
        <v>2.9330958360404682</v>
      </c>
      <c r="Z138" s="875">
        <v>0.42696162385298297</v>
      </c>
      <c r="AA138" s="875">
        <v>0.97497372090326295</v>
      </c>
      <c r="AB138" s="875">
        <v>0.81514993371676736</v>
      </c>
      <c r="AC138" s="875">
        <v>31.809405314194102</v>
      </c>
      <c r="AD138" s="875">
        <v>2.6224624134813093</v>
      </c>
      <c r="AE138" s="875">
        <v>0.81939973825413981</v>
      </c>
      <c r="AF138" s="875">
        <v>10.239599056737362</v>
      </c>
      <c r="AG138" s="875">
        <v>1.4721307395062344</v>
      </c>
      <c r="AH138" s="875">
        <v>29.704594037156419</v>
      </c>
      <c r="AI138" s="875">
        <v>1.503001919867609</v>
      </c>
      <c r="AJ138" s="875">
        <v>8.2804385677865717</v>
      </c>
      <c r="AK138" s="875">
        <v>16.603796890479021</v>
      </c>
      <c r="AL138" s="875">
        <v>1.0527369501911126</v>
      </c>
      <c r="AM138" s="875">
        <v>2.6996095670098508</v>
      </c>
      <c r="AN138" s="875">
        <v>1.9808494622924568</v>
      </c>
      <c r="AO138" s="875">
        <v>7.2336642482103475</v>
      </c>
      <c r="AP138" s="875">
        <v>9.9826635269952497</v>
      </c>
      <c r="AQ138" s="875">
        <v>12.277266836937358</v>
      </c>
      <c r="AR138" s="875">
        <v>0.85813439463785601</v>
      </c>
      <c r="AS138" s="875">
        <v>1.9210297319231018</v>
      </c>
      <c r="AT138" s="1440">
        <v>2.5139291681993727</v>
      </c>
      <c r="AU138" s="593"/>
      <c r="AV138" s="593"/>
      <c r="AW138" s="593"/>
      <c r="AX138" s="593"/>
      <c r="AY138" s="593"/>
      <c r="BA138" s="1601"/>
      <c r="BB138" s="159" t="s">
        <v>41</v>
      </c>
      <c r="BC138" s="1034" t="s">
        <v>35</v>
      </c>
      <c r="BD138" s="1053" t="s">
        <v>35</v>
      </c>
      <c r="BE138" s="1053" t="s">
        <v>35</v>
      </c>
      <c r="BF138" s="1053" t="s">
        <v>35</v>
      </c>
      <c r="BG138" s="1073" t="s">
        <v>35</v>
      </c>
      <c r="BH138" s="1093" t="s">
        <v>35</v>
      </c>
      <c r="BI138" s="1053" t="s">
        <v>35</v>
      </c>
      <c r="BJ138" s="1053" t="s">
        <v>35</v>
      </c>
      <c r="BK138" s="1053" t="s">
        <v>35</v>
      </c>
      <c r="BL138" s="1073" t="s">
        <v>35</v>
      </c>
      <c r="BM138" s="1093" t="s">
        <v>35</v>
      </c>
      <c r="BN138" s="1053" t="s">
        <v>35</v>
      </c>
      <c r="BO138" s="1053" t="s">
        <v>35</v>
      </c>
      <c r="BP138" s="1053" t="s">
        <v>35</v>
      </c>
      <c r="BQ138" s="1073" t="s">
        <v>35</v>
      </c>
      <c r="BR138" s="1093" t="s">
        <v>35</v>
      </c>
      <c r="BS138" s="1053" t="s">
        <v>35</v>
      </c>
      <c r="BT138" s="1053" t="s">
        <v>35</v>
      </c>
      <c r="BU138" s="1053" t="s">
        <v>35</v>
      </c>
      <c r="BV138" s="1053" t="s">
        <v>35</v>
      </c>
      <c r="BW138" s="1053" t="s">
        <v>35</v>
      </c>
      <c r="BX138" s="1053" t="s">
        <v>35</v>
      </c>
      <c r="BY138" s="1113" t="s">
        <v>35</v>
      </c>
      <c r="BZ138" s="1113" t="s">
        <v>35</v>
      </c>
      <c r="CA138" s="1113" t="s">
        <v>35</v>
      </c>
      <c r="CB138" s="1113" t="s">
        <v>35</v>
      </c>
      <c r="CC138" s="1113" t="s">
        <v>35</v>
      </c>
      <c r="CD138" s="1113" t="s">
        <v>35</v>
      </c>
      <c r="CE138" s="1113" t="s">
        <v>35</v>
      </c>
      <c r="CF138" s="1113" t="s">
        <v>35</v>
      </c>
      <c r="CG138" s="1113" t="s">
        <v>35</v>
      </c>
      <c r="CH138" s="1113" t="s">
        <v>35</v>
      </c>
      <c r="CI138" s="1113" t="s">
        <v>35</v>
      </c>
      <c r="CJ138" s="1113" t="s">
        <v>35</v>
      </c>
      <c r="CK138" s="1113" t="s">
        <v>35</v>
      </c>
      <c r="CL138" s="1113" t="s">
        <v>35</v>
      </c>
      <c r="CM138" s="1113" t="s">
        <v>35</v>
      </c>
      <c r="CN138" s="1113" t="s">
        <v>35</v>
      </c>
      <c r="CO138" s="1113" t="s">
        <v>35</v>
      </c>
      <c r="CP138" s="1113" t="s">
        <v>35</v>
      </c>
      <c r="CQ138" s="1113" t="s">
        <v>35</v>
      </c>
      <c r="CR138" s="1113" t="s">
        <v>35</v>
      </c>
      <c r="CS138" s="1113" t="s">
        <v>35</v>
      </c>
      <c r="CT138" s="1113" t="s">
        <v>35</v>
      </c>
      <c r="CU138" s="1474"/>
      <c r="CV138" s="1474"/>
      <c r="CW138" s="1474"/>
      <c r="CX138" s="1474"/>
      <c r="CY138" s="1474"/>
      <c r="CZ138" s="1474"/>
      <c r="DA138" s="210"/>
    </row>
    <row r="139" s="425" customFormat="true" ht="15" customHeight="true" x14ac:dyDescent="0.2">
      <c r="A139" s="1670"/>
      <c r="B139" s="966" t="s">
        <v>19</v>
      </c>
      <c r="C139" s="874">
        <v>92.148314406762651</v>
      </c>
      <c r="D139" s="875">
        <v>82.762303525391886</v>
      </c>
      <c r="E139" s="875">
        <v>65.558259682301994</v>
      </c>
      <c r="F139" s="875">
        <v>34.667823957732644</v>
      </c>
      <c r="G139" s="876">
        <v>5.9899600736169827</v>
      </c>
      <c r="H139" s="877">
        <v>52.922245166705338</v>
      </c>
      <c r="I139" s="875">
        <v>21.360573812142096</v>
      </c>
      <c r="J139" s="875">
        <v>8.1239357975891284</v>
      </c>
      <c r="K139" s="875">
        <v>2.0188649473657336</v>
      </c>
      <c r="L139" s="878">
        <v>0.355306223789358</v>
      </c>
      <c r="M139" s="879">
        <v>93.768383643352479</v>
      </c>
      <c r="N139" s="875">
        <v>89.029356169573376</v>
      </c>
      <c r="O139" s="875">
        <v>81.695341298406348</v>
      </c>
      <c r="P139" s="875">
        <v>69.311201202147359</v>
      </c>
      <c r="Q139" s="876">
        <v>34.88093732584705</v>
      </c>
      <c r="R139" s="877">
        <v>56.998614289914848</v>
      </c>
      <c r="S139" s="875">
        <v>18.538025895381253</v>
      </c>
      <c r="T139" s="875">
        <v>23.037004105942213</v>
      </c>
      <c r="U139" s="875">
        <v>72.771371249932656</v>
      </c>
      <c r="V139" s="875">
        <v>80.704946149276594</v>
      </c>
      <c r="W139" s="875">
        <v>7.3425729338218488</v>
      </c>
      <c r="X139" s="875">
        <v>46.276875365208596</v>
      </c>
      <c r="Y139" s="875">
        <v>24.448082940776303</v>
      </c>
      <c r="Z139" s="875">
        <v>55.203583383559518</v>
      </c>
      <c r="AA139" s="875">
        <v>48.589324781557011</v>
      </c>
      <c r="AB139" s="875">
        <v>77.579029048163932</v>
      </c>
      <c r="AC139" s="875">
        <v>35.81494894181381</v>
      </c>
      <c r="AD139" s="875">
        <v>55.315839043874071</v>
      </c>
      <c r="AE139" s="875">
        <v>3.3721203104584321</v>
      </c>
      <c r="AF139" s="875">
        <v>29.967526886429656</v>
      </c>
      <c r="AG139" s="875">
        <v>46.542119273448293</v>
      </c>
      <c r="AH139" s="875">
        <v>4.4740588502551386</v>
      </c>
      <c r="AI139" s="875">
        <v>72.87453239326365</v>
      </c>
      <c r="AJ139" s="875">
        <v>1.9422009604757813</v>
      </c>
      <c r="AK139" s="875">
        <v>14.615334168738306</v>
      </c>
      <c r="AL139" s="875">
        <v>78.899184802003276</v>
      </c>
      <c r="AM139" s="875">
        <v>28.614213666876314</v>
      </c>
      <c r="AN139" s="875">
        <v>71.796999272154309</v>
      </c>
      <c r="AO139" s="875">
        <v>11.183170795518844</v>
      </c>
      <c r="AP139" s="875">
        <v>56.488976189813819</v>
      </c>
      <c r="AQ139" s="875">
        <v>3.0055780211950092</v>
      </c>
      <c r="AR139" s="875">
        <v>42.920804498385209</v>
      </c>
      <c r="AS139" s="875">
        <v>66.657457605124975</v>
      </c>
      <c r="AT139" s="1440">
        <v>41.414302861210587</v>
      </c>
      <c r="AU139" s="593"/>
      <c r="AV139" s="593"/>
      <c r="AW139" s="593"/>
      <c r="AX139" s="593"/>
      <c r="AY139" s="593"/>
      <c r="BA139" s="1601"/>
      <c r="BB139" s="159" t="s">
        <v>19</v>
      </c>
      <c r="BC139" s="1034" t="s">
        <v>35</v>
      </c>
      <c r="BD139" s="1053" t="s">
        <v>35</v>
      </c>
      <c r="BE139" s="1053" t="s">
        <v>35</v>
      </c>
      <c r="BF139" s="1053" t="s">
        <v>35</v>
      </c>
      <c r="BG139" s="1073" t="s">
        <v>35</v>
      </c>
      <c r="BH139" s="1093" t="s">
        <v>35</v>
      </c>
      <c r="BI139" s="1053" t="s">
        <v>35</v>
      </c>
      <c r="BJ139" s="1053" t="s">
        <v>35</v>
      </c>
      <c r="BK139" s="1053" t="s">
        <v>35</v>
      </c>
      <c r="BL139" s="1073" t="s">
        <v>35</v>
      </c>
      <c r="BM139" s="1093" t="s">
        <v>35</v>
      </c>
      <c r="BN139" s="1053" t="s">
        <v>35</v>
      </c>
      <c r="BO139" s="1053" t="s">
        <v>35</v>
      </c>
      <c r="BP139" s="1053" t="s">
        <v>35</v>
      </c>
      <c r="BQ139" s="1073" t="s">
        <v>35</v>
      </c>
      <c r="BR139" s="1093" t="s">
        <v>35</v>
      </c>
      <c r="BS139" s="1053" t="s">
        <v>35</v>
      </c>
      <c r="BT139" s="1053" t="s">
        <v>35</v>
      </c>
      <c r="BU139" s="1053" t="s">
        <v>35</v>
      </c>
      <c r="BV139" s="1053" t="s">
        <v>35</v>
      </c>
      <c r="BW139" s="1053" t="s">
        <v>35</v>
      </c>
      <c r="BX139" s="1053" t="s">
        <v>35</v>
      </c>
      <c r="BY139" s="1113" t="s">
        <v>35</v>
      </c>
      <c r="BZ139" s="1113" t="s">
        <v>35</v>
      </c>
      <c r="CA139" s="1113" t="s">
        <v>35</v>
      </c>
      <c r="CB139" s="1113" t="s">
        <v>35</v>
      </c>
      <c r="CC139" s="1113" t="s">
        <v>35</v>
      </c>
      <c r="CD139" s="1113" t="s">
        <v>35</v>
      </c>
      <c r="CE139" s="1113" t="s">
        <v>35</v>
      </c>
      <c r="CF139" s="1113" t="s">
        <v>35</v>
      </c>
      <c r="CG139" s="1113" t="s">
        <v>35</v>
      </c>
      <c r="CH139" s="1113" t="s">
        <v>35</v>
      </c>
      <c r="CI139" s="1113" t="s">
        <v>35</v>
      </c>
      <c r="CJ139" s="1113" t="s">
        <v>35</v>
      </c>
      <c r="CK139" s="1113" t="s">
        <v>35</v>
      </c>
      <c r="CL139" s="1113" t="s">
        <v>35</v>
      </c>
      <c r="CM139" s="1113" t="s">
        <v>35</v>
      </c>
      <c r="CN139" s="1113" t="s">
        <v>35</v>
      </c>
      <c r="CO139" s="1113" t="s">
        <v>35</v>
      </c>
      <c r="CP139" s="1113" t="s">
        <v>35</v>
      </c>
      <c r="CQ139" s="1113" t="s">
        <v>35</v>
      </c>
      <c r="CR139" s="1113" t="s">
        <v>35</v>
      </c>
      <c r="CS139" s="1113" t="s">
        <v>35</v>
      </c>
      <c r="CT139" s="1113" t="s">
        <v>35</v>
      </c>
      <c r="CU139" s="1474"/>
      <c r="CV139" s="1474"/>
      <c r="CW139" s="1474"/>
      <c r="CX139" s="1474"/>
      <c r="CY139" s="1474"/>
      <c r="CZ139" s="1474"/>
      <c r="DA139" s="210"/>
    </row>
    <row r="140" s="130" customFormat="true" ht="15" customHeight="true" x14ac:dyDescent="0.2">
      <c r="A140" s="1641" t="s">
        <v>105</v>
      </c>
      <c r="B140" s="246" t="s">
        <v>63</v>
      </c>
      <c r="C140" s="983" t="s">
        <v>35</v>
      </c>
      <c r="D140" s="990" t="s">
        <v>35</v>
      </c>
      <c r="E140" s="990" t="s">
        <v>35</v>
      </c>
      <c r="F140" s="990" t="s">
        <v>35</v>
      </c>
      <c r="G140" s="997" t="s">
        <v>35</v>
      </c>
      <c r="H140" s="1004" t="s">
        <v>35</v>
      </c>
      <c r="I140" s="990" t="s">
        <v>35</v>
      </c>
      <c r="J140" s="990" t="s">
        <v>35</v>
      </c>
      <c r="K140" s="990" t="s">
        <v>35</v>
      </c>
      <c r="L140" s="1011" t="s">
        <v>35</v>
      </c>
      <c r="M140" s="1017" t="s">
        <v>35</v>
      </c>
      <c r="N140" s="990" t="s">
        <v>35</v>
      </c>
      <c r="O140" s="990" t="s">
        <v>35</v>
      </c>
      <c r="P140" s="990" t="s">
        <v>35</v>
      </c>
      <c r="Q140" s="997" t="s">
        <v>35</v>
      </c>
      <c r="R140" s="1004" t="s">
        <v>35</v>
      </c>
      <c r="S140" s="990" t="s">
        <v>35</v>
      </c>
      <c r="T140" s="990" t="s">
        <v>35</v>
      </c>
      <c r="U140" s="990" t="s">
        <v>35</v>
      </c>
      <c r="V140" s="990" t="s">
        <v>35</v>
      </c>
      <c r="W140" s="990" t="s">
        <v>35</v>
      </c>
      <c r="X140" s="990" t="s">
        <v>35</v>
      </c>
      <c r="Y140" s="1021" t="s">
        <v>35</v>
      </c>
      <c r="Z140" s="1021" t="s">
        <v>35</v>
      </c>
      <c r="AA140" s="1021" t="s">
        <v>35</v>
      </c>
      <c r="AB140" s="1021" t="s">
        <v>35</v>
      </c>
      <c r="AC140" s="1021" t="s">
        <v>35</v>
      </c>
      <c r="AD140" s="1021" t="s">
        <v>35</v>
      </c>
      <c r="AE140" s="1021" t="s">
        <v>35</v>
      </c>
      <c r="AF140" s="1021" t="s">
        <v>35</v>
      </c>
      <c r="AG140" s="1021" t="s">
        <v>35</v>
      </c>
      <c r="AH140" s="1021" t="s">
        <v>35</v>
      </c>
      <c r="AI140" s="1021" t="s">
        <v>35</v>
      </c>
      <c r="AJ140" s="1021" t="s">
        <v>35</v>
      </c>
      <c r="AK140" s="1021" t="s">
        <v>35</v>
      </c>
      <c r="AL140" s="1021" t="s">
        <v>35</v>
      </c>
      <c r="AM140" s="1021" t="s">
        <v>35</v>
      </c>
      <c r="AN140" s="1021" t="s">
        <v>35</v>
      </c>
      <c r="AO140" s="1021" t="s">
        <v>35</v>
      </c>
      <c r="AP140" s="1021" t="s">
        <v>35</v>
      </c>
      <c r="AQ140" s="1021" t="s">
        <v>35</v>
      </c>
      <c r="AR140" s="1021" t="s">
        <v>35</v>
      </c>
      <c r="AS140" s="1021" t="s">
        <v>35</v>
      </c>
      <c r="AT140" s="1441" t="s">
        <v>35</v>
      </c>
      <c r="AU140" s="1452"/>
      <c r="AV140" s="1452"/>
      <c r="AW140" s="1452"/>
      <c r="AX140" s="1452"/>
      <c r="AY140" s="1452"/>
      <c r="AZ140" s="209"/>
      <c r="BA140" s="1601" t="s">
        <v>105</v>
      </c>
      <c r="BB140" s="159" t="s">
        <v>63</v>
      </c>
      <c r="BC140" s="1034" t="s">
        <v>35</v>
      </c>
      <c r="BD140" s="1053" t="s">
        <v>35</v>
      </c>
      <c r="BE140" s="1053" t="s">
        <v>35</v>
      </c>
      <c r="BF140" s="1053" t="s">
        <v>35</v>
      </c>
      <c r="BG140" s="1073" t="s">
        <v>35</v>
      </c>
      <c r="BH140" s="1093" t="s">
        <v>35</v>
      </c>
      <c r="BI140" s="1053" t="s">
        <v>35</v>
      </c>
      <c r="BJ140" s="1053" t="s">
        <v>35</v>
      </c>
      <c r="BK140" s="1053" t="s">
        <v>35</v>
      </c>
      <c r="BL140" s="1073" t="s">
        <v>35</v>
      </c>
      <c r="BM140" s="1093" t="s">
        <v>35</v>
      </c>
      <c r="BN140" s="1053" t="s">
        <v>35</v>
      </c>
      <c r="BO140" s="1053" t="s">
        <v>35</v>
      </c>
      <c r="BP140" s="1053" t="s">
        <v>35</v>
      </c>
      <c r="BQ140" s="1073" t="s">
        <v>35</v>
      </c>
      <c r="BR140" s="1093" t="s">
        <v>35</v>
      </c>
      <c r="BS140" s="1053" t="s">
        <v>35</v>
      </c>
      <c r="BT140" s="1053" t="s">
        <v>35</v>
      </c>
      <c r="BU140" s="1053" t="s">
        <v>35</v>
      </c>
      <c r="BV140" s="1053" t="s">
        <v>35</v>
      </c>
      <c r="BW140" s="1053" t="s">
        <v>35</v>
      </c>
      <c r="BX140" s="1053" t="s">
        <v>35</v>
      </c>
      <c r="BY140" s="1113" t="s">
        <v>35</v>
      </c>
      <c r="BZ140" s="1113" t="s">
        <v>35</v>
      </c>
      <c r="CA140" s="1113" t="s">
        <v>35</v>
      </c>
      <c r="CB140" s="1113" t="s">
        <v>35</v>
      </c>
      <c r="CC140" s="1113" t="s">
        <v>35</v>
      </c>
      <c r="CD140" s="1113" t="s">
        <v>35</v>
      </c>
      <c r="CE140" s="1113" t="s">
        <v>35</v>
      </c>
      <c r="CF140" s="1113" t="s">
        <v>35</v>
      </c>
      <c r="CG140" s="1113" t="s">
        <v>35</v>
      </c>
      <c r="CH140" s="1113" t="s">
        <v>35</v>
      </c>
      <c r="CI140" s="1113" t="s">
        <v>35</v>
      </c>
      <c r="CJ140" s="1113" t="s">
        <v>35</v>
      </c>
      <c r="CK140" s="1113" t="s">
        <v>35</v>
      </c>
      <c r="CL140" s="1113" t="s">
        <v>35</v>
      </c>
      <c r="CM140" s="1113" t="s">
        <v>35</v>
      </c>
      <c r="CN140" s="1113" t="s">
        <v>35</v>
      </c>
      <c r="CO140" s="1113" t="s">
        <v>35</v>
      </c>
      <c r="CP140" s="1113" t="s">
        <v>35</v>
      </c>
      <c r="CQ140" s="1113" t="s">
        <v>35</v>
      </c>
      <c r="CR140" s="1113" t="s">
        <v>35</v>
      </c>
      <c r="CS140" s="1113" t="s">
        <v>35</v>
      </c>
      <c r="CT140" s="1113" t="s">
        <v>35</v>
      </c>
      <c r="CU140" s="1474"/>
      <c r="CV140" s="1474"/>
      <c r="CW140" s="1474"/>
      <c r="CX140" s="1474"/>
      <c r="CY140" s="1474"/>
      <c r="CZ140" s="1474"/>
      <c r="DA140" s="209"/>
    </row>
    <row r="141" s="130" customFormat="true" ht="15" customHeight="true" x14ac:dyDescent="0.2">
      <c r="A141" s="1641"/>
      <c r="B141" s="246" t="s">
        <v>64</v>
      </c>
      <c r="C141" s="983" t="s">
        <v>35</v>
      </c>
      <c r="D141" s="990" t="s">
        <v>35</v>
      </c>
      <c r="E141" s="990" t="s">
        <v>35</v>
      </c>
      <c r="F141" s="990" t="s">
        <v>35</v>
      </c>
      <c r="G141" s="997" t="s">
        <v>35</v>
      </c>
      <c r="H141" s="1004" t="s">
        <v>35</v>
      </c>
      <c r="I141" s="990" t="s">
        <v>35</v>
      </c>
      <c r="J141" s="990" t="s">
        <v>35</v>
      </c>
      <c r="K141" s="990" t="s">
        <v>35</v>
      </c>
      <c r="L141" s="1011" t="s">
        <v>35</v>
      </c>
      <c r="M141" s="1017" t="s">
        <v>35</v>
      </c>
      <c r="N141" s="990" t="s">
        <v>35</v>
      </c>
      <c r="O141" s="990" t="s">
        <v>35</v>
      </c>
      <c r="P141" s="990" t="s">
        <v>35</v>
      </c>
      <c r="Q141" s="997" t="s">
        <v>35</v>
      </c>
      <c r="R141" s="1004" t="s">
        <v>35</v>
      </c>
      <c r="S141" s="990" t="s">
        <v>35</v>
      </c>
      <c r="T141" s="990" t="s">
        <v>35</v>
      </c>
      <c r="U141" s="990" t="s">
        <v>35</v>
      </c>
      <c r="V141" s="990" t="s">
        <v>35</v>
      </c>
      <c r="W141" s="990" t="s">
        <v>35</v>
      </c>
      <c r="X141" s="990" t="s">
        <v>35</v>
      </c>
      <c r="Y141" s="1021" t="s">
        <v>35</v>
      </c>
      <c r="Z141" s="1021" t="s">
        <v>35</v>
      </c>
      <c r="AA141" s="1021" t="s">
        <v>35</v>
      </c>
      <c r="AB141" s="1021" t="s">
        <v>35</v>
      </c>
      <c r="AC141" s="1021" t="s">
        <v>35</v>
      </c>
      <c r="AD141" s="1021" t="s">
        <v>35</v>
      </c>
      <c r="AE141" s="1021" t="s">
        <v>35</v>
      </c>
      <c r="AF141" s="1021" t="s">
        <v>35</v>
      </c>
      <c r="AG141" s="1021" t="s">
        <v>35</v>
      </c>
      <c r="AH141" s="1021" t="s">
        <v>35</v>
      </c>
      <c r="AI141" s="1021" t="s">
        <v>35</v>
      </c>
      <c r="AJ141" s="1021" t="s">
        <v>35</v>
      </c>
      <c r="AK141" s="1021" t="s">
        <v>35</v>
      </c>
      <c r="AL141" s="1021" t="s">
        <v>35</v>
      </c>
      <c r="AM141" s="1021" t="s">
        <v>35</v>
      </c>
      <c r="AN141" s="1021" t="s">
        <v>35</v>
      </c>
      <c r="AO141" s="1021" t="s">
        <v>35</v>
      </c>
      <c r="AP141" s="1021" t="s">
        <v>35</v>
      </c>
      <c r="AQ141" s="1021" t="s">
        <v>35</v>
      </c>
      <c r="AR141" s="1021" t="s">
        <v>35</v>
      </c>
      <c r="AS141" s="1021" t="s">
        <v>35</v>
      </c>
      <c r="AT141" s="1441" t="s">
        <v>35</v>
      </c>
      <c r="AU141" s="1452"/>
      <c r="AV141" s="1452"/>
      <c r="AW141" s="1452"/>
      <c r="AX141" s="1452"/>
      <c r="AY141" s="1452"/>
      <c r="AZ141" s="209"/>
      <c r="BA141" s="1601"/>
      <c r="BB141" s="159" t="s">
        <v>64</v>
      </c>
      <c r="BC141" s="1034" t="s">
        <v>35</v>
      </c>
      <c r="BD141" s="1053" t="s">
        <v>35</v>
      </c>
      <c r="BE141" s="1053" t="s">
        <v>35</v>
      </c>
      <c r="BF141" s="1053" t="s">
        <v>35</v>
      </c>
      <c r="BG141" s="1073" t="s">
        <v>35</v>
      </c>
      <c r="BH141" s="1093" t="s">
        <v>35</v>
      </c>
      <c r="BI141" s="1053" t="s">
        <v>35</v>
      </c>
      <c r="BJ141" s="1053" t="s">
        <v>35</v>
      </c>
      <c r="BK141" s="1053" t="s">
        <v>35</v>
      </c>
      <c r="BL141" s="1073" t="s">
        <v>35</v>
      </c>
      <c r="BM141" s="1093" t="s">
        <v>35</v>
      </c>
      <c r="BN141" s="1053" t="s">
        <v>35</v>
      </c>
      <c r="BO141" s="1053" t="s">
        <v>35</v>
      </c>
      <c r="BP141" s="1053" t="s">
        <v>35</v>
      </c>
      <c r="BQ141" s="1073" t="s">
        <v>35</v>
      </c>
      <c r="BR141" s="1093" t="s">
        <v>35</v>
      </c>
      <c r="BS141" s="1053" t="s">
        <v>35</v>
      </c>
      <c r="BT141" s="1053" t="s">
        <v>35</v>
      </c>
      <c r="BU141" s="1053" t="s">
        <v>35</v>
      </c>
      <c r="BV141" s="1053" t="s">
        <v>35</v>
      </c>
      <c r="BW141" s="1053" t="s">
        <v>35</v>
      </c>
      <c r="BX141" s="1053" t="s">
        <v>35</v>
      </c>
      <c r="BY141" s="1113" t="s">
        <v>35</v>
      </c>
      <c r="BZ141" s="1113" t="s">
        <v>35</v>
      </c>
      <c r="CA141" s="1113" t="s">
        <v>35</v>
      </c>
      <c r="CB141" s="1113" t="s">
        <v>35</v>
      </c>
      <c r="CC141" s="1113" t="s">
        <v>35</v>
      </c>
      <c r="CD141" s="1113" t="s">
        <v>35</v>
      </c>
      <c r="CE141" s="1113" t="s">
        <v>35</v>
      </c>
      <c r="CF141" s="1113" t="s">
        <v>35</v>
      </c>
      <c r="CG141" s="1113" t="s">
        <v>35</v>
      </c>
      <c r="CH141" s="1113" t="s">
        <v>35</v>
      </c>
      <c r="CI141" s="1113" t="s">
        <v>35</v>
      </c>
      <c r="CJ141" s="1113" t="s">
        <v>35</v>
      </c>
      <c r="CK141" s="1113" t="s">
        <v>35</v>
      </c>
      <c r="CL141" s="1113" t="s">
        <v>35</v>
      </c>
      <c r="CM141" s="1113" t="s">
        <v>35</v>
      </c>
      <c r="CN141" s="1113" t="s">
        <v>35</v>
      </c>
      <c r="CO141" s="1113" t="s">
        <v>35</v>
      </c>
      <c r="CP141" s="1113" t="s">
        <v>35</v>
      </c>
      <c r="CQ141" s="1113" t="s">
        <v>35</v>
      </c>
      <c r="CR141" s="1113" t="s">
        <v>35</v>
      </c>
      <c r="CS141" s="1113" t="s">
        <v>35</v>
      </c>
      <c r="CT141" s="1113" t="s">
        <v>35</v>
      </c>
      <c r="CU141" s="1474"/>
      <c r="CV141" s="1474"/>
      <c r="CW141" s="1474"/>
      <c r="CX141" s="1474"/>
      <c r="CY141" s="1474"/>
      <c r="CZ141" s="1474"/>
      <c r="DA141" s="209"/>
    </row>
    <row r="142" s="130" customFormat="true" ht="15" customHeight="true" x14ac:dyDescent="0.2">
      <c r="A142" s="1641"/>
      <c r="B142" s="246" t="s">
        <v>65</v>
      </c>
      <c r="C142" s="983" t="s">
        <v>35</v>
      </c>
      <c r="D142" s="990" t="s">
        <v>35</v>
      </c>
      <c r="E142" s="990" t="s">
        <v>35</v>
      </c>
      <c r="F142" s="990" t="s">
        <v>35</v>
      </c>
      <c r="G142" s="997" t="s">
        <v>35</v>
      </c>
      <c r="H142" s="1004" t="s">
        <v>35</v>
      </c>
      <c r="I142" s="990" t="s">
        <v>35</v>
      </c>
      <c r="J142" s="990" t="s">
        <v>35</v>
      </c>
      <c r="K142" s="990" t="s">
        <v>35</v>
      </c>
      <c r="L142" s="1011" t="s">
        <v>35</v>
      </c>
      <c r="M142" s="1017" t="s">
        <v>35</v>
      </c>
      <c r="N142" s="990" t="s">
        <v>35</v>
      </c>
      <c r="O142" s="990" t="s">
        <v>35</v>
      </c>
      <c r="P142" s="990" t="s">
        <v>35</v>
      </c>
      <c r="Q142" s="997" t="s">
        <v>35</v>
      </c>
      <c r="R142" s="1004" t="s">
        <v>35</v>
      </c>
      <c r="S142" s="990" t="s">
        <v>35</v>
      </c>
      <c r="T142" s="990" t="s">
        <v>35</v>
      </c>
      <c r="U142" s="990" t="s">
        <v>35</v>
      </c>
      <c r="V142" s="990" t="s">
        <v>35</v>
      </c>
      <c r="W142" s="990" t="s">
        <v>35</v>
      </c>
      <c r="X142" s="990" t="s">
        <v>35</v>
      </c>
      <c r="Y142" s="1021" t="s">
        <v>35</v>
      </c>
      <c r="Z142" s="1021" t="s">
        <v>35</v>
      </c>
      <c r="AA142" s="1021" t="s">
        <v>35</v>
      </c>
      <c r="AB142" s="1021" t="s">
        <v>35</v>
      </c>
      <c r="AC142" s="1021" t="s">
        <v>35</v>
      </c>
      <c r="AD142" s="1021" t="s">
        <v>35</v>
      </c>
      <c r="AE142" s="1021" t="s">
        <v>35</v>
      </c>
      <c r="AF142" s="1021" t="s">
        <v>35</v>
      </c>
      <c r="AG142" s="1021" t="s">
        <v>35</v>
      </c>
      <c r="AH142" s="1021" t="s">
        <v>35</v>
      </c>
      <c r="AI142" s="1021" t="s">
        <v>35</v>
      </c>
      <c r="AJ142" s="1021" t="s">
        <v>35</v>
      </c>
      <c r="AK142" s="1021" t="s">
        <v>35</v>
      </c>
      <c r="AL142" s="1021" t="s">
        <v>35</v>
      </c>
      <c r="AM142" s="1021" t="s">
        <v>35</v>
      </c>
      <c r="AN142" s="1021" t="s">
        <v>35</v>
      </c>
      <c r="AO142" s="1021" t="s">
        <v>35</v>
      </c>
      <c r="AP142" s="1021" t="s">
        <v>35</v>
      </c>
      <c r="AQ142" s="1021" t="s">
        <v>35</v>
      </c>
      <c r="AR142" s="1021" t="s">
        <v>35</v>
      </c>
      <c r="AS142" s="1021" t="s">
        <v>35</v>
      </c>
      <c r="AT142" s="1441" t="s">
        <v>35</v>
      </c>
      <c r="AU142" s="1452"/>
      <c r="AV142" s="1452"/>
      <c r="AW142" s="1452"/>
      <c r="AX142" s="1452"/>
      <c r="AY142" s="1452"/>
      <c r="AZ142" s="209"/>
      <c r="BA142" s="1601"/>
      <c r="BB142" s="159" t="s">
        <v>65</v>
      </c>
      <c r="BC142" s="1034" t="s">
        <v>35</v>
      </c>
      <c r="BD142" s="1053" t="s">
        <v>35</v>
      </c>
      <c r="BE142" s="1053" t="s">
        <v>35</v>
      </c>
      <c r="BF142" s="1053" t="s">
        <v>35</v>
      </c>
      <c r="BG142" s="1073" t="s">
        <v>35</v>
      </c>
      <c r="BH142" s="1093" t="s">
        <v>35</v>
      </c>
      <c r="BI142" s="1053" t="s">
        <v>35</v>
      </c>
      <c r="BJ142" s="1053" t="s">
        <v>35</v>
      </c>
      <c r="BK142" s="1053" t="s">
        <v>35</v>
      </c>
      <c r="BL142" s="1073" t="s">
        <v>35</v>
      </c>
      <c r="BM142" s="1093" t="s">
        <v>35</v>
      </c>
      <c r="BN142" s="1053" t="s">
        <v>35</v>
      </c>
      <c r="BO142" s="1053" t="s">
        <v>35</v>
      </c>
      <c r="BP142" s="1053" t="s">
        <v>35</v>
      </c>
      <c r="BQ142" s="1073" t="s">
        <v>35</v>
      </c>
      <c r="BR142" s="1093" t="s">
        <v>35</v>
      </c>
      <c r="BS142" s="1053" t="s">
        <v>35</v>
      </c>
      <c r="BT142" s="1053" t="s">
        <v>35</v>
      </c>
      <c r="BU142" s="1053" t="s">
        <v>35</v>
      </c>
      <c r="BV142" s="1053" t="s">
        <v>35</v>
      </c>
      <c r="BW142" s="1053" t="s">
        <v>35</v>
      </c>
      <c r="BX142" s="1053" t="s">
        <v>35</v>
      </c>
      <c r="BY142" s="1113" t="s">
        <v>35</v>
      </c>
      <c r="BZ142" s="1113" t="s">
        <v>35</v>
      </c>
      <c r="CA142" s="1113" t="s">
        <v>35</v>
      </c>
      <c r="CB142" s="1113" t="s">
        <v>35</v>
      </c>
      <c r="CC142" s="1113" t="s">
        <v>35</v>
      </c>
      <c r="CD142" s="1113" t="s">
        <v>35</v>
      </c>
      <c r="CE142" s="1113" t="s">
        <v>35</v>
      </c>
      <c r="CF142" s="1113" t="s">
        <v>35</v>
      </c>
      <c r="CG142" s="1113" t="s">
        <v>35</v>
      </c>
      <c r="CH142" s="1113" t="s">
        <v>35</v>
      </c>
      <c r="CI142" s="1113" t="s">
        <v>35</v>
      </c>
      <c r="CJ142" s="1113" t="s">
        <v>35</v>
      </c>
      <c r="CK142" s="1113" t="s">
        <v>35</v>
      </c>
      <c r="CL142" s="1113" t="s">
        <v>35</v>
      </c>
      <c r="CM142" s="1113" t="s">
        <v>35</v>
      </c>
      <c r="CN142" s="1113" t="s">
        <v>35</v>
      </c>
      <c r="CO142" s="1113" t="s">
        <v>35</v>
      </c>
      <c r="CP142" s="1113" t="s">
        <v>35</v>
      </c>
      <c r="CQ142" s="1113" t="s">
        <v>35</v>
      </c>
      <c r="CR142" s="1113" t="s">
        <v>35</v>
      </c>
      <c r="CS142" s="1113" t="s">
        <v>35</v>
      </c>
      <c r="CT142" s="1113" t="s">
        <v>35</v>
      </c>
      <c r="CU142" s="1474"/>
      <c r="CV142" s="1474"/>
      <c r="CW142" s="1474"/>
      <c r="CX142" s="1474"/>
      <c r="CY142" s="1474"/>
      <c r="CZ142" s="1474"/>
      <c r="DA142" s="209"/>
    </row>
    <row r="143" s="130" customFormat="true" ht="15" customHeight="true" x14ac:dyDescent="0.2">
      <c r="A143" s="1641"/>
      <c r="B143" s="246" t="s">
        <v>66</v>
      </c>
      <c r="C143" s="983" t="s">
        <v>35</v>
      </c>
      <c r="D143" s="990" t="s">
        <v>35</v>
      </c>
      <c r="E143" s="990" t="s">
        <v>35</v>
      </c>
      <c r="F143" s="990" t="s">
        <v>35</v>
      </c>
      <c r="G143" s="997" t="s">
        <v>35</v>
      </c>
      <c r="H143" s="1004" t="s">
        <v>35</v>
      </c>
      <c r="I143" s="990" t="s">
        <v>35</v>
      </c>
      <c r="J143" s="990" t="s">
        <v>35</v>
      </c>
      <c r="K143" s="990" t="s">
        <v>35</v>
      </c>
      <c r="L143" s="1011" t="s">
        <v>35</v>
      </c>
      <c r="M143" s="1017" t="s">
        <v>35</v>
      </c>
      <c r="N143" s="990" t="s">
        <v>35</v>
      </c>
      <c r="O143" s="990" t="s">
        <v>35</v>
      </c>
      <c r="P143" s="990" t="s">
        <v>35</v>
      </c>
      <c r="Q143" s="997" t="s">
        <v>35</v>
      </c>
      <c r="R143" s="1004" t="s">
        <v>35</v>
      </c>
      <c r="S143" s="990" t="s">
        <v>35</v>
      </c>
      <c r="T143" s="990" t="s">
        <v>35</v>
      </c>
      <c r="U143" s="990" t="s">
        <v>35</v>
      </c>
      <c r="V143" s="990" t="s">
        <v>35</v>
      </c>
      <c r="W143" s="990" t="s">
        <v>35</v>
      </c>
      <c r="X143" s="990" t="s">
        <v>35</v>
      </c>
      <c r="Y143" s="1021" t="s">
        <v>35</v>
      </c>
      <c r="Z143" s="1021" t="s">
        <v>35</v>
      </c>
      <c r="AA143" s="1021" t="s">
        <v>35</v>
      </c>
      <c r="AB143" s="1021" t="s">
        <v>35</v>
      </c>
      <c r="AC143" s="1021" t="s">
        <v>35</v>
      </c>
      <c r="AD143" s="1021" t="s">
        <v>35</v>
      </c>
      <c r="AE143" s="1021" t="s">
        <v>35</v>
      </c>
      <c r="AF143" s="1021" t="s">
        <v>35</v>
      </c>
      <c r="AG143" s="1021" t="s">
        <v>35</v>
      </c>
      <c r="AH143" s="1021" t="s">
        <v>35</v>
      </c>
      <c r="AI143" s="1021" t="s">
        <v>35</v>
      </c>
      <c r="AJ143" s="1021" t="s">
        <v>35</v>
      </c>
      <c r="AK143" s="1021" t="s">
        <v>35</v>
      </c>
      <c r="AL143" s="1021" t="s">
        <v>35</v>
      </c>
      <c r="AM143" s="1021" t="s">
        <v>35</v>
      </c>
      <c r="AN143" s="1021" t="s">
        <v>35</v>
      </c>
      <c r="AO143" s="1021" t="s">
        <v>35</v>
      </c>
      <c r="AP143" s="1021" t="s">
        <v>35</v>
      </c>
      <c r="AQ143" s="1021" t="s">
        <v>35</v>
      </c>
      <c r="AR143" s="1021" t="s">
        <v>35</v>
      </c>
      <c r="AS143" s="1021" t="s">
        <v>35</v>
      </c>
      <c r="AT143" s="1441" t="s">
        <v>35</v>
      </c>
      <c r="AU143" s="1452"/>
      <c r="AV143" s="1452"/>
      <c r="AW143" s="1452"/>
      <c r="AX143" s="1452"/>
      <c r="AY143" s="1452"/>
      <c r="AZ143" s="209"/>
      <c r="BA143" s="1601"/>
      <c r="BB143" s="159" t="s">
        <v>66</v>
      </c>
      <c r="BC143" s="1034" t="s">
        <v>35</v>
      </c>
      <c r="BD143" s="1053" t="s">
        <v>35</v>
      </c>
      <c r="BE143" s="1053" t="s">
        <v>35</v>
      </c>
      <c r="BF143" s="1053" t="s">
        <v>35</v>
      </c>
      <c r="BG143" s="1073" t="s">
        <v>35</v>
      </c>
      <c r="BH143" s="1093" t="s">
        <v>35</v>
      </c>
      <c r="BI143" s="1053" t="s">
        <v>35</v>
      </c>
      <c r="BJ143" s="1053" t="s">
        <v>35</v>
      </c>
      <c r="BK143" s="1053" t="s">
        <v>35</v>
      </c>
      <c r="BL143" s="1073" t="s">
        <v>35</v>
      </c>
      <c r="BM143" s="1093" t="s">
        <v>35</v>
      </c>
      <c r="BN143" s="1053" t="s">
        <v>35</v>
      </c>
      <c r="BO143" s="1053" t="s">
        <v>35</v>
      </c>
      <c r="BP143" s="1053" t="s">
        <v>35</v>
      </c>
      <c r="BQ143" s="1073" t="s">
        <v>35</v>
      </c>
      <c r="BR143" s="1093" t="s">
        <v>35</v>
      </c>
      <c r="BS143" s="1053" t="s">
        <v>35</v>
      </c>
      <c r="BT143" s="1053" t="s">
        <v>35</v>
      </c>
      <c r="BU143" s="1053" t="s">
        <v>35</v>
      </c>
      <c r="BV143" s="1053" t="s">
        <v>35</v>
      </c>
      <c r="BW143" s="1053" t="s">
        <v>35</v>
      </c>
      <c r="BX143" s="1053" t="s">
        <v>35</v>
      </c>
      <c r="BY143" s="1113" t="s">
        <v>35</v>
      </c>
      <c r="BZ143" s="1113" t="s">
        <v>35</v>
      </c>
      <c r="CA143" s="1113" t="s">
        <v>35</v>
      </c>
      <c r="CB143" s="1113" t="s">
        <v>35</v>
      </c>
      <c r="CC143" s="1113" t="s">
        <v>35</v>
      </c>
      <c r="CD143" s="1113" t="s">
        <v>35</v>
      </c>
      <c r="CE143" s="1113" t="s">
        <v>35</v>
      </c>
      <c r="CF143" s="1113" t="s">
        <v>35</v>
      </c>
      <c r="CG143" s="1113" t="s">
        <v>35</v>
      </c>
      <c r="CH143" s="1113" t="s">
        <v>35</v>
      </c>
      <c r="CI143" s="1113" t="s">
        <v>35</v>
      </c>
      <c r="CJ143" s="1113" t="s">
        <v>35</v>
      </c>
      <c r="CK143" s="1113" t="s">
        <v>35</v>
      </c>
      <c r="CL143" s="1113" t="s">
        <v>35</v>
      </c>
      <c r="CM143" s="1113" t="s">
        <v>35</v>
      </c>
      <c r="CN143" s="1113" t="s">
        <v>35</v>
      </c>
      <c r="CO143" s="1113" t="s">
        <v>35</v>
      </c>
      <c r="CP143" s="1113" t="s">
        <v>35</v>
      </c>
      <c r="CQ143" s="1113" t="s">
        <v>35</v>
      </c>
      <c r="CR143" s="1113" t="s">
        <v>35</v>
      </c>
      <c r="CS143" s="1113" t="s">
        <v>35</v>
      </c>
      <c r="CT143" s="1113" t="s">
        <v>35</v>
      </c>
      <c r="CU143" s="1474"/>
      <c r="CV143" s="1474"/>
      <c r="CW143" s="1474"/>
      <c r="CX143" s="1474"/>
      <c r="CY143" s="1474"/>
      <c r="CZ143" s="1474"/>
      <c r="DA143" s="209"/>
    </row>
    <row r="144" s="130" customFormat="true" ht="15" customHeight="true" x14ac:dyDescent="0.2">
      <c r="A144" s="1641" t="s">
        <v>106</v>
      </c>
      <c r="B144" s="246" t="s">
        <v>63</v>
      </c>
      <c r="C144" s="983" t="s">
        <v>35</v>
      </c>
      <c r="D144" s="990" t="s">
        <v>35</v>
      </c>
      <c r="E144" s="990" t="s">
        <v>35</v>
      </c>
      <c r="F144" s="990" t="s">
        <v>35</v>
      </c>
      <c r="G144" s="997" t="s">
        <v>35</v>
      </c>
      <c r="H144" s="1004" t="s">
        <v>35</v>
      </c>
      <c r="I144" s="990" t="s">
        <v>35</v>
      </c>
      <c r="J144" s="990" t="s">
        <v>35</v>
      </c>
      <c r="K144" s="990" t="s">
        <v>35</v>
      </c>
      <c r="L144" s="1011" t="s">
        <v>35</v>
      </c>
      <c r="M144" s="1017" t="s">
        <v>35</v>
      </c>
      <c r="N144" s="990" t="s">
        <v>35</v>
      </c>
      <c r="O144" s="990" t="s">
        <v>35</v>
      </c>
      <c r="P144" s="990" t="s">
        <v>35</v>
      </c>
      <c r="Q144" s="997" t="s">
        <v>35</v>
      </c>
      <c r="R144" s="1004" t="s">
        <v>35</v>
      </c>
      <c r="S144" s="990" t="s">
        <v>35</v>
      </c>
      <c r="T144" s="990" t="s">
        <v>35</v>
      </c>
      <c r="U144" s="990" t="s">
        <v>35</v>
      </c>
      <c r="V144" s="990" t="s">
        <v>35</v>
      </c>
      <c r="W144" s="990" t="s">
        <v>35</v>
      </c>
      <c r="X144" s="990" t="s">
        <v>35</v>
      </c>
      <c r="Y144" s="1021" t="s">
        <v>35</v>
      </c>
      <c r="Z144" s="1021" t="s">
        <v>35</v>
      </c>
      <c r="AA144" s="1021" t="s">
        <v>35</v>
      </c>
      <c r="AB144" s="1021" t="s">
        <v>35</v>
      </c>
      <c r="AC144" s="1021" t="s">
        <v>35</v>
      </c>
      <c r="AD144" s="1021" t="s">
        <v>35</v>
      </c>
      <c r="AE144" s="1021" t="s">
        <v>35</v>
      </c>
      <c r="AF144" s="1021" t="s">
        <v>35</v>
      </c>
      <c r="AG144" s="1021" t="s">
        <v>35</v>
      </c>
      <c r="AH144" s="1021" t="s">
        <v>35</v>
      </c>
      <c r="AI144" s="1021" t="s">
        <v>35</v>
      </c>
      <c r="AJ144" s="1021" t="s">
        <v>35</v>
      </c>
      <c r="AK144" s="1021" t="s">
        <v>35</v>
      </c>
      <c r="AL144" s="1021" t="s">
        <v>35</v>
      </c>
      <c r="AM144" s="1021" t="s">
        <v>35</v>
      </c>
      <c r="AN144" s="1021" t="s">
        <v>35</v>
      </c>
      <c r="AO144" s="1021" t="s">
        <v>35</v>
      </c>
      <c r="AP144" s="1021" t="s">
        <v>35</v>
      </c>
      <c r="AQ144" s="1021" t="s">
        <v>35</v>
      </c>
      <c r="AR144" s="1021" t="s">
        <v>35</v>
      </c>
      <c r="AS144" s="1021" t="s">
        <v>35</v>
      </c>
      <c r="AT144" s="1441" t="s">
        <v>35</v>
      </c>
      <c r="AU144" s="1452"/>
      <c r="AV144" s="1452"/>
      <c r="AW144" s="1452"/>
      <c r="AX144" s="1452"/>
      <c r="AY144" s="1452"/>
      <c r="AZ144" s="209"/>
      <c r="BA144" s="1601" t="s">
        <v>106</v>
      </c>
      <c r="BB144" s="159" t="s">
        <v>63</v>
      </c>
      <c r="BC144" s="1034" t="s">
        <v>35</v>
      </c>
      <c r="BD144" s="1053" t="s">
        <v>35</v>
      </c>
      <c r="BE144" s="1053" t="s">
        <v>35</v>
      </c>
      <c r="BF144" s="1053" t="s">
        <v>35</v>
      </c>
      <c r="BG144" s="1073" t="s">
        <v>35</v>
      </c>
      <c r="BH144" s="1093" t="s">
        <v>35</v>
      </c>
      <c r="BI144" s="1053" t="s">
        <v>35</v>
      </c>
      <c r="BJ144" s="1053" t="s">
        <v>35</v>
      </c>
      <c r="BK144" s="1053" t="s">
        <v>35</v>
      </c>
      <c r="BL144" s="1073" t="s">
        <v>35</v>
      </c>
      <c r="BM144" s="1093" t="s">
        <v>35</v>
      </c>
      <c r="BN144" s="1053" t="s">
        <v>35</v>
      </c>
      <c r="BO144" s="1053" t="s">
        <v>35</v>
      </c>
      <c r="BP144" s="1053" t="s">
        <v>35</v>
      </c>
      <c r="BQ144" s="1073" t="s">
        <v>35</v>
      </c>
      <c r="BR144" s="1093" t="s">
        <v>35</v>
      </c>
      <c r="BS144" s="1053" t="s">
        <v>35</v>
      </c>
      <c r="BT144" s="1053" t="s">
        <v>35</v>
      </c>
      <c r="BU144" s="1053" t="s">
        <v>35</v>
      </c>
      <c r="BV144" s="1053" t="s">
        <v>35</v>
      </c>
      <c r="BW144" s="1053" t="s">
        <v>35</v>
      </c>
      <c r="BX144" s="1053" t="s">
        <v>35</v>
      </c>
      <c r="BY144" s="1113" t="s">
        <v>35</v>
      </c>
      <c r="BZ144" s="1113" t="s">
        <v>35</v>
      </c>
      <c r="CA144" s="1113" t="s">
        <v>35</v>
      </c>
      <c r="CB144" s="1113" t="s">
        <v>35</v>
      </c>
      <c r="CC144" s="1113" t="s">
        <v>35</v>
      </c>
      <c r="CD144" s="1113" t="s">
        <v>35</v>
      </c>
      <c r="CE144" s="1113" t="s">
        <v>35</v>
      </c>
      <c r="CF144" s="1113" t="s">
        <v>35</v>
      </c>
      <c r="CG144" s="1113" t="s">
        <v>35</v>
      </c>
      <c r="CH144" s="1113" t="s">
        <v>35</v>
      </c>
      <c r="CI144" s="1113" t="s">
        <v>35</v>
      </c>
      <c r="CJ144" s="1113" t="s">
        <v>35</v>
      </c>
      <c r="CK144" s="1113" t="s">
        <v>35</v>
      </c>
      <c r="CL144" s="1113" t="s">
        <v>35</v>
      </c>
      <c r="CM144" s="1113" t="s">
        <v>35</v>
      </c>
      <c r="CN144" s="1113" t="s">
        <v>35</v>
      </c>
      <c r="CO144" s="1113" t="s">
        <v>35</v>
      </c>
      <c r="CP144" s="1113" t="s">
        <v>35</v>
      </c>
      <c r="CQ144" s="1113" t="s">
        <v>35</v>
      </c>
      <c r="CR144" s="1113" t="s">
        <v>35</v>
      </c>
      <c r="CS144" s="1113" t="s">
        <v>35</v>
      </c>
      <c r="CT144" s="1113" t="s">
        <v>35</v>
      </c>
      <c r="CU144" s="1474"/>
      <c r="CV144" s="1474"/>
      <c r="CW144" s="1474"/>
      <c r="CX144" s="1474"/>
      <c r="CY144" s="1474"/>
      <c r="CZ144" s="1474"/>
      <c r="DA144" s="209"/>
    </row>
    <row r="145" s="130" customFormat="true" ht="15" customHeight="true" x14ac:dyDescent="0.2">
      <c r="A145" s="1641"/>
      <c r="B145" s="246" t="s">
        <v>64</v>
      </c>
      <c r="C145" s="983" t="s">
        <v>35</v>
      </c>
      <c r="D145" s="990" t="s">
        <v>35</v>
      </c>
      <c r="E145" s="990" t="s">
        <v>35</v>
      </c>
      <c r="F145" s="990" t="s">
        <v>35</v>
      </c>
      <c r="G145" s="997" t="s">
        <v>35</v>
      </c>
      <c r="H145" s="1004" t="s">
        <v>35</v>
      </c>
      <c r="I145" s="990" t="s">
        <v>35</v>
      </c>
      <c r="J145" s="990" t="s">
        <v>35</v>
      </c>
      <c r="K145" s="990" t="s">
        <v>35</v>
      </c>
      <c r="L145" s="1011" t="s">
        <v>35</v>
      </c>
      <c r="M145" s="1017" t="s">
        <v>35</v>
      </c>
      <c r="N145" s="990" t="s">
        <v>35</v>
      </c>
      <c r="O145" s="990" t="s">
        <v>35</v>
      </c>
      <c r="P145" s="990" t="s">
        <v>35</v>
      </c>
      <c r="Q145" s="997" t="s">
        <v>35</v>
      </c>
      <c r="R145" s="1004" t="s">
        <v>35</v>
      </c>
      <c r="S145" s="990" t="s">
        <v>35</v>
      </c>
      <c r="T145" s="990" t="s">
        <v>35</v>
      </c>
      <c r="U145" s="990" t="s">
        <v>35</v>
      </c>
      <c r="V145" s="990" t="s">
        <v>35</v>
      </c>
      <c r="W145" s="990" t="s">
        <v>35</v>
      </c>
      <c r="X145" s="990" t="s">
        <v>35</v>
      </c>
      <c r="Y145" s="1021" t="s">
        <v>35</v>
      </c>
      <c r="Z145" s="1021" t="s">
        <v>35</v>
      </c>
      <c r="AA145" s="1021" t="s">
        <v>35</v>
      </c>
      <c r="AB145" s="1021" t="s">
        <v>35</v>
      </c>
      <c r="AC145" s="1021" t="s">
        <v>35</v>
      </c>
      <c r="AD145" s="1021" t="s">
        <v>35</v>
      </c>
      <c r="AE145" s="1021" t="s">
        <v>35</v>
      </c>
      <c r="AF145" s="1021" t="s">
        <v>35</v>
      </c>
      <c r="AG145" s="1021" t="s">
        <v>35</v>
      </c>
      <c r="AH145" s="1021" t="s">
        <v>35</v>
      </c>
      <c r="AI145" s="1021" t="s">
        <v>35</v>
      </c>
      <c r="AJ145" s="1021" t="s">
        <v>35</v>
      </c>
      <c r="AK145" s="1021" t="s">
        <v>35</v>
      </c>
      <c r="AL145" s="1021" t="s">
        <v>35</v>
      </c>
      <c r="AM145" s="1021" t="s">
        <v>35</v>
      </c>
      <c r="AN145" s="1021" t="s">
        <v>35</v>
      </c>
      <c r="AO145" s="1021" t="s">
        <v>35</v>
      </c>
      <c r="AP145" s="1021" t="s">
        <v>35</v>
      </c>
      <c r="AQ145" s="1021" t="s">
        <v>35</v>
      </c>
      <c r="AR145" s="1021" t="s">
        <v>35</v>
      </c>
      <c r="AS145" s="1021" t="s">
        <v>35</v>
      </c>
      <c r="AT145" s="1441" t="s">
        <v>35</v>
      </c>
      <c r="AU145" s="1452"/>
      <c r="AV145" s="1452"/>
      <c r="AW145" s="1452"/>
      <c r="AX145" s="1452"/>
      <c r="AY145" s="1452"/>
      <c r="AZ145" s="209"/>
      <c r="BA145" s="1601"/>
      <c r="BB145" s="159" t="s">
        <v>64</v>
      </c>
      <c r="BC145" s="1034" t="s">
        <v>35</v>
      </c>
      <c r="BD145" s="1053" t="s">
        <v>35</v>
      </c>
      <c r="BE145" s="1053" t="s">
        <v>35</v>
      </c>
      <c r="BF145" s="1053" t="s">
        <v>35</v>
      </c>
      <c r="BG145" s="1073" t="s">
        <v>35</v>
      </c>
      <c r="BH145" s="1093" t="s">
        <v>35</v>
      </c>
      <c r="BI145" s="1053" t="s">
        <v>35</v>
      </c>
      <c r="BJ145" s="1053" t="s">
        <v>35</v>
      </c>
      <c r="BK145" s="1053" t="s">
        <v>35</v>
      </c>
      <c r="BL145" s="1073" t="s">
        <v>35</v>
      </c>
      <c r="BM145" s="1093" t="s">
        <v>35</v>
      </c>
      <c r="BN145" s="1053" t="s">
        <v>35</v>
      </c>
      <c r="BO145" s="1053" t="s">
        <v>35</v>
      </c>
      <c r="BP145" s="1053" t="s">
        <v>35</v>
      </c>
      <c r="BQ145" s="1073" t="s">
        <v>35</v>
      </c>
      <c r="BR145" s="1093" t="s">
        <v>35</v>
      </c>
      <c r="BS145" s="1053" t="s">
        <v>35</v>
      </c>
      <c r="BT145" s="1053" t="s">
        <v>35</v>
      </c>
      <c r="BU145" s="1053" t="s">
        <v>35</v>
      </c>
      <c r="BV145" s="1053" t="s">
        <v>35</v>
      </c>
      <c r="BW145" s="1053" t="s">
        <v>35</v>
      </c>
      <c r="BX145" s="1053" t="s">
        <v>35</v>
      </c>
      <c r="BY145" s="1113" t="s">
        <v>35</v>
      </c>
      <c r="BZ145" s="1113" t="s">
        <v>35</v>
      </c>
      <c r="CA145" s="1113" t="s">
        <v>35</v>
      </c>
      <c r="CB145" s="1113" t="s">
        <v>35</v>
      </c>
      <c r="CC145" s="1113" t="s">
        <v>35</v>
      </c>
      <c r="CD145" s="1113" t="s">
        <v>35</v>
      </c>
      <c r="CE145" s="1113" t="s">
        <v>35</v>
      </c>
      <c r="CF145" s="1113" t="s">
        <v>35</v>
      </c>
      <c r="CG145" s="1113" t="s">
        <v>35</v>
      </c>
      <c r="CH145" s="1113" t="s">
        <v>35</v>
      </c>
      <c r="CI145" s="1113" t="s">
        <v>35</v>
      </c>
      <c r="CJ145" s="1113" t="s">
        <v>35</v>
      </c>
      <c r="CK145" s="1113" t="s">
        <v>35</v>
      </c>
      <c r="CL145" s="1113" t="s">
        <v>35</v>
      </c>
      <c r="CM145" s="1113" t="s">
        <v>35</v>
      </c>
      <c r="CN145" s="1113" t="s">
        <v>35</v>
      </c>
      <c r="CO145" s="1113" t="s">
        <v>35</v>
      </c>
      <c r="CP145" s="1113" t="s">
        <v>35</v>
      </c>
      <c r="CQ145" s="1113" t="s">
        <v>35</v>
      </c>
      <c r="CR145" s="1113" t="s">
        <v>35</v>
      </c>
      <c r="CS145" s="1113" t="s">
        <v>35</v>
      </c>
      <c r="CT145" s="1113" t="s">
        <v>35</v>
      </c>
      <c r="CU145" s="1474"/>
      <c r="CV145" s="1474"/>
      <c r="CW145" s="1474"/>
      <c r="CX145" s="1474"/>
      <c r="CY145" s="1474"/>
      <c r="CZ145" s="1474"/>
      <c r="DA145" s="209"/>
    </row>
    <row r="146" s="130" customFormat="true" ht="15" customHeight="true" x14ac:dyDescent="0.2">
      <c r="A146" s="1641"/>
      <c r="B146" s="246" t="s">
        <v>65</v>
      </c>
      <c r="C146" s="983" t="s">
        <v>35</v>
      </c>
      <c r="D146" s="990" t="s">
        <v>35</v>
      </c>
      <c r="E146" s="990" t="s">
        <v>35</v>
      </c>
      <c r="F146" s="990" t="s">
        <v>35</v>
      </c>
      <c r="G146" s="997" t="s">
        <v>35</v>
      </c>
      <c r="H146" s="1004" t="s">
        <v>35</v>
      </c>
      <c r="I146" s="990" t="s">
        <v>35</v>
      </c>
      <c r="J146" s="990" t="s">
        <v>35</v>
      </c>
      <c r="K146" s="990" t="s">
        <v>35</v>
      </c>
      <c r="L146" s="1011" t="s">
        <v>35</v>
      </c>
      <c r="M146" s="1017" t="s">
        <v>35</v>
      </c>
      <c r="N146" s="990" t="s">
        <v>35</v>
      </c>
      <c r="O146" s="990" t="s">
        <v>35</v>
      </c>
      <c r="P146" s="990" t="s">
        <v>35</v>
      </c>
      <c r="Q146" s="997" t="s">
        <v>35</v>
      </c>
      <c r="R146" s="1004" t="s">
        <v>35</v>
      </c>
      <c r="S146" s="990" t="s">
        <v>35</v>
      </c>
      <c r="T146" s="990" t="s">
        <v>35</v>
      </c>
      <c r="U146" s="990" t="s">
        <v>35</v>
      </c>
      <c r="V146" s="990" t="s">
        <v>35</v>
      </c>
      <c r="W146" s="990" t="s">
        <v>35</v>
      </c>
      <c r="X146" s="990" t="s">
        <v>35</v>
      </c>
      <c r="Y146" s="1021" t="s">
        <v>35</v>
      </c>
      <c r="Z146" s="1021" t="s">
        <v>35</v>
      </c>
      <c r="AA146" s="1021" t="s">
        <v>35</v>
      </c>
      <c r="AB146" s="1021" t="s">
        <v>35</v>
      </c>
      <c r="AC146" s="1021" t="s">
        <v>35</v>
      </c>
      <c r="AD146" s="1021" t="s">
        <v>35</v>
      </c>
      <c r="AE146" s="1021" t="s">
        <v>35</v>
      </c>
      <c r="AF146" s="1021" t="s">
        <v>35</v>
      </c>
      <c r="AG146" s="1021" t="s">
        <v>35</v>
      </c>
      <c r="AH146" s="1021" t="s">
        <v>35</v>
      </c>
      <c r="AI146" s="1021" t="s">
        <v>35</v>
      </c>
      <c r="AJ146" s="1021" t="s">
        <v>35</v>
      </c>
      <c r="AK146" s="1021" t="s">
        <v>35</v>
      </c>
      <c r="AL146" s="1021" t="s">
        <v>35</v>
      </c>
      <c r="AM146" s="1021" t="s">
        <v>35</v>
      </c>
      <c r="AN146" s="1021" t="s">
        <v>35</v>
      </c>
      <c r="AO146" s="1021" t="s">
        <v>35</v>
      </c>
      <c r="AP146" s="1021" t="s">
        <v>35</v>
      </c>
      <c r="AQ146" s="1021" t="s">
        <v>35</v>
      </c>
      <c r="AR146" s="1021" t="s">
        <v>35</v>
      </c>
      <c r="AS146" s="1021" t="s">
        <v>35</v>
      </c>
      <c r="AT146" s="1441" t="s">
        <v>35</v>
      </c>
      <c r="AU146" s="1452"/>
      <c r="AV146" s="1452"/>
      <c r="AW146" s="1452"/>
      <c r="AX146" s="1452"/>
      <c r="AY146" s="1452"/>
      <c r="AZ146" s="209"/>
      <c r="BA146" s="1601"/>
      <c r="BB146" s="159" t="s">
        <v>65</v>
      </c>
      <c r="BC146" s="1034" t="s">
        <v>35</v>
      </c>
      <c r="BD146" s="1053" t="s">
        <v>35</v>
      </c>
      <c r="BE146" s="1053" t="s">
        <v>35</v>
      </c>
      <c r="BF146" s="1053" t="s">
        <v>35</v>
      </c>
      <c r="BG146" s="1073" t="s">
        <v>35</v>
      </c>
      <c r="BH146" s="1093" t="s">
        <v>35</v>
      </c>
      <c r="BI146" s="1053" t="s">
        <v>35</v>
      </c>
      <c r="BJ146" s="1053" t="s">
        <v>35</v>
      </c>
      <c r="BK146" s="1053" t="s">
        <v>35</v>
      </c>
      <c r="BL146" s="1073" t="s">
        <v>35</v>
      </c>
      <c r="BM146" s="1093" t="s">
        <v>35</v>
      </c>
      <c r="BN146" s="1053" t="s">
        <v>35</v>
      </c>
      <c r="BO146" s="1053" t="s">
        <v>35</v>
      </c>
      <c r="BP146" s="1053" t="s">
        <v>35</v>
      </c>
      <c r="BQ146" s="1073" t="s">
        <v>35</v>
      </c>
      <c r="BR146" s="1093" t="s">
        <v>35</v>
      </c>
      <c r="BS146" s="1053" t="s">
        <v>35</v>
      </c>
      <c r="BT146" s="1053" t="s">
        <v>35</v>
      </c>
      <c r="BU146" s="1053" t="s">
        <v>35</v>
      </c>
      <c r="BV146" s="1053" t="s">
        <v>35</v>
      </c>
      <c r="BW146" s="1053" t="s">
        <v>35</v>
      </c>
      <c r="BX146" s="1053" t="s">
        <v>35</v>
      </c>
      <c r="BY146" s="1113" t="s">
        <v>35</v>
      </c>
      <c r="BZ146" s="1113" t="s">
        <v>35</v>
      </c>
      <c r="CA146" s="1113" t="s">
        <v>35</v>
      </c>
      <c r="CB146" s="1113" t="s">
        <v>35</v>
      </c>
      <c r="CC146" s="1113" t="s">
        <v>35</v>
      </c>
      <c r="CD146" s="1113" t="s">
        <v>35</v>
      </c>
      <c r="CE146" s="1113" t="s">
        <v>35</v>
      </c>
      <c r="CF146" s="1113" t="s">
        <v>35</v>
      </c>
      <c r="CG146" s="1113" t="s">
        <v>35</v>
      </c>
      <c r="CH146" s="1113" t="s">
        <v>35</v>
      </c>
      <c r="CI146" s="1113" t="s">
        <v>35</v>
      </c>
      <c r="CJ146" s="1113" t="s">
        <v>35</v>
      </c>
      <c r="CK146" s="1113" t="s">
        <v>35</v>
      </c>
      <c r="CL146" s="1113" t="s">
        <v>35</v>
      </c>
      <c r="CM146" s="1113" t="s">
        <v>35</v>
      </c>
      <c r="CN146" s="1113" t="s">
        <v>35</v>
      </c>
      <c r="CO146" s="1113" t="s">
        <v>35</v>
      </c>
      <c r="CP146" s="1113" t="s">
        <v>35</v>
      </c>
      <c r="CQ146" s="1113" t="s">
        <v>35</v>
      </c>
      <c r="CR146" s="1113" t="s">
        <v>35</v>
      </c>
      <c r="CS146" s="1113" t="s">
        <v>35</v>
      </c>
      <c r="CT146" s="1113" t="s">
        <v>35</v>
      </c>
      <c r="CU146" s="1474"/>
      <c r="CV146" s="1474"/>
      <c r="CW146" s="1474"/>
      <c r="CX146" s="1474"/>
      <c r="CY146" s="1474"/>
      <c r="CZ146" s="1474"/>
      <c r="DA146" s="209"/>
    </row>
    <row r="147" s="130" customFormat="true" ht="15" customHeight="true" x14ac:dyDescent="0.2">
      <c r="A147" s="1641"/>
      <c r="B147" s="246" t="s">
        <v>66</v>
      </c>
      <c r="C147" s="983" t="s">
        <v>35</v>
      </c>
      <c r="D147" s="990" t="s">
        <v>35</v>
      </c>
      <c r="E147" s="990" t="s">
        <v>35</v>
      </c>
      <c r="F147" s="990" t="s">
        <v>35</v>
      </c>
      <c r="G147" s="997" t="s">
        <v>35</v>
      </c>
      <c r="H147" s="1004" t="s">
        <v>35</v>
      </c>
      <c r="I147" s="990" t="s">
        <v>35</v>
      </c>
      <c r="J147" s="990" t="s">
        <v>35</v>
      </c>
      <c r="K147" s="990" t="s">
        <v>35</v>
      </c>
      <c r="L147" s="1011" t="s">
        <v>35</v>
      </c>
      <c r="M147" s="1017" t="s">
        <v>35</v>
      </c>
      <c r="N147" s="990" t="s">
        <v>35</v>
      </c>
      <c r="O147" s="990" t="s">
        <v>35</v>
      </c>
      <c r="P147" s="990" t="s">
        <v>35</v>
      </c>
      <c r="Q147" s="997" t="s">
        <v>35</v>
      </c>
      <c r="R147" s="1004" t="s">
        <v>35</v>
      </c>
      <c r="S147" s="990" t="s">
        <v>35</v>
      </c>
      <c r="T147" s="990" t="s">
        <v>35</v>
      </c>
      <c r="U147" s="990" t="s">
        <v>35</v>
      </c>
      <c r="V147" s="990" t="s">
        <v>35</v>
      </c>
      <c r="W147" s="990" t="s">
        <v>35</v>
      </c>
      <c r="X147" s="990" t="s">
        <v>35</v>
      </c>
      <c r="Y147" s="1021" t="s">
        <v>35</v>
      </c>
      <c r="Z147" s="1021" t="s">
        <v>35</v>
      </c>
      <c r="AA147" s="1021" t="s">
        <v>35</v>
      </c>
      <c r="AB147" s="1021" t="s">
        <v>35</v>
      </c>
      <c r="AC147" s="1021" t="s">
        <v>35</v>
      </c>
      <c r="AD147" s="1021" t="s">
        <v>35</v>
      </c>
      <c r="AE147" s="1021" t="s">
        <v>35</v>
      </c>
      <c r="AF147" s="1021" t="s">
        <v>35</v>
      </c>
      <c r="AG147" s="1021" t="s">
        <v>35</v>
      </c>
      <c r="AH147" s="1021" t="s">
        <v>35</v>
      </c>
      <c r="AI147" s="1021" t="s">
        <v>35</v>
      </c>
      <c r="AJ147" s="1021" t="s">
        <v>35</v>
      </c>
      <c r="AK147" s="1021" t="s">
        <v>35</v>
      </c>
      <c r="AL147" s="1021" t="s">
        <v>35</v>
      </c>
      <c r="AM147" s="1021" t="s">
        <v>35</v>
      </c>
      <c r="AN147" s="1021" t="s">
        <v>35</v>
      </c>
      <c r="AO147" s="1021" t="s">
        <v>35</v>
      </c>
      <c r="AP147" s="1021" t="s">
        <v>35</v>
      </c>
      <c r="AQ147" s="1021" t="s">
        <v>35</v>
      </c>
      <c r="AR147" s="1021" t="s">
        <v>35</v>
      </c>
      <c r="AS147" s="1021" t="s">
        <v>35</v>
      </c>
      <c r="AT147" s="1441" t="s">
        <v>35</v>
      </c>
      <c r="AU147" s="1452"/>
      <c r="AV147" s="1452"/>
      <c r="AW147" s="1452"/>
      <c r="AX147" s="1452"/>
      <c r="AY147" s="1452"/>
      <c r="AZ147" s="209"/>
      <c r="BA147" s="1601"/>
      <c r="BB147" s="159" t="s">
        <v>66</v>
      </c>
      <c r="BC147" s="1034" t="s">
        <v>35</v>
      </c>
      <c r="BD147" s="1053" t="s">
        <v>35</v>
      </c>
      <c r="BE147" s="1053" t="s">
        <v>35</v>
      </c>
      <c r="BF147" s="1053" t="s">
        <v>35</v>
      </c>
      <c r="BG147" s="1073" t="s">
        <v>35</v>
      </c>
      <c r="BH147" s="1093" t="s">
        <v>35</v>
      </c>
      <c r="BI147" s="1053" t="s">
        <v>35</v>
      </c>
      <c r="BJ147" s="1053" t="s">
        <v>35</v>
      </c>
      <c r="BK147" s="1053" t="s">
        <v>35</v>
      </c>
      <c r="BL147" s="1073" t="s">
        <v>35</v>
      </c>
      <c r="BM147" s="1093" t="s">
        <v>35</v>
      </c>
      <c r="BN147" s="1053" t="s">
        <v>35</v>
      </c>
      <c r="BO147" s="1053" t="s">
        <v>35</v>
      </c>
      <c r="BP147" s="1053" t="s">
        <v>35</v>
      </c>
      <c r="BQ147" s="1073" t="s">
        <v>35</v>
      </c>
      <c r="BR147" s="1093" t="s">
        <v>35</v>
      </c>
      <c r="BS147" s="1053" t="s">
        <v>35</v>
      </c>
      <c r="BT147" s="1053" t="s">
        <v>35</v>
      </c>
      <c r="BU147" s="1053" t="s">
        <v>35</v>
      </c>
      <c r="BV147" s="1053" t="s">
        <v>35</v>
      </c>
      <c r="BW147" s="1053" t="s">
        <v>35</v>
      </c>
      <c r="BX147" s="1053" t="s">
        <v>35</v>
      </c>
      <c r="BY147" s="1113" t="s">
        <v>35</v>
      </c>
      <c r="BZ147" s="1113" t="s">
        <v>35</v>
      </c>
      <c r="CA147" s="1113" t="s">
        <v>35</v>
      </c>
      <c r="CB147" s="1113" t="s">
        <v>35</v>
      </c>
      <c r="CC147" s="1113" t="s">
        <v>35</v>
      </c>
      <c r="CD147" s="1113" t="s">
        <v>35</v>
      </c>
      <c r="CE147" s="1113" t="s">
        <v>35</v>
      </c>
      <c r="CF147" s="1113" t="s">
        <v>35</v>
      </c>
      <c r="CG147" s="1113" t="s">
        <v>35</v>
      </c>
      <c r="CH147" s="1113" t="s">
        <v>35</v>
      </c>
      <c r="CI147" s="1113" t="s">
        <v>35</v>
      </c>
      <c r="CJ147" s="1113" t="s">
        <v>35</v>
      </c>
      <c r="CK147" s="1113" t="s">
        <v>35</v>
      </c>
      <c r="CL147" s="1113" t="s">
        <v>35</v>
      </c>
      <c r="CM147" s="1113" t="s">
        <v>35</v>
      </c>
      <c r="CN147" s="1113" t="s">
        <v>35</v>
      </c>
      <c r="CO147" s="1113" t="s">
        <v>35</v>
      </c>
      <c r="CP147" s="1113" t="s">
        <v>35</v>
      </c>
      <c r="CQ147" s="1113" t="s">
        <v>35</v>
      </c>
      <c r="CR147" s="1113" t="s">
        <v>35</v>
      </c>
      <c r="CS147" s="1113" t="s">
        <v>35</v>
      </c>
      <c r="CT147" s="1113" t="s">
        <v>35</v>
      </c>
      <c r="CU147" s="1474"/>
      <c r="CV147" s="1474"/>
      <c r="CW147" s="1474"/>
      <c r="CX147" s="1474"/>
      <c r="CY147" s="1474"/>
      <c r="CZ147" s="1474"/>
      <c r="DA147" s="209"/>
    </row>
    <row r="148" s="130" customFormat="true" ht="15" customHeight="true" x14ac:dyDescent="0.2">
      <c r="A148" s="1641" t="s">
        <v>107</v>
      </c>
      <c r="B148" s="246" t="s">
        <v>49</v>
      </c>
      <c r="C148" s="680">
        <v>2.0729090840583408</v>
      </c>
      <c r="D148" s="681">
        <v>5.1754165628485307</v>
      </c>
      <c r="E148" s="681">
        <v>12.337332528552205</v>
      </c>
      <c r="F148" s="681">
        <v>19.859863125627779</v>
      </c>
      <c r="G148" s="737">
        <v>11.854030467976177</v>
      </c>
      <c r="H148" s="726">
        <v>25.237933722208506</v>
      </c>
      <c r="I148" s="681">
        <v>35.963540606496359</v>
      </c>
      <c r="J148" s="681">
        <v>29.482542527101124</v>
      </c>
      <c r="K148" s="681">
        <v>15.940243866664758</v>
      </c>
      <c r="L148" s="701">
        <v>5.9224741393908023</v>
      </c>
      <c r="M148" s="713">
        <v>1.4754426309219701</v>
      </c>
      <c r="N148" s="681">
        <v>2.3213956256558665</v>
      </c>
      <c r="O148" s="681">
        <v>4.3471244729090373</v>
      </c>
      <c r="P148" s="681">
        <v>7.1235910191413261</v>
      </c>
      <c r="Q148" s="737">
        <v>8.7181950259440164</v>
      </c>
      <c r="R148" s="726">
        <v>9.3510333050706542</v>
      </c>
      <c r="S148" s="681">
        <v>12.600608208761264</v>
      </c>
      <c r="T148" s="681">
        <v>13.692212396535361</v>
      </c>
      <c r="U148" s="681">
        <v>8.7908858277024908</v>
      </c>
      <c r="V148" s="681">
        <v>3.3308541859112397</v>
      </c>
      <c r="W148" s="681">
        <v>18.95629157082589</v>
      </c>
      <c r="X148" s="681">
        <v>7.9491245665540733</v>
      </c>
      <c r="Y148" s="682">
        <v>8.550827215627713</v>
      </c>
      <c r="Z148" s="682">
        <v>6.7483837368472823</v>
      </c>
      <c r="AA148" s="682">
        <v>9.1023935195095085</v>
      </c>
      <c r="AB148" s="682">
        <v>5.9111789159613393</v>
      </c>
      <c r="AC148" s="682">
        <v>5.4620416489358385</v>
      </c>
      <c r="AD148" s="682">
        <v>8.4394383266749795</v>
      </c>
      <c r="AE148" s="682">
        <v>4.2625225836960619</v>
      </c>
      <c r="AF148" s="682">
        <v>18.952604918133613</v>
      </c>
      <c r="AG148" s="682">
        <v>19.528032806962013</v>
      </c>
      <c r="AH148" s="682">
        <v>32.676288757518975</v>
      </c>
      <c r="AI148" s="682">
        <v>6.0975244306531371</v>
      </c>
      <c r="AJ148" s="682">
        <v>12.935605115937552</v>
      </c>
      <c r="AK148" s="682">
        <v>17.55950306726033</v>
      </c>
      <c r="AL148" s="682">
        <v>2.9031074555062855</v>
      </c>
      <c r="AM148" s="682">
        <v>14.099020685708808</v>
      </c>
      <c r="AN148" s="682">
        <v>7.1992283528271539</v>
      </c>
      <c r="AO148" s="682">
        <v>18.9387965890622</v>
      </c>
      <c r="AP148" s="682">
        <v>10.562990301715443</v>
      </c>
      <c r="AQ148" s="682">
        <v>29.520340490972096</v>
      </c>
      <c r="AR148" s="682">
        <v>10.344261798818151</v>
      </c>
      <c r="AS148" s="682">
        <v>7.3757288360110209</v>
      </c>
      <c r="AT148" s="1442">
        <v>20.260382614651061</v>
      </c>
      <c r="AU148" s="1453"/>
      <c r="AV148" s="1453"/>
      <c r="AW148" s="1453"/>
      <c r="AX148" s="1453"/>
      <c r="AY148" s="1453"/>
      <c r="AZ148" s="209"/>
      <c r="BA148" s="1601" t="s">
        <v>107</v>
      </c>
      <c r="BB148" s="159" t="s">
        <v>49</v>
      </c>
      <c r="BC148" s="1034" t="s">
        <v>35</v>
      </c>
      <c r="BD148" s="1053" t="s">
        <v>35</v>
      </c>
      <c r="BE148" s="1053" t="s">
        <v>35</v>
      </c>
      <c r="BF148" s="1053" t="s">
        <v>35</v>
      </c>
      <c r="BG148" s="1073" t="s">
        <v>35</v>
      </c>
      <c r="BH148" s="1093" t="s">
        <v>35</v>
      </c>
      <c r="BI148" s="1053" t="s">
        <v>35</v>
      </c>
      <c r="BJ148" s="1053" t="s">
        <v>35</v>
      </c>
      <c r="BK148" s="1053" t="s">
        <v>35</v>
      </c>
      <c r="BL148" s="1073" t="s">
        <v>35</v>
      </c>
      <c r="BM148" s="1093" t="s">
        <v>35</v>
      </c>
      <c r="BN148" s="1053" t="s">
        <v>35</v>
      </c>
      <c r="BO148" s="1053" t="s">
        <v>35</v>
      </c>
      <c r="BP148" s="1053" t="s">
        <v>35</v>
      </c>
      <c r="BQ148" s="1073" t="s">
        <v>35</v>
      </c>
      <c r="BR148" s="1093" t="s">
        <v>35</v>
      </c>
      <c r="BS148" s="1053" t="s">
        <v>35</v>
      </c>
      <c r="BT148" s="1053" t="s">
        <v>35</v>
      </c>
      <c r="BU148" s="1053" t="s">
        <v>35</v>
      </c>
      <c r="BV148" s="1053" t="s">
        <v>35</v>
      </c>
      <c r="BW148" s="1053" t="s">
        <v>35</v>
      </c>
      <c r="BX148" s="1053" t="s">
        <v>35</v>
      </c>
      <c r="BY148" s="1113" t="s">
        <v>35</v>
      </c>
      <c r="BZ148" s="1113" t="s">
        <v>35</v>
      </c>
      <c r="CA148" s="1113" t="s">
        <v>35</v>
      </c>
      <c r="CB148" s="1113" t="s">
        <v>35</v>
      </c>
      <c r="CC148" s="1113" t="s">
        <v>35</v>
      </c>
      <c r="CD148" s="1113" t="s">
        <v>35</v>
      </c>
      <c r="CE148" s="1113" t="s">
        <v>35</v>
      </c>
      <c r="CF148" s="1113" t="s">
        <v>35</v>
      </c>
      <c r="CG148" s="1113" t="s">
        <v>35</v>
      </c>
      <c r="CH148" s="1113" t="s">
        <v>35</v>
      </c>
      <c r="CI148" s="1113" t="s">
        <v>35</v>
      </c>
      <c r="CJ148" s="1113" t="s">
        <v>35</v>
      </c>
      <c r="CK148" s="1113" t="s">
        <v>35</v>
      </c>
      <c r="CL148" s="1113" t="s">
        <v>35</v>
      </c>
      <c r="CM148" s="1113" t="s">
        <v>35</v>
      </c>
      <c r="CN148" s="1113" t="s">
        <v>35</v>
      </c>
      <c r="CO148" s="1113" t="s">
        <v>35</v>
      </c>
      <c r="CP148" s="1113" t="s">
        <v>35</v>
      </c>
      <c r="CQ148" s="1113" t="s">
        <v>35</v>
      </c>
      <c r="CR148" s="1113" t="s">
        <v>35</v>
      </c>
      <c r="CS148" s="1113" t="s">
        <v>35</v>
      </c>
      <c r="CT148" s="1113" t="s">
        <v>35</v>
      </c>
      <c r="CU148" s="1474"/>
      <c r="CV148" s="1474"/>
      <c r="CW148" s="1474"/>
      <c r="CX148" s="1474"/>
      <c r="CY148" s="1474"/>
      <c r="CZ148" s="1474"/>
      <c r="DA148" s="209"/>
    </row>
    <row r="149" s="130" customFormat="true" ht="15" customHeight="true" x14ac:dyDescent="0.2">
      <c r="A149" s="1641"/>
      <c r="B149" s="246" t="s">
        <v>48</v>
      </c>
      <c r="C149" s="680">
        <v>3.5648275746328157</v>
      </c>
      <c r="D149" s="681">
        <v>8.1107346530811011</v>
      </c>
      <c r="E149" s="681">
        <v>18.131668453819934</v>
      </c>
      <c r="F149" s="681">
        <v>41.638935714355924</v>
      </c>
      <c r="G149" s="737">
        <v>78.816524121692794</v>
      </c>
      <c r="H149" s="726">
        <v>15.513232126693099</v>
      </c>
      <c r="I149" s="681">
        <v>35.847303761287911</v>
      </c>
      <c r="J149" s="681">
        <v>57.197027574385039</v>
      </c>
      <c r="K149" s="681">
        <v>78.086337140179012</v>
      </c>
      <c r="L149" s="701">
        <v>89.469001810706757</v>
      </c>
      <c r="M149" s="713">
        <v>2.7633969978706419</v>
      </c>
      <c r="N149" s="681">
        <v>5.5267418920966422</v>
      </c>
      <c r="O149" s="681">
        <v>10.124884064677635</v>
      </c>
      <c r="P149" s="681">
        <v>20.973157543730554</v>
      </c>
      <c r="Q149" s="737">
        <v>54.754220552173159</v>
      </c>
      <c r="R149" s="726">
        <v>31.577130883482145</v>
      </c>
      <c r="S149" s="681">
        <v>56.43221511468888</v>
      </c>
      <c r="T149" s="681">
        <v>32.152531434286914</v>
      </c>
      <c r="U149" s="681">
        <v>17.071620279107858</v>
      </c>
      <c r="V149" s="681">
        <v>15.639236966961285</v>
      </c>
      <c r="W149" s="681">
        <v>65.808384591725329</v>
      </c>
      <c r="X149" s="681">
        <v>43.986748969434544</v>
      </c>
      <c r="Y149" s="682">
        <v>63.995603022437919</v>
      </c>
      <c r="Z149" s="682">
        <v>37.505994089404773</v>
      </c>
      <c r="AA149" s="682">
        <v>41.288529398669446</v>
      </c>
      <c r="AB149" s="682">
        <v>15.694642102157715</v>
      </c>
      <c r="AC149" s="682">
        <v>26.913604095056375</v>
      </c>
      <c r="AD149" s="682">
        <v>33.605866918124285</v>
      </c>
      <c r="AE149" s="682">
        <v>91.545957367591413</v>
      </c>
      <c r="AF149" s="682">
        <v>40.840269138701089</v>
      </c>
      <c r="AG149" s="682">
        <v>32.423352243388578</v>
      </c>
      <c r="AH149" s="682">
        <v>32.997722877869073</v>
      </c>
      <c r="AI149" s="682">
        <v>19.524941256215563</v>
      </c>
      <c r="AJ149" s="682">
        <v>76.841755355800558</v>
      </c>
      <c r="AK149" s="682">
        <v>51.221365873522686</v>
      </c>
      <c r="AL149" s="682">
        <v>17.046754514508358</v>
      </c>
      <c r="AM149" s="682">
        <v>54.587156080405506</v>
      </c>
      <c r="AN149" s="682">
        <v>19.022922912724603</v>
      </c>
      <c r="AO149" s="682">
        <v>62.644368367208806</v>
      </c>
      <c r="AP149" s="682">
        <v>22.965369981473543</v>
      </c>
      <c r="AQ149" s="682">
        <v>55.042682444679322</v>
      </c>
      <c r="AR149" s="682">
        <v>45.876799308160848</v>
      </c>
      <c r="AS149" s="682">
        <v>24.023640804399026</v>
      </c>
      <c r="AT149" s="1442">
        <v>35.809413383327367</v>
      </c>
      <c r="AU149" s="1453"/>
      <c r="AV149" s="1453"/>
      <c r="AW149" s="1453"/>
      <c r="AX149" s="1453"/>
      <c r="AY149" s="1453"/>
      <c r="AZ149" s="209"/>
      <c r="BA149" s="1601"/>
      <c r="BB149" s="159" t="s">
        <v>48</v>
      </c>
      <c r="BC149" s="1034" t="s">
        <v>35</v>
      </c>
      <c r="BD149" s="1053" t="s">
        <v>35</v>
      </c>
      <c r="BE149" s="1053" t="s">
        <v>35</v>
      </c>
      <c r="BF149" s="1053" t="s">
        <v>35</v>
      </c>
      <c r="BG149" s="1073" t="s">
        <v>35</v>
      </c>
      <c r="BH149" s="1093" t="s">
        <v>35</v>
      </c>
      <c r="BI149" s="1053" t="s">
        <v>35</v>
      </c>
      <c r="BJ149" s="1053" t="s">
        <v>35</v>
      </c>
      <c r="BK149" s="1053" t="s">
        <v>35</v>
      </c>
      <c r="BL149" s="1073" t="s">
        <v>35</v>
      </c>
      <c r="BM149" s="1093" t="s">
        <v>35</v>
      </c>
      <c r="BN149" s="1053" t="s">
        <v>35</v>
      </c>
      <c r="BO149" s="1053" t="s">
        <v>35</v>
      </c>
      <c r="BP149" s="1053" t="s">
        <v>35</v>
      </c>
      <c r="BQ149" s="1073" t="s">
        <v>35</v>
      </c>
      <c r="BR149" s="1093" t="s">
        <v>35</v>
      </c>
      <c r="BS149" s="1053" t="s">
        <v>35</v>
      </c>
      <c r="BT149" s="1053" t="s">
        <v>35</v>
      </c>
      <c r="BU149" s="1053" t="s">
        <v>35</v>
      </c>
      <c r="BV149" s="1053" t="s">
        <v>35</v>
      </c>
      <c r="BW149" s="1053" t="s">
        <v>35</v>
      </c>
      <c r="BX149" s="1053" t="s">
        <v>35</v>
      </c>
      <c r="BY149" s="1113" t="s">
        <v>35</v>
      </c>
      <c r="BZ149" s="1113" t="s">
        <v>35</v>
      </c>
      <c r="CA149" s="1113" t="s">
        <v>35</v>
      </c>
      <c r="CB149" s="1113" t="s">
        <v>35</v>
      </c>
      <c r="CC149" s="1113" t="s">
        <v>35</v>
      </c>
      <c r="CD149" s="1113" t="s">
        <v>35</v>
      </c>
      <c r="CE149" s="1113" t="s">
        <v>35</v>
      </c>
      <c r="CF149" s="1113" t="s">
        <v>35</v>
      </c>
      <c r="CG149" s="1113" t="s">
        <v>35</v>
      </c>
      <c r="CH149" s="1113" t="s">
        <v>35</v>
      </c>
      <c r="CI149" s="1113" t="s">
        <v>35</v>
      </c>
      <c r="CJ149" s="1113" t="s">
        <v>35</v>
      </c>
      <c r="CK149" s="1113" t="s">
        <v>35</v>
      </c>
      <c r="CL149" s="1113" t="s">
        <v>35</v>
      </c>
      <c r="CM149" s="1113" t="s">
        <v>35</v>
      </c>
      <c r="CN149" s="1113" t="s">
        <v>35</v>
      </c>
      <c r="CO149" s="1113" t="s">
        <v>35</v>
      </c>
      <c r="CP149" s="1113" t="s">
        <v>35</v>
      </c>
      <c r="CQ149" s="1113" t="s">
        <v>35</v>
      </c>
      <c r="CR149" s="1113" t="s">
        <v>35</v>
      </c>
      <c r="CS149" s="1113" t="s">
        <v>35</v>
      </c>
      <c r="CT149" s="1113" t="s">
        <v>35</v>
      </c>
      <c r="CU149" s="1474"/>
      <c r="CV149" s="1474"/>
      <c r="CW149" s="1474"/>
      <c r="CX149" s="1474"/>
      <c r="CY149" s="1474"/>
      <c r="CZ149" s="1474"/>
      <c r="DA149" s="209"/>
    </row>
    <row r="150" s="130" customFormat="true" ht="15" customHeight="true" x14ac:dyDescent="0.2">
      <c r="A150" s="1641"/>
      <c r="B150" s="246" t="s">
        <v>109</v>
      </c>
      <c r="C150" s="680">
        <v>94.362263341311277</v>
      </c>
      <c r="D150" s="681">
        <v>86.713848784074287</v>
      </c>
      <c r="E150" s="681">
        <v>69.530999017628432</v>
      </c>
      <c r="F150" s="681">
        <v>38.501201160017814</v>
      </c>
      <c r="G150" s="737">
        <v>9.3294454103312159</v>
      </c>
      <c r="H150" s="726">
        <v>59.248834151098819</v>
      </c>
      <c r="I150" s="681">
        <v>28.189155632215812</v>
      </c>
      <c r="J150" s="681">
        <v>13.320429898513824</v>
      </c>
      <c r="K150" s="681">
        <v>5.9734189931555886</v>
      </c>
      <c r="L150" s="701">
        <v>4.6085240499019466</v>
      </c>
      <c r="M150" s="713">
        <v>95.761160371207623</v>
      </c>
      <c r="N150" s="681">
        <v>92.151862482247864</v>
      </c>
      <c r="O150" s="681">
        <v>85.527991462414704</v>
      </c>
      <c r="P150" s="681">
        <v>71.903251437127608</v>
      </c>
      <c r="Q150" s="737">
        <v>36.527584421881116</v>
      </c>
      <c r="R150" s="726">
        <v>59.071835811447052</v>
      </c>
      <c r="S150" s="681">
        <v>30.967176676549375</v>
      </c>
      <c r="T150" s="681">
        <v>54.155256169174393</v>
      </c>
      <c r="U150" s="681">
        <v>74.137493893189514</v>
      </c>
      <c r="V150" s="681">
        <v>81.029908847127359</v>
      </c>
      <c r="W150" s="681">
        <v>15.235323837449871</v>
      </c>
      <c r="X150" s="681">
        <v>48.064126464010656</v>
      </c>
      <c r="Y150" s="682">
        <v>27.453569761932066</v>
      </c>
      <c r="Z150" s="682">
        <v>55.745622173748401</v>
      </c>
      <c r="AA150" s="682">
        <v>49.609077081820281</v>
      </c>
      <c r="AB150" s="682">
        <v>78.3941789818807</v>
      </c>
      <c r="AC150" s="682">
        <v>67.624354256007607</v>
      </c>
      <c r="AD150" s="682">
        <v>57.954694755201388</v>
      </c>
      <c r="AE150" s="682">
        <v>4.1915200487125714</v>
      </c>
      <c r="AF150" s="682">
        <v>40.207125943166965</v>
      </c>
      <c r="AG150" s="682">
        <v>48.048614949647629</v>
      </c>
      <c r="AH150" s="682">
        <v>34.325988364611298</v>
      </c>
      <c r="AI150" s="682">
        <v>74.377534313131278</v>
      </c>
      <c r="AJ150" s="682">
        <v>10.222639528262354</v>
      </c>
      <c r="AK150" s="682">
        <v>31.219131059217343</v>
      </c>
      <c r="AL150" s="682">
        <v>80.050138029984979</v>
      </c>
      <c r="AM150" s="682">
        <v>31.313823233886147</v>
      </c>
      <c r="AN150" s="682">
        <v>73.777848734446778</v>
      </c>
      <c r="AO150" s="682">
        <v>18.416835043729208</v>
      </c>
      <c r="AP150" s="682">
        <v>66.471639716809847</v>
      </c>
      <c r="AQ150" s="682">
        <v>15.436977064347509</v>
      </c>
      <c r="AR150" s="682">
        <v>43.778938893023074</v>
      </c>
      <c r="AS150" s="682">
        <v>68.600630359592543</v>
      </c>
      <c r="AT150" s="1442">
        <v>43.93020400202284</v>
      </c>
      <c r="AU150" s="1453"/>
      <c r="AV150" s="1453"/>
      <c r="AW150" s="1453"/>
      <c r="AX150" s="1453"/>
      <c r="AY150" s="1453"/>
      <c r="AZ150" s="209"/>
      <c r="BA150" s="1601"/>
      <c r="BB150" s="159" t="s">
        <v>109</v>
      </c>
      <c r="BC150" s="1034" t="s">
        <v>35</v>
      </c>
      <c r="BD150" s="1053" t="s">
        <v>35</v>
      </c>
      <c r="BE150" s="1053" t="s">
        <v>35</v>
      </c>
      <c r="BF150" s="1053" t="s">
        <v>35</v>
      </c>
      <c r="BG150" s="1073" t="s">
        <v>35</v>
      </c>
      <c r="BH150" s="1093" t="s">
        <v>35</v>
      </c>
      <c r="BI150" s="1053" t="s">
        <v>35</v>
      </c>
      <c r="BJ150" s="1053" t="s">
        <v>35</v>
      </c>
      <c r="BK150" s="1053" t="s">
        <v>35</v>
      </c>
      <c r="BL150" s="1073" t="s">
        <v>35</v>
      </c>
      <c r="BM150" s="1093" t="s">
        <v>35</v>
      </c>
      <c r="BN150" s="1053" t="s">
        <v>35</v>
      </c>
      <c r="BO150" s="1053" t="s">
        <v>35</v>
      </c>
      <c r="BP150" s="1053" t="s">
        <v>35</v>
      </c>
      <c r="BQ150" s="1073" t="s">
        <v>35</v>
      </c>
      <c r="BR150" s="1093" t="s">
        <v>35</v>
      </c>
      <c r="BS150" s="1053" t="s">
        <v>35</v>
      </c>
      <c r="BT150" s="1053" t="s">
        <v>35</v>
      </c>
      <c r="BU150" s="1053" t="s">
        <v>35</v>
      </c>
      <c r="BV150" s="1053" t="s">
        <v>35</v>
      </c>
      <c r="BW150" s="1053" t="s">
        <v>35</v>
      </c>
      <c r="BX150" s="1053" t="s">
        <v>35</v>
      </c>
      <c r="BY150" s="1113" t="s">
        <v>35</v>
      </c>
      <c r="BZ150" s="1113" t="s">
        <v>35</v>
      </c>
      <c r="CA150" s="1113" t="s">
        <v>35</v>
      </c>
      <c r="CB150" s="1113" t="s">
        <v>35</v>
      </c>
      <c r="CC150" s="1113" t="s">
        <v>35</v>
      </c>
      <c r="CD150" s="1113" t="s">
        <v>35</v>
      </c>
      <c r="CE150" s="1113" t="s">
        <v>35</v>
      </c>
      <c r="CF150" s="1113" t="s">
        <v>35</v>
      </c>
      <c r="CG150" s="1113" t="s">
        <v>35</v>
      </c>
      <c r="CH150" s="1113" t="s">
        <v>35</v>
      </c>
      <c r="CI150" s="1113" t="s">
        <v>35</v>
      </c>
      <c r="CJ150" s="1113" t="s">
        <v>35</v>
      </c>
      <c r="CK150" s="1113" t="s">
        <v>35</v>
      </c>
      <c r="CL150" s="1113" t="s">
        <v>35</v>
      </c>
      <c r="CM150" s="1113" t="s">
        <v>35</v>
      </c>
      <c r="CN150" s="1113" t="s">
        <v>35</v>
      </c>
      <c r="CO150" s="1113" t="s">
        <v>35</v>
      </c>
      <c r="CP150" s="1113" t="s">
        <v>35</v>
      </c>
      <c r="CQ150" s="1113" t="s">
        <v>35</v>
      </c>
      <c r="CR150" s="1113" t="s">
        <v>35</v>
      </c>
      <c r="CS150" s="1113" t="s">
        <v>35</v>
      </c>
      <c r="CT150" s="1113" t="s">
        <v>35</v>
      </c>
      <c r="CU150" s="1474"/>
      <c r="CV150" s="1474"/>
      <c r="CW150" s="1474"/>
      <c r="CX150" s="1474"/>
      <c r="CY150" s="1474"/>
      <c r="CZ150" s="1474"/>
      <c r="DA150" s="209"/>
    </row>
    <row r="151" s="130" customFormat="true" ht="15" customHeight="true" x14ac:dyDescent="0.2">
      <c r="A151" s="1641" t="s">
        <v>108</v>
      </c>
      <c r="B151" s="246" t="s">
        <v>49</v>
      </c>
      <c r="C151" s="680">
        <v>2.8556762981100232</v>
      </c>
      <c r="D151" s="681">
        <v>6.4483673011131417</v>
      </c>
      <c r="E151" s="681">
        <v>14.013405754867373</v>
      </c>
      <c r="F151" s="681">
        <v>21.483795501450967</v>
      </c>
      <c r="G151" s="737">
        <v>12.400902262959503</v>
      </c>
      <c r="H151" s="726">
        <v>29.3952205398326</v>
      </c>
      <c r="I151" s="681">
        <v>39.946245165320107</v>
      </c>
      <c r="J151" s="681">
        <v>31.419766403890549</v>
      </c>
      <c r="K151" s="681">
        <v>16.836271952307477</v>
      </c>
      <c r="L151" s="701">
        <v>6.0886396254510258</v>
      </c>
      <c r="M151" s="713">
        <v>2.1018881773056104</v>
      </c>
      <c r="N151" s="681">
        <v>3.1319210010732652</v>
      </c>
      <c r="O151" s="681">
        <v>5.4617311116473166</v>
      </c>
      <c r="P151" s="681">
        <v>7.7679553965746138</v>
      </c>
      <c r="Q151" s="737">
        <v>9.089332534803491</v>
      </c>
      <c r="R151" s="726">
        <v>10.374656791841018</v>
      </c>
      <c r="S151" s="681">
        <v>16.811304361823886</v>
      </c>
      <c r="T151" s="681">
        <v>22.726016056457716</v>
      </c>
      <c r="U151" s="681">
        <v>9.4080334134216947</v>
      </c>
      <c r="V151" s="681">
        <v>3.4762322349497157</v>
      </c>
      <c r="W151" s="681">
        <v>25.871104210132824</v>
      </c>
      <c r="X151" s="681">
        <v>9.2155089660113116</v>
      </c>
      <c r="Y151" s="682">
        <v>9.7764706101097634</v>
      </c>
      <c r="Z151" s="682">
        <v>6.8134576745308522</v>
      </c>
      <c r="AA151" s="682">
        <v>9.3953400091050678</v>
      </c>
      <c r="AB151" s="682">
        <v>6.2069847042960093</v>
      </c>
      <c r="AC151" s="682">
        <v>14.402042574863543</v>
      </c>
      <c r="AD151" s="682">
        <v>9.0701034965420284</v>
      </c>
      <c r="AE151" s="682">
        <v>4.3568732618295964</v>
      </c>
      <c r="AF151" s="682">
        <v>21.162591035148903</v>
      </c>
      <c r="AG151" s="682">
        <v>20.195057842668845</v>
      </c>
      <c r="AH151" s="682">
        <v>47.160576378562666</v>
      </c>
      <c r="AI151" s="682">
        <v>6.7812700890080606</v>
      </c>
      <c r="AJ151" s="682">
        <v>14.355573143138104</v>
      </c>
      <c r="AK151" s="682">
        <v>21.25344057086668</v>
      </c>
      <c r="AL151" s="682">
        <v>3.0441275682382702</v>
      </c>
      <c r="AM151" s="682">
        <v>14.793595575318044</v>
      </c>
      <c r="AN151" s="682">
        <v>7.7128486940728029</v>
      </c>
      <c r="AO151" s="682">
        <v>20.49226027115731</v>
      </c>
      <c r="AP151" s="682">
        <v>13.362661020788908</v>
      </c>
      <c r="AQ151" s="682">
        <v>33.19960776222694</v>
      </c>
      <c r="AR151" s="682">
        <v>10.528426343387325</v>
      </c>
      <c r="AS151" s="682">
        <v>8.0714010518415762</v>
      </c>
      <c r="AT151" s="1442">
        <v>20.997911948027117</v>
      </c>
      <c r="AU151" s="1453"/>
      <c r="AV151" s="1453"/>
      <c r="AW151" s="1453"/>
      <c r="AX151" s="1453"/>
      <c r="AY151" s="1453"/>
      <c r="AZ151" s="209"/>
      <c r="BA151" s="1601" t="s">
        <v>108</v>
      </c>
      <c r="BB151" s="159" t="s">
        <v>49</v>
      </c>
      <c r="BC151" s="1034" t="s">
        <v>35</v>
      </c>
      <c r="BD151" s="1053" t="s">
        <v>35</v>
      </c>
      <c r="BE151" s="1053" t="s">
        <v>35</v>
      </c>
      <c r="BF151" s="1053" t="s">
        <v>35</v>
      </c>
      <c r="BG151" s="1073" t="s">
        <v>35</v>
      </c>
      <c r="BH151" s="1093" t="s">
        <v>35</v>
      </c>
      <c r="BI151" s="1053" t="s">
        <v>35</v>
      </c>
      <c r="BJ151" s="1053" t="s">
        <v>35</v>
      </c>
      <c r="BK151" s="1053" t="s">
        <v>35</v>
      </c>
      <c r="BL151" s="1073" t="s">
        <v>35</v>
      </c>
      <c r="BM151" s="1093" t="s">
        <v>35</v>
      </c>
      <c r="BN151" s="1053" t="s">
        <v>35</v>
      </c>
      <c r="BO151" s="1053" t="s">
        <v>35</v>
      </c>
      <c r="BP151" s="1053" t="s">
        <v>35</v>
      </c>
      <c r="BQ151" s="1073" t="s">
        <v>35</v>
      </c>
      <c r="BR151" s="1093" t="s">
        <v>35</v>
      </c>
      <c r="BS151" s="1053" t="s">
        <v>35</v>
      </c>
      <c r="BT151" s="1053" t="s">
        <v>35</v>
      </c>
      <c r="BU151" s="1053" t="s">
        <v>35</v>
      </c>
      <c r="BV151" s="1053" t="s">
        <v>35</v>
      </c>
      <c r="BW151" s="1053" t="s">
        <v>35</v>
      </c>
      <c r="BX151" s="1053" t="s">
        <v>35</v>
      </c>
      <c r="BY151" s="1113" t="s">
        <v>35</v>
      </c>
      <c r="BZ151" s="1113" t="s">
        <v>35</v>
      </c>
      <c r="CA151" s="1113" t="s">
        <v>35</v>
      </c>
      <c r="CB151" s="1113" t="s">
        <v>35</v>
      </c>
      <c r="CC151" s="1113" t="s">
        <v>35</v>
      </c>
      <c r="CD151" s="1113" t="s">
        <v>35</v>
      </c>
      <c r="CE151" s="1113" t="s">
        <v>35</v>
      </c>
      <c r="CF151" s="1113" t="s">
        <v>35</v>
      </c>
      <c r="CG151" s="1113" t="s">
        <v>35</v>
      </c>
      <c r="CH151" s="1113" t="s">
        <v>35</v>
      </c>
      <c r="CI151" s="1113" t="s">
        <v>35</v>
      </c>
      <c r="CJ151" s="1113" t="s">
        <v>35</v>
      </c>
      <c r="CK151" s="1113" t="s">
        <v>35</v>
      </c>
      <c r="CL151" s="1113" t="s">
        <v>35</v>
      </c>
      <c r="CM151" s="1113" t="s">
        <v>35</v>
      </c>
      <c r="CN151" s="1113" t="s">
        <v>35</v>
      </c>
      <c r="CO151" s="1113" t="s">
        <v>35</v>
      </c>
      <c r="CP151" s="1113" t="s">
        <v>35</v>
      </c>
      <c r="CQ151" s="1113" t="s">
        <v>35</v>
      </c>
      <c r="CR151" s="1113" t="s">
        <v>35</v>
      </c>
      <c r="CS151" s="1113" t="s">
        <v>35</v>
      </c>
      <c r="CT151" s="1113" t="s">
        <v>35</v>
      </c>
      <c r="CU151" s="1474"/>
      <c r="CV151" s="1474"/>
      <c r="CW151" s="1474"/>
      <c r="CX151" s="1474"/>
      <c r="CY151" s="1474"/>
      <c r="CZ151" s="1474"/>
      <c r="DA151" s="209"/>
    </row>
    <row r="152" s="130" customFormat="true" ht="15" customHeight="true" x14ac:dyDescent="0.2">
      <c r="A152" s="1682"/>
      <c r="B152" s="768" t="s">
        <v>48</v>
      </c>
      <c r="C152" s="684">
        <v>4.9872968743616983</v>
      </c>
      <c r="D152" s="685">
        <v>10.755769642393357</v>
      </c>
      <c r="E152" s="685">
        <v>20.395727316450792</v>
      </c>
      <c r="F152" s="685">
        <v>43.811412233276378</v>
      </c>
      <c r="G152" s="738">
        <v>81.562519078425666</v>
      </c>
      <c r="H152" s="727">
        <v>17.610216284634884</v>
      </c>
      <c r="I152" s="685">
        <v>38.655736948541978</v>
      </c>
      <c r="J152" s="685">
        <v>60.370909410099117</v>
      </c>
      <c r="K152" s="685">
        <v>81.060945015243817</v>
      </c>
      <c r="L152" s="702">
        <v>93.535915579664476</v>
      </c>
      <c r="M152" s="714">
        <v>4.1255290486103124</v>
      </c>
      <c r="N152" s="685">
        <v>7.7932664277120436</v>
      </c>
      <c r="O152" s="685">
        <v>12.841435802892292</v>
      </c>
      <c r="P152" s="685">
        <v>22.899668939729096</v>
      </c>
      <c r="Q152" s="738">
        <v>56.00635095451694</v>
      </c>
      <c r="R152" s="727">
        <v>32.626569598265</v>
      </c>
      <c r="S152" s="685">
        <v>64.59504948349489</v>
      </c>
      <c r="T152" s="685">
        <v>54.058447426496436</v>
      </c>
      <c r="U152" s="685">
        <v>17.765619199228073</v>
      </c>
      <c r="V152" s="685">
        <v>15.818821615773517</v>
      </c>
      <c r="W152" s="685">
        <v>66.744799198903067</v>
      </c>
      <c r="X152" s="685">
        <v>44.456657788593837</v>
      </c>
      <c r="Y152" s="686">
        <v>65.653702709736919</v>
      </c>
      <c r="Z152" s="686">
        <v>37.867881775574197</v>
      </c>
      <c r="AA152" s="686">
        <v>41.97055662997716</v>
      </c>
      <c r="AB152" s="686">
        <v>16.213986247539808</v>
      </c>
      <c r="AC152" s="686">
        <v>49.783008483322646</v>
      </c>
      <c r="AD152" s="686">
        <v>35.581270863892229</v>
      </c>
      <c r="AE152" s="686">
        <v>92.234931054488342</v>
      </c>
      <c r="AF152" s="686">
        <v>48.790490109279368</v>
      </c>
      <c r="AG152" s="686">
        <v>33.217425914104901</v>
      </c>
      <c r="AH152" s="686">
        <v>48.218029293982092</v>
      </c>
      <c r="AI152" s="686">
        <v>20.344197517728269</v>
      </c>
      <c r="AJ152" s="686">
        <v>83.702225896386437</v>
      </c>
      <c r="AK152" s="686">
        <v>64.131225260395325</v>
      </c>
      <c r="AL152" s="686">
        <v>17.952406660193176</v>
      </c>
      <c r="AM152" s="686">
        <v>56.592190757806151</v>
      </c>
      <c r="AN152" s="686">
        <v>20.490152033771391</v>
      </c>
      <c r="AO152" s="686">
        <v>68.324568933324031</v>
      </c>
      <c r="AP152" s="686">
        <v>30.14836278939536</v>
      </c>
      <c r="AQ152" s="686">
        <v>63.640682010361928</v>
      </c>
      <c r="AR152" s="686">
        <v>46.550769158229521</v>
      </c>
      <c r="AS152" s="686">
        <v>25.236951475728851</v>
      </c>
      <c r="AT152" s="1443">
        <v>37.585813218150719</v>
      </c>
      <c r="AU152" s="1454"/>
      <c r="AV152" s="1454"/>
      <c r="AW152" s="1454"/>
      <c r="AX152" s="1454"/>
      <c r="AY152" s="1454"/>
      <c r="AZ152" s="209"/>
      <c r="BA152" s="1602"/>
      <c r="BB152" s="229" t="s">
        <v>48</v>
      </c>
      <c r="BC152" s="1035" t="s">
        <v>35</v>
      </c>
      <c r="BD152" s="1054" t="s">
        <v>35</v>
      </c>
      <c r="BE152" s="1054" t="s">
        <v>35</v>
      </c>
      <c r="BF152" s="1054" t="s">
        <v>35</v>
      </c>
      <c r="BG152" s="1074" t="s">
        <v>35</v>
      </c>
      <c r="BH152" s="1094" t="s">
        <v>35</v>
      </c>
      <c r="BI152" s="1054" t="s">
        <v>35</v>
      </c>
      <c r="BJ152" s="1054" t="s">
        <v>35</v>
      </c>
      <c r="BK152" s="1054" t="s">
        <v>35</v>
      </c>
      <c r="BL152" s="1074" t="s">
        <v>35</v>
      </c>
      <c r="BM152" s="1094" t="s">
        <v>35</v>
      </c>
      <c r="BN152" s="1054" t="s">
        <v>35</v>
      </c>
      <c r="BO152" s="1054" t="s">
        <v>35</v>
      </c>
      <c r="BP152" s="1054" t="s">
        <v>35</v>
      </c>
      <c r="BQ152" s="1074" t="s">
        <v>35</v>
      </c>
      <c r="BR152" s="1094" t="s">
        <v>35</v>
      </c>
      <c r="BS152" s="1054" t="s">
        <v>35</v>
      </c>
      <c r="BT152" s="1054" t="s">
        <v>35</v>
      </c>
      <c r="BU152" s="1054" t="s">
        <v>35</v>
      </c>
      <c r="BV152" s="1054" t="s">
        <v>35</v>
      </c>
      <c r="BW152" s="1054" t="s">
        <v>35</v>
      </c>
      <c r="BX152" s="1054" t="s">
        <v>35</v>
      </c>
      <c r="BY152" s="1114" t="s">
        <v>35</v>
      </c>
      <c r="BZ152" s="1114" t="s">
        <v>35</v>
      </c>
      <c r="CA152" s="1114" t="s">
        <v>35</v>
      </c>
      <c r="CB152" s="1114" t="s">
        <v>35</v>
      </c>
      <c r="CC152" s="1114" t="s">
        <v>35</v>
      </c>
      <c r="CD152" s="1114" t="s">
        <v>35</v>
      </c>
      <c r="CE152" s="1114" t="s">
        <v>35</v>
      </c>
      <c r="CF152" s="1114" t="s">
        <v>35</v>
      </c>
      <c r="CG152" s="1114" t="s">
        <v>35</v>
      </c>
      <c r="CH152" s="1114" t="s">
        <v>35</v>
      </c>
      <c r="CI152" s="1114" t="s">
        <v>35</v>
      </c>
      <c r="CJ152" s="1114" t="s">
        <v>35</v>
      </c>
      <c r="CK152" s="1114" t="s">
        <v>35</v>
      </c>
      <c r="CL152" s="1114" t="s">
        <v>35</v>
      </c>
      <c r="CM152" s="1114" t="s">
        <v>35</v>
      </c>
      <c r="CN152" s="1114" t="s">
        <v>35</v>
      </c>
      <c r="CO152" s="1114" t="s">
        <v>35</v>
      </c>
      <c r="CP152" s="1114" t="s">
        <v>35</v>
      </c>
      <c r="CQ152" s="1114" t="s">
        <v>35</v>
      </c>
      <c r="CR152" s="1114" t="s">
        <v>35</v>
      </c>
      <c r="CS152" s="1114" t="s">
        <v>35</v>
      </c>
      <c r="CT152" s="1114" t="s">
        <v>35</v>
      </c>
      <c r="CU152" s="1475"/>
      <c r="CV152" s="1475"/>
      <c r="CW152" s="1475"/>
      <c r="CX152" s="1475"/>
      <c r="CY152" s="1475"/>
      <c r="CZ152" s="1475"/>
      <c r="DA152" s="209"/>
    </row>
    <row r="153" s="425" customFormat="true" ht="15" customHeight="true" x14ac:dyDescent="0.2">
      <c r="A153" s="1671" t="s">
        <v>61</v>
      </c>
      <c r="B153" s="967" t="s">
        <v>196</v>
      </c>
      <c r="C153" s="874">
        <v>0.16279924244087168</v>
      </c>
      <c r="D153" s="875">
        <v>0.7807881626607015</v>
      </c>
      <c r="E153" s="875">
        <v>3.6059534491982008</v>
      </c>
      <c r="F153" s="875">
        <v>11.167889456438864</v>
      </c>
      <c r="G153" s="876">
        <v>30.222901655186064</v>
      </c>
      <c r="H153" s="877">
        <v>9.1257130134069797</v>
      </c>
      <c r="I153" s="875">
        <v>19.967080574619896</v>
      </c>
      <c r="J153" s="875">
        <v>28.284239615601681</v>
      </c>
      <c r="K153" s="875">
        <v>37.629559092849789</v>
      </c>
      <c r="L153" s="878">
        <v>45.429112623515138</v>
      </c>
      <c r="M153" s="879">
        <v>8.7470505485795682E-3</v>
      </c>
      <c r="N153" s="875">
        <v>2.0595119473685291E-2</v>
      </c>
      <c r="O153" s="875">
        <v>0.28614116059272837</v>
      </c>
      <c r="P153" s="875">
        <v>0.72685668849213592</v>
      </c>
      <c r="Q153" s="876">
        <v>2.7494688183245328</v>
      </c>
      <c r="R153" s="877">
        <v>7.4100883036077692</v>
      </c>
      <c r="S153" s="875">
        <v>3.9392425363296693</v>
      </c>
      <c r="T153" s="875">
        <v>0.48259018330476983</v>
      </c>
      <c r="U153" s="875">
        <v>1.8815134658903103</v>
      </c>
      <c r="V153" s="875">
        <v>0.72689024519238288</v>
      </c>
      <c r="W153" s="875">
        <v>69.023350353275632</v>
      </c>
      <c r="X153" s="875">
        <v>27.787765591200596</v>
      </c>
      <c r="Y153" s="875">
        <v>2.2139413176828211</v>
      </c>
      <c r="Z153" s="875">
        <v>3.5997700553756915</v>
      </c>
      <c r="AA153" s="875">
        <v>15.779737858942354</v>
      </c>
      <c r="AB153" s="875">
        <v>1.5894418818659259</v>
      </c>
      <c r="AC153" s="875">
        <v>5.7316514572153769</v>
      </c>
      <c r="AD153" s="875">
        <v>8.5704912018482666</v>
      </c>
      <c r="AE153" s="875">
        <v>1.4438732465809232</v>
      </c>
      <c r="AF153" s="875">
        <v>0.70938107779028259</v>
      </c>
      <c r="AG153" s="875">
        <v>28.308805984261781</v>
      </c>
      <c r="AH153" s="875">
        <v>0.23232206877136607</v>
      </c>
      <c r="AI153" s="875">
        <v>4.987160902725515</v>
      </c>
      <c r="AJ153" s="875">
        <v>0</v>
      </c>
      <c r="AK153" s="875">
        <v>0.75831391732453512</v>
      </c>
      <c r="AL153" s="875">
        <v>1.7053762083819177</v>
      </c>
      <c r="AM153" s="875">
        <v>26.774560251992824</v>
      </c>
      <c r="AN153" s="875">
        <v>4.2431060519739949</v>
      </c>
      <c r="AO153" s="875">
        <v>7.3348418956635495</v>
      </c>
      <c r="AP153" s="875">
        <v>5.1099865726982934</v>
      </c>
      <c r="AQ153" s="875">
        <v>9.7357956139147536E-2</v>
      </c>
      <c r="AR153" s="875">
        <v>12.581598065441439</v>
      </c>
      <c r="AS153" s="875">
        <v>4.858232750591001</v>
      </c>
      <c r="AT153" s="1440">
        <v>3.2277600380049303</v>
      </c>
      <c r="AU153" s="593"/>
      <c r="AV153" s="593"/>
      <c r="AW153" s="593"/>
      <c r="AX153" s="593"/>
      <c r="AY153" s="593"/>
      <c r="BA153" s="1579" t="s">
        <v>61</v>
      </c>
      <c r="BB153" s="228" t="s">
        <v>196</v>
      </c>
      <c r="BC153" s="345">
        <v>176.87473700000004</v>
      </c>
      <c r="BD153" s="298">
        <v>848.05706300000054</v>
      </c>
      <c r="BE153" s="298">
        <v>3916.1794579999669</v>
      </c>
      <c r="BF153" s="298">
        <v>12134.301918999976</v>
      </c>
      <c r="BG153" s="346">
        <v>32837.040530000522</v>
      </c>
      <c r="BH153" s="357">
        <v>3055.6374529999716</v>
      </c>
      <c r="BI153" s="298">
        <v>6691.6595269999771</v>
      </c>
      <c r="BJ153" s="298">
        <v>9476.8034080000398</v>
      </c>
      <c r="BK153" s="298">
        <v>12619.913935999937</v>
      </c>
      <c r="BL153" s="346">
        <v>15220.056627999662</v>
      </c>
      <c r="BM153" s="357">
        <v>6.5732140000000001</v>
      </c>
      <c r="BN153" s="298">
        <v>15.461853999999999</v>
      </c>
      <c r="BO153" s="298">
        <v>215.007586</v>
      </c>
      <c r="BP153" s="298">
        <v>546.25075200000015</v>
      </c>
      <c r="BQ153" s="346">
        <v>2065.089349000003</v>
      </c>
      <c r="BR153" s="357">
        <v>2829.0995859999325</v>
      </c>
      <c r="BS153" s="298">
        <v>23.138186000000001</v>
      </c>
      <c r="BT153" s="298">
        <v>68.793715999999989</v>
      </c>
      <c r="BU153" s="298">
        <v>836.54302200000132</v>
      </c>
      <c r="BV153" s="298">
        <v>85.820930000000033</v>
      </c>
      <c r="BW153" s="298">
        <v>4378.9787649999626</v>
      </c>
      <c r="BX153" s="298">
        <v>7241.779945000023</v>
      </c>
      <c r="BY153" s="299">
        <v>16.380181999999998</v>
      </c>
      <c r="BZ153" s="299">
        <v>108.89522199999995</v>
      </c>
      <c r="CA153" s="299">
        <v>1650.9061379999919</v>
      </c>
      <c r="CB153" s="299">
        <v>236.24369999999999</v>
      </c>
      <c r="CC153" s="299">
        <v>293.34540000000015</v>
      </c>
      <c r="CD153" s="299">
        <v>2632.5979160000002</v>
      </c>
      <c r="CE153" s="299">
        <v>201.37884300000002</v>
      </c>
      <c r="CF153" s="299">
        <v>10.025748000000002</v>
      </c>
      <c r="CG153" s="299">
        <v>14523.728698999808</v>
      </c>
      <c r="CH153" s="299">
        <v>2.4819930000000001</v>
      </c>
      <c r="CI153" s="299">
        <v>1699.5466510000078</v>
      </c>
      <c r="CJ153" s="299">
        <v>0</v>
      </c>
      <c r="CK153" s="299">
        <v>5.7555210000000017</v>
      </c>
      <c r="CL153" s="299">
        <v>336.53817899999996</v>
      </c>
      <c r="CM153" s="299">
        <v>3536.3389809999953</v>
      </c>
      <c r="CN153" s="299">
        <v>1330.5515220000009</v>
      </c>
      <c r="CO153" s="299">
        <v>23.374027000000023</v>
      </c>
      <c r="CP153" s="299">
        <v>1445.7229300000049</v>
      </c>
      <c r="CQ153" s="299">
        <v>1.7512729999999999</v>
      </c>
      <c r="CR153" s="299">
        <v>550.93840200000045</v>
      </c>
      <c r="CS153" s="299">
        <v>4476.6511949999558</v>
      </c>
      <c r="CT153" s="299">
        <v>1365.1470350000016</v>
      </c>
      <c r="CU153" s="1476"/>
      <c r="CV153" s="1476"/>
      <c r="CW153" s="1476"/>
      <c r="CX153" s="1476"/>
      <c r="CY153" s="1476"/>
      <c r="CZ153" s="1476"/>
      <c r="DA153" s="210"/>
    </row>
    <row r="154" s="425" customFormat="true" ht="15" customHeight="true" x14ac:dyDescent="0.2">
      <c r="A154" s="1670"/>
      <c r="B154" s="966" t="s">
        <v>197</v>
      </c>
      <c r="C154" s="874">
        <v>1.2133005573337903</v>
      </c>
      <c r="D154" s="875">
        <v>4.9038234127708797</v>
      </c>
      <c r="E154" s="875">
        <v>14.923774690307228</v>
      </c>
      <c r="F154" s="875">
        <v>36.423911970920251</v>
      </c>
      <c r="G154" s="876">
        <v>50.051376284939323</v>
      </c>
      <c r="H154" s="877">
        <v>19.363893154758582</v>
      </c>
      <c r="I154" s="875">
        <v>38.054925808421501</v>
      </c>
      <c r="J154" s="875">
        <v>47.210534624094919</v>
      </c>
      <c r="K154" s="875">
        <v>47.485943241227126</v>
      </c>
      <c r="L154" s="878">
        <v>44.326864771400899</v>
      </c>
      <c r="M154" s="879">
        <v>0.6932665755315085</v>
      </c>
      <c r="N154" s="875">
        <v>1.9622245633916398</v>
      </c>
      <c r="O154" s="875">
        <v>5.7608081660677959</v>
      </c>
      <c r="P154" s="875">
        <v>15.090700197005502</v>
      </c>
      <c r="Q154" s="876">
        <v>44.353183564470967</v>
      </c>
      <c r="R154" s="877">
        <v>28.62306477786235</v>
      </c>
      <c r="S154" s="875">
        <v>20.118713902913505</v>
      </c>
      <c r="T154" s="875">
        <v>23.912646226705203</v>
      </c>
      <c r="U154" s="875">
        <v>19.946212372434797</v>
      </c>
      <c r="V154" s="875">
        <v>15.945209714719539</v>
      </c>
      <c r="W154" s="875">
        <v>13.467094662062593</v>
      </c>
      <c r="X154" s="875">
        <v>13.39262866980812</v>
      </c>
      <c r="Y154" s="875">
        <v>66.310332040213765</v>
      </c>
      <c r="Z154" s="875">
        <v>33.55982626911451</v>
      </c>
      <c r="AA154" s="875">
        <v>22.726774799186821</v>
      </c>
      <c r="AB154" s="875">
        <v>17.34138289655867</v>
      </c>
      <c r="AC154" s="875">
        <v>18.580425064843357</v>
      </c>
      <c r="AD154" s="875">
        <v>7.804200496176521</v>
      </c>
      <c r="AE154" s="875">
        <v>72.783784580760852</v>
      </c>
      <c r="AF154" s="875">
        <v>29.791302178572948</v>
      </c>
      <c r="AG154" s="875">
        <v>22.634306905934061</v>
      </c>
      <c r="AH154" s="875">
        <v>29.374241326369411</v>
      </c>
      <c r="AI154" s="875">
        <v>17.203516921682393</v>
      </c>
      <c r="AJ154" s="875">
        <v>48.665938032948667</v>
      </c>
      <c r="AK154" s="875">
        <v>29.375070385550327</v>
      </c>
      <c r="AL154" s="875">
        <v>11.355636544534283</v>
      </c>
      <c r="AM154" s="875">
        <v>24.773908580326122</v>
      </c>
      <c r="AN154" s="875">
        <v>16.670360006877758</v>
      </c>
      <c r="AO154" s="875">
        <v>59.302432927594218</v>
      </c>
      <c r="AP154" s="875">
        <v>27.69029414298133</v>
      </c>
      <c r="AQ154" s="875">
        <v>15.35105008645502</v>
      </c>
      <c r="AR154" s="875">
        <v>26.09101120314531</v>
      </c>
      <c r="AS154" s="875">
        <v>18.20737973270144</v>
      </c>
      <c r="AT154" s="1440">
        <v>27.631972333099259</v>
      </c>
      <c r="AU154" s="593"/>
      <c r="AV154" s="593"/>
      <c r="AW154" s="593"/>
      <c r="AX154" s="593"/>
      <c r="AY154" s="593"/>
      <c r="BA154" s="1579"/>
      <c r="BB154" s="159" t="s">
        <v>197</v>
      </c>
      <c r="BC154" s="347">
        <v>1318.2015699999995</v>
      </c>
      <c r="BD154" s="300">
        <v>5326.3129229999886</v>
      </c>
      <c r="BE154" s="300">
        <v>16207.691170000073</v>
      </c>
      <c r="BF154" s="300">
        <v>39575.852415999718</v>
      </c>
      <c r="BG154" s="348">
        <v>54380.584974998201</v>
      </c>
      <c r="BH154" s="358">
        <v>6483.7714129999822</v>
      </c>
      <c r="BI154" s="300">
        <v>12753.522273000028</v>
      </c>
      <c r="BJ154" s="300">
        <v>15818.17158600002</v>
      </c>
      <c r="BK154" s="300">
        <v>15925.47272199994</v>
      </c>
      <c r="BL154" s="348">
        <v>14850.771960999893</v>
      </c>
      <c r="BM154" s="358">
        <v>520.9744169999999</v>
      </c>
      <c r="BN154" s="300">
        <v>1473.1465749999995</v>
      </c>
      <c r="BO154" s="300">
        <v>4328.6937629999975</v>
      </c>
      <c r="BP154" s="300">
        <v>11341.033881000041</v>
      </c>
      <c r="BQ154" s="348">
        <v>33313.08446300037</v>
      </c>
      <c r="BR154" s="358">
        <v>10928.007520999972</v>
      </c>
      <c r="BS154" s="300">
        <v>118.17260299999988</v>
      </c>
      <c r="BT154" s="300">
        <v>3408.7717700000094</v>
      </c>
      <c r="BU154" s="300">
        <v>8868.3206779999637</v>
      </c>
      <c r="BV154" s="300">
        <v>1882.5850749999938</v>
      </c>
      <c r="BW154" s="300">
        <v>854.37929700000143</v>
      </c>
      <c r="BX154" s="300">
        <v>3490.2579479999995</v>
      </c>
      <c r="BY154" s="301">
        <v>490.60708999999918</v>
      </c>
      <c r="BZ154" s="301">
        <v>1015.2050480000034</v>
      </c>
      <c r="CA154" s="301">
        <v>2377.7183339999942</v>
      </c>
      <c r="CB154" s="301">
        <v>2577.50378</v>
      </c>
      <c r="CC154" s="301">
        <v>950.94446400000152</v>
      </c>
      <c r="CD154" s="301">
        <v>2397.2163879999994</v>
      </c>
      <c r="CE154" s="301">
        <v>10151.24725300005</v>
      </c>
      <c r="CF154" s="301">
        <v>421.04321299999981</v>
      </c>
      <c r="CG154" s="301">
        <v>11612.447835999981</v>
      </c>
      <c r="CH154" s="301">
        <v>313.8172009999999</v>
      </c>
      <c r="CI154" s="301">
        <v>5862.6902440000331</v>
      </c>
      <c r="CJ154" s="301">
        <v>218.50569399999961</v>
      </c>
      <c r="CK154" s="301">
        <v>222.95362199999923</v>
      </c>
      <c r="CL154" s="301">
        <v>2240.9162420000025</v>
      </c>
      <c r="CM154" s="301">
        <v>3272.0962659999918</v>
      </c>
      <c r="CN154" s="301">
        <v>5227.4849149999727</v>
      </c>
      <c r="CO154" s="301">
        <v>188.97976099999909</v>
      </c>
      <c r="CP154" s="301">
        <v>7834.1679790000035</v>
      </c>
      <c r="CQ154" s="301">
        <v>276.13438699999949</v>
      </c>
      <c r="CR154" s="301">
        <v>1142.5051050000015</v>
      </c>
      <c r="CS154" s="301">
        <v>16777.312331999834</v>
      </c>
      <c r="CT154" s="301">
        <v>11686.65100800003</v>
      </c>
      <c r="CU154" s="1476"/>
      <c r="CV154" s="1476"/>
      <c r="CW154" s="1476"/>
      <c r="CX154" s="1476"/>
      <c r="CY154" s="1476"/>
      <c r="CZ154" s="1476"/>
      <c r="DA154" s="210"/>
    </row>
    <row r="155" s="425" customFormat="true" ht="15" customHeight="true" x14ac:dyDescent="0.2">
      <c r="A155" s="1670"/>
      <c r="B155" s="966" t="s">
        <v>198</v>
      </c>
      <c r="C155" s="874">
        <v>1.6374622718419007</v>
      </c>
      <c r="D155" s="875">
        <v>3.7146614124052206</v>
      </c>
      <c r="E155" s="875">
        <v>6.9909295860646754</v>
      </c>
      <c r="F155" s="875">
        <v>9.2859498120667361</v>
      </c>
      <c r="G155" s="876">
        <v>7.7952600726767072</v>
      </c>
      <c r="H155" s="877">
        <v>6.4630799597734629</v>
      </c>
      <c r="I155" s="875">
        <v>8.5907122626608032</v>
      </c>
      <c r="J155" s="875">
        <v>7.9492513263434486</v>
      </c>
      <c r="K155" s="875">
        <v>6.722588299622072</v>
      </c>
      <c r="L155" s="878">
        <v>4.5073389912758932</v>
      </c>
      <c r="M155" s="879">
        <v>1.3229352081815047</v>
      </c>
      <c r="N155" s="875">
        <v>2.5851272296077408</v>
      </c>
      <c r="O155" s="875">
        <v>4.5249745359149243</v>
      </c>
      <c r="P155" s="875">
        <v>7.5792700157441963</v>
      </c>
      <c r="Q155" s="876">
        <v>11.267478119457163</v>
      </c>
      <c r="R155" s="877">
        <v>1.9984664370681007</v>
      </c>
      <c r="S155" s="875">
        <v>7.4524733263642728</v>
      </c>
      <c r="T155" s="875">
        <v>9.0588677583523065</v>
      </c>
      <c r="U155" s="875">
        <v>2.0095865614460151</v>
      </c>
      <c r="V155" s="875">
        <v>1.3216875506268417</v>
      </c>
      <c r="W155" s="875">
        <v>0.84783073855270141</v>
      </c>
      <c r="X155" s="875">
        <v>10.583661330402171</v>
      </c>
      <c r="Y155" s="875">
        <v>0.96450106320645024</v>
      </c>
      <c r="Z155" s="875">
        <v>5.7533695956670803</v>
      </c>
      <c r="AA155" s="875">
        <v>9.1220948059787244</v>
      </c>
      <c r="AB155" s="875">
        <v>0.9671925653378618</v>
      </c>
      <c r="AC155" s="875">
        <v>1.9901234290979306</v>
      </c>
      <c r="AD155" s="875">
        <v>19.398243812140993</v>
      </c>
      <c r="AE155" s="875">
        <v>19.17501036830868</v>
      </c>
      <c r="AF155" s="875">
        <v>4.2457492820600393</v>
      </c>
      <c r="AG155" s="875">
        <v>0.83764837652534563</v>
      </c>
      <c r="AH155" s="875">
        <v>17.137168263508666</v>
      </c>
      <c r="AI155" s="875">
        <v>2.4662463967010564</v>
      </c>
      <c r="AJ155" s="875">
        <v>22.239956578196768</v>
      </c>
      <c r="AK155" s="875">
        <v>24.33951174551251</v>
      </c>
      <c r="AL155" s="875">
        <v>0.86139222595543463</v>
      </c>
      <c r="AM155" s="875">
        <v>11.258234503769589</v>
      </c>
      <c r="AN155" s="875">
        <v>3.5588082430099304</v>
      </c>
      <c r="AO155" s="875">
        <v>3.8797176815272714</v>
      </c>
      <c r="AP155" s="875">
        <v>0.27312966733314065</v>
      </c>
      <c r="AQ155" s="875">
        <v>31.786771805970492</v>
      </c>
      <c r="AR155" s="875">
        <v>16.786015313550383</v>
      </c>
      <c r="AS155" s="875">
        <v>3.5200293734350065</v>
      </c>
      <c r="AT155" s="1440">
        <v>16.031985539207298</v>
      </c>
      <c r="AU155" s="593"/>
      <c r="AV155" s="593"/>
      <c r="AW155" s="593"/>
      <c r="AX155" s="593"/>
      <c r="AY155" s="593"/>
      <c r="BA155" s="1579"/>
      <c r="BB155" s="159" t="s">
        <v>198</v>
      </c>
      <c r="BC155" s="347">
        <v>1779.035972999998</v>
      </c>
      <c r="BD155" s="300">
        <v>4034.6985240000008</v>
      </c>
      <c r="BE155" s="300">
        <v>7592.370568000053</v>
      </c>
      <c r="BF155" s="300">
        <v>10089.508771000046</v>
      </c>
      <c r="BG155" s="348">
        <v>8469.5134130000533</v>
      </c>
      <c r="BH155" s="358">
        <v>2164.0861549999968</v>
      </c>
      <c r="BI155" s="300">
        <v>2879.0449029999986</v>
      </c>
      <c r="BJ155" s="300">
        <v>2663.4441329999986</v>
      </c>
      <c r="BK155" s="300">
        <v>2254.5702850000002</v>
      </c>
      <c r="BL155" s="348">
        <v>1510.087931</v>
      </c>
      <c r="BM155" s="358">
        <v>994.15639399999964</v>
      </c>
      <c r="BN155" s="300">
        <v>1940.7928099999986</v>
      </c>
      <c r="BO155" s="300">
        <v>3400.0835449999995</v>
      </c>
      <c r="BP155" s="300">
        <v>5696.008596000027</v>
      </c>
      <c r="BQ155" s="348">
        <v>8462.8524970000581</v>
      </c>
      <c r="BR155" s="358">
        <v>762.99503299999992</v>
      </c>
      <c r="BS155" s="300">
        <v>43.774078999999986</v>
      </c>
      <c r="BT155" s="300">
        <v>1291.3507100000011</v>
      </c>
      <c r="BU155" s="300">
        <v>893.4858270000002</v>
      </c>
      <c r="BV155" s="300">
        <v>156.04619200000005</v>
      </c>
      <c r="BW155" s="300">
        <v>53.788069999999998</v>
      </c>
      <c r="BX155" s="300">
        <v>2758.2119230000026</v>
      </c>
      <c r="BY155" s="301">
        <v>7.1360080000000012</v>
      </c>
      <c r="BZ155" s="301">
        <v>174.042911</v>
      </c>
      <c r="CA155" s="301">
        <v>954.37087999999926</v>
      </c>
      <c r="CB155" s="301">
        <v>143.756845</v>
      </c>
      <c r="CC155" s="301">
        <v>101.85433599999998</v>
      </c>
      <c r="CD155" s="301">
        <v>5958.5588540000226</v>
      </c>
      <c r="CE155" s="301">
        <v>2674.3631489999966</v>
      </c>
      <c r="CF155" s="301">
        <v>60.005565000000026</v>
      </c>
      <c r="CG155" s="301">
        <v>429.75241600000004</v>
      </c>
      <c r="CH155" s="301">
        <v>183.08347499999991</v>
      </c>
      <c r="CI155" s="301">
        <v>840.45830599999999</v>
      </c>
      <c r="CJ155" s="301">
        <v>99.855408999999938</v>
      </c>
      <c r="CK155" s="301">
        <v>184.73427399999991</v>
      </c>
      <c r="CL155" s="301">
        <v>169.98675700000004</v>
      </c>
      <c r="CM155" s="301">
        <v>1486.9687180000008</v>
      </c>
      <c r="CN155" s="301">
        <v>1115.9696849999998</v>
      </c>
      <c r="CO155" s="301">
        <v>12.363542000000002</v>
      </c>
      <c r="CP155" s="301">
        <v>77.274141000000014</v>
      </c>
      <c r="CQ155" s="301">
        <v>571.7798259999995</v>
      </c>
      <c r="CR155" s="301">
        <v>735.04656600000112</v>
      </c>
      <c r="CS155" s="301">
        <v>3243.5547060000008</v>
      </c>
      <c r="CT155" s="301">
        <v>6780.5590460000349</v>
      </c>
      <c r="CU155" s="1476"/>
      <c r="CV155" s="1476"/>
      <c r="CW155" s="1476"/>
      <c r="CX155" s="1476"/>
      <c r="CY155" s="1476"/>
      <c r="CZ155" s="1476"/>
      <c r="DA155" s="210"/>
    </row>
    <row r="156" s="425" customFormat="true" ht="15" customHeight="true" x14ac:dyDescent="0.2">
      <c r="A156" s="1670"/>
      <c r="B156" s="966" t="s">
        <v>199</v>
      </c>
      <c r="C156" s="874">
        <v>0.10801833099288935</v>
      </c>
      <c r="D156" s="875">
        <v>0.31620712978023824</v>
      </c>
      <c r="E156" s="875">
        <v>1.2088002895419545</v>
      </c>
      <c r="F156" s="875">
        <v>2.2372942846698338</v>
      </c>
      <c r="G156" s="876">
        <v>2.8916928474210146</v>
      </c>
      <c r="H156" s="877">
        <v>3.4940464998985941</v>
      </c>
      <c r="I156" s="875">
        <v>4.6959800991125471</v>
      </c>
      <c r="J156" s="875">
        <v>4.3187446522293369</v>
      </c>
      <c r="K156" s="875">
        <v>3.6121442502332046</v>
      </c>
      <c r="L156" s="878">
        <v>4.0874422742860199</v>
      </c>
      <c r="M156" s="879">
        <v>5.4522431516966993E-2</v>
      </c>
      <c r="N156" s="875">
        <v>3.476721427129395E-2</v>
      </c>
      <c r="O156" s="875">
        <v>7.6719895210948602E-2</v>
      </c>
      <c r="P156" s="875">
        <v>0.18088511620091935</v>
      </c>
      <c r="Q156" s="876">
        <v>0.41816738215629445</v>
      </c>
      <c r="R156" s="877">
        <v>1.1319453722626034</v>
      </c>
      <c r="S156" s="875">
        <v>2.8447156520437442</v>
      </c>
      <c r="T156" s="875">
        <v>0.1397830193744635</v>
      </c>
      <c r="U156" s="875">
        <v>5.3852511138400172E-2</v>
      </c>
      <c r="V156" s="875">
        <v>0.30785939796383255</v>
      </c>
      <c r="W156" s="875">
        <v>7.5589524886742891</v>
      </c>
      <c r="X156" s="875">
        <v>0.3434564982972233</v>
      </c>
      <c r="Y156" s="875">
        <v>0.46959944376571328</v>
      </c>
      <c r="Z156" s="875">
        <v>0.2187688808930506</v>
      </c>
      <c r="AA156" s="875">
        <v>0.17210020272654353</v>
      </c>
      <c r="AB156" s="875">
        <v>0.69128107243057724</v>
      </c>
      <c r="AC156" s="875">
        <v>4.4561953402457233</v>
      </c>
      <c r="AD156" s="875">
        <v>1.1760709238428657</v>
      </c>
      <c r="AE156" s="875">
        <v>0.17407191521323589</v>
      </c>
      <c r="AF156" s="875">
        <v>1.5327053044468697</v>
      </c>
      <c r="AG156" s="875">
        <v>0.90327674918519196</v>
      </c>
      <c r="AH156" s="875">
        <v>2.1642863908751533</v>
      </c>
      <c r="AI156" s="875">
        <v>1.1427887296154859</v>
      </c>
      <c r="AJ156" s="875">
        <v>0.11810681516406783</v>
      </c>
      <c r="AK156" s="875">
        <v>3.4408130966442636</v>
      </c>
      <c r="AL156" s="875">
        <v>8.8693790556326674E-2</v>
      </c>
      <c r="AM156" s="875">
        <v>0.61818847317250425</v>
      </c>
      <c r="AN156" s="875">
        <v>1.3889574937880265</v>
      </c>
      <c r="AO156" s="875">
        <v>1.2341721761676678</v>
      </c>
      <c r="AP156" s="875">
        <v>9.8846597310005091</v>
      </c>
      <c r="AQ156" s="875">
        <v>0.47803927079344011</v>
      </c>
      <c r="AR156" s="875">
        <v>8.817272253721084E-2</v>
      </c>
      <c r="AS156" s="875">
        <v>1.247159172300192</v>
      </c>
      <c r="AT156" s="1440">
        <v>0.19515648923665055</v>
      </c>
      <c r="AU156" s="593"/>
      <c r="AV156" s="593"/>
      <c r="AW156" s="593"/>
      <c r="AX156" s="593"/>
      <c r="AY156" s="593"/>
      <c r="BA156" s="1579"/>
      <c r="BB156" s="159" t="s">
        <v>199</v>
      </c>
      <c r="BC156" s="347">
        <v>117.35751099999995</v>
      </c>
      <c r="BD156" s="300">
        <v>343.44999399999983</v>
      </c>
      <c r="BE156" s="300">
        <v>1312.7953340000029</v>
      </c>
      <c r="BF156" s="300">
        <v>2430.8983749999975</v>
      </c>
      <c r="BG156" s="348">
        <v>3141.8106810000108</v>
      </c>
      <c r="BH156" s="358">
        <v>1169.9402920000048</v>
      </c>
      <c r="BI156" s="300">
        <v>1573.7854040000022</v>
      </c>
      <c r="BJ156" s="300">
        <v>1447.0211890000028</v>
      </c>
      <c r="BK156" s="300">
        <v>1211.4133320000001</v>
      </c>
      <c r="BL156" s="348">
        <v>1369.4104790000029</v>
      </c>
      <c r="BM156" s="358">
        <v>40.972394999999999</v>
      </c>
      <c r="BN156" s="300">
        <v>26.101600999999999</v>
      </c>
      <c r="BO156" s="300">
        <v>57.647628999999981</v>
      </c>
      <c r="BP156" s="300">
        <v>135.93963200000002</v>
      </c>
      <c r="BQ156" s="348">
        <v>314.07994199999996</v>
      </c>
      <c r="BR156" s="358">
        <v>432.1657249999999</v>
      </c>
      <c r="BS156" s="300">
        <v>16.709192000000005</v>
      </c>
      <c r="BT156" s="300">
        <v>19.926210000000001</v>
      </c>
      <c r="BU156" s="300">
        <v>23.943459999999998</v>
      </c>
      <c r="BV156" s="300">
        <v>36.347687999999991</v>
      </c>
      <c r="BW156" s="300">
        <v>479.55499499999979</v>
      </c>
      <c r="BX156" s="300">
        <v>89.508326000000011</v>
      </c>
      <c r="BY156" s="301">
        <v>3.4744030000000001</v>
      </c>
      <c r="BZ156" s="301">
        <v>6.6178909999999993</v>
      </c>
      <c r="CA156" s="301">
        <v>18.00545</v>
      </c>
      <c r="CB156" s="301">
        <v>102.74725999999998</v>
      </c>
      <c r="CC156" s="301">
        <v>228.06767199999999</v>
      </c>
      <c r="CD156" s="301">
        <v>361.25372400000015</v>
      </c>
      <c r="CE156" s="301">
        <v>24.278032</v>
      </c>
      <c r="CF156" s="301">
        <v>21.661864999999995</v>
      </c>
      <c r="CG156" s="301">
        <v>463.42281100000019</v>
      </c>
      <c r="CH156" s="301">
        <v>23.121968999999996</v>
      </c>
      <c r="CI156" s="301">
        <v>389.44457499999959</v>
      </c>
      <c r="CJ156" s="301">
        <v>0.53028900000000001</v>
      </c>
      <c r="CK156" s="301">
        <v>26.115401000000016</v>
      </c>
      <c r="CL156" s="301">
        <v>17.502793</v>
      </c>
      <c r="CM156" s="301">
        <v>81.649296000000007</v>
      </c>
      <c r="CN156" s="301">
        <v>435.54874299999989</v>
      </c>
      <c r="CO156" s="301">
        <v>3.9329510000000001</v>
      </c>
      <c r="CP156" s="301">
        <v>2796.5786260000145</v>
      </c>
      <c r="CQ156" s="301">
        <v>8.5989609999999992</v>
      </c>
      <c r="CR156" s="301">
        <v>3.8610149999999996</v>
      </c>
      <c r="CS156" s="301">
        <v>1149.2031949999989</v>
      </c>
      <c r="CT156" s="301">
        <v>82.539376999999988</v>
      </c>
      <c r="CU156" s="1476"/>
      <c r="CV156" s="1476"/>
      <c r="CW156" s="1476"/>
      <c r="CX156" s="1476"/>
      <c r="CY156" s="1476"/>
      <c r="CZ156" s="1476"/>
      <c r="DA156" s="210"/>
    </row>
    <row r="157" s="425" customFormat="true" ht="15" customHeight="true" x14ac:dyDescent="0.2">
      <c r="A157" s="1670"/>
      <c r="B157" s="966" t="s">
        <v>200</v>
      </c>
      <c r="C157" s="874">
        <v>1.0070286908067088E-2</v>
      </c>
      <c r="D157" s="875">
        <v>5.1251805392685118E-2</v>
      </c>
      <c r="E157" s="875">
        <v>8.1119485436075778E-2</v>
      </c>
      <c r="F157" s="875">
        <v>0.10024726276084622</v>
      </c>
      <c r="G157" s="876">
        <v>8.4125003759198805E-2</v>
      </c>
      <c r="H157" s="877">
        <v>0.24404276578924625</v>
      </c>
      <c r="I157" s="875">
        <v>0.2060675154296113</v>
      </c>
      <c r="J157" s="875">
        <v>9.668675585142307E-2</v>
      </c>
      <c r="K157" s="875">
        <v>6.7384915632166489E-2</v>
      </c>
      <c r="L157" s="878">
        <v>9.1347848205003038E-2</v>
      </c>
      <c r="M157" s="879">
        <v>8.6933909436555639E-4</v>
      </c>
      <c r="N157" s="875">
        <v>5.8322220816921092E-4</v>
      </c>
      <c r="O157" s="875">
        <v>4.7406622020388839E-2</v>
      </c>
      <c r="P157" s="875">
        <v>4.4303339821501683E-2</v>
      </c>
      <c r="Q157" s="876">
        <v>6.4771066576511299E-2</v>
      </c>
      <c r="R157" s="877">
        <v>7.6355639681837013E-3</v>
      </c>
      <c r="S157" s="875">
        <v>0.59092300091181349</v>
      </c>
      <c r="T157" s="875">
        <v>0</v>
      </c>
      <c r="U157" s="875">
        <v>2.360660206956805E-2</v>
      </c>
      <c r="V157" s="875">
        <v>0</v>
      </c>
      <c r="W157" s="875">
        <v>0.48120546923126956</v>
      </c>
      <c r="X157" s="875">
        <v>0</v>
      </c>
      <c r="Y157" s="875">
        <v>0.10810333674972335</v>
      </c>
      <c r="Z157" s="875">
        <v>1.0065352415287398E-2</v>
      </c>
      <c r="AA157" s="875">
        <v>7.1645726975986992E-2</v>
      </c>
      <c r="AB157" s="875">
        <v>4.5412625196169315E-2</v>
      </c>
      <c r="AC157" s="875">
        <v>0.40201368861363185</v>
      </c>
      <c r="AD157" s="875">
        <v>0.25568444189353107</v>
      </c>
      <c r="AE157" s="875">
        <v>2.8898050819249111E-2</v>
      </c>
      <c r="AF157" s="875">
        <v>3.9695984571869243E-2</v>
      </c>
      <c r="AG157" s="875">
        <v>1.0702261762960748E-2</v>
      </c>
      <c r="AH157" s="875">
        <v>4.7815423748018018E-2</v>
      </c>
      <c r="AI157" s="875">
        <v>5.2257532452137358E-2</v>
      </c>
      <c r="AJ157" s="875">
        <v>0</v>
      </c>
      <c r="AK157" s="875">
        <v>0.14540298453640174</v>
      </c>
      <c r="AL157" s="875">
        <v>0</v>
      </c>
      <c r="AM157" s="875">
        <v>0</v>
      </c>
      <c r="AN157" s="875">
        <v>2.3392273829804317E-2</v>
      </c>
      <c r="AO157" s="875">
        <v>0.24479590760102038</v>
      </c>
      <c r="AP157" s="875">
        <v>0.28042296971142966</v>
      </c>
      <c r="AQ157" s="875">
        <v>0</v>
      </c>
      <c r="AR157" s="875">
        <v>0.31728245177817516</v>
      </c>
      <c r="AS157" s="875">
        <v>6.1382532711026817E-2</v>
      </c>
      <c r="AT157" s="1440">
        <v>1.3579178024196312E-2</v>
      </c>
      <c r="AU157" s="593"/>
      <c r="AV157" s="593"/>
      <c r="AW157" s="593"/>
      <c r="AX157" s="593"/>
      <c r="AY157" s="593"/>
      <c r="BA157" s="1579"/>
      <c r="BB157" s="159" t="s">
        <v>200</v>
      </c>
      <c r="BC157" s="347">
        <v>10.940956</v>
      </c>
      <c r="BD157" s="300">
        <v>55.667411000000001</v>
      </c>
      <c r="BE157" s="300">
        <v>88.098325999999986</v>
      </c>
      <c r="BF157" s="300">
        <v>108.92215199999998</v>
      </c>
      <c r="BG157" s="348">
        <v>91.401420999999985</v>
      </c>
      <c r="BH157" s="358">
        <v>81.714843999999971</v>
      </c>
      <c r="BI157" s="300">
        <v>69.06035399999999</v>
      </c>
      <c r="BJ157" s="300">
        <v>32.395475000000005</v>
      </c>
      <c r="BK157" s="300">
        <v>22.599037999999997</v>
      </c>
      <c r="BL157" s="348">
        <v>30.604150999999998</v>
      </c>
      <c r="BM157" s="358">
        <v>0.65328900000000001</v>
      </c>
      <c r="BN157" s="300">
        <v>0.43785600000000002</v>
      </c>
      <c r="BO157" s="300">
        <v>35.621521000000001</v>
      </c>
      <c r="BP157" s="300">
        <v>33.295054</v>
      </c>
      <c r="BQ157" s="348">
        <v>48.648683999999989</v>
      </c>
      <c r="BR157" s="358">
        <v>2.915184</v>
      </c>
      <c r="BS157" s="300">
        <v>3.4709429999999997</v>
      </c>
      <c r="BT157" s="300">
        <v>0</v>
      </c>
      <c r="BU157" s="300">
        <v>10.495773</v>
      </c>
      <c r="BV157" s="300">
        <v>0</v>
      </c>
      <c r="BW157" s="300">
        <v>30.528632999999999</v>
      </c>
      <c r="BX157" s="300">
        <v>0</v>
      </c>
      <c r="BY157" s="301">
        <v>0.79981900000000006</v>
      </c>
      <c r="BZ157" s="301">
        <v>0.304483</v>
      </c>
      <c r="CA157" s="301">
        <v>7.4957120000000002</v>
      </c>
      <c r="CB157" s="301">
        <v>6.7498199999999997</v>
      </c>
      <c r="CC157" s="301">
        <v>20.575023999999999</v>
      </c>
      <c r="CD157" s="301">
        <v>78.538594000000003</v>
      </c>
      <c r="CE157" s="301">
        <v>4.0304479999999998</v>
      </c>
      <c r="CF157" s="301">
        <v>0.56102700000000005</v>
      </c>
      <c r="CG157" s="301">
        <v>5.4907560000000002</v>
      </c>
      <c r="CH157" s="301">
        <v>0.51083200000000006</v>
      </c>
      <c r="CI157" s="301">
        <v>17.808551999999999</v>
      </c>
      <c r="CJ157" s="301">
        <v>0</v>
      </c>
      <c r="CK157" s="301">
        <v>1.103593</v>
      </c>
      <c r="CL157" s="301">
        <v>0</v>
      </c>
      <c r="CM157" s="301">
        <v>0</v>
      </c>
      <c r="CN157" s="301">
        <v>7.3353400000000004</v>
      </c>
      <c r="CO157" s="301">
        <v>0.78009400000000007</v>
      </c>
      <c r="CP157" s="301">
        <v>79.337569999999957</v>
      </c>
      <c r="CQ157" s="301">
        <v>0</v>
      </c>
      <c r="CR157" s="301">
        <v>13.893552000000001</v>
      </c>
      <c r="CS157" s="301">
        <v>56.561347000000005</v>
      </c>
      <c r="CT157" s="301">
        <v>5.7431700000000001</v>
      </c>
      <c r="CU157" s="1476"/>
      <c r="CV157" s="1476"/>
      <c r="CW157" s="1476"/>
      <c r="CX157" s="1476"/>
      <c r="CY157" s="1476"/>
      <c r="CZ157" s="1476"/>
      <c r="DA157" s="210"/>
    </row>
    <row r="158" s="425" customFormat="true" ht="15" customHeight="true" x14ac:dyDescent="0.2">
      <c r="A158" s="1670"/>
      <c r="B158" s="966" t="s">
        <v>201</v>
      </c>
      <c r="C158" s="874">
        <v>4.4318855576596372E-2</v>
      </c>
      <c r="D158" s="875">
        <v>0.19317532230919052</v>
      </c>
      <c r="E158" s="875">
        <v>0.36763252880565078</v>
      </c>
      <c r="F158" s="875">
        <v>0.53737089921129411</v>
      </c>
      <c r="G158" s="876">
        <v>0.48809354917792563</v>
      </c>
      <c r="H158" s="877">
        <v>0.75895938655167294</v>
      </c>
      <c r="I158" s="875">
        <v>1.0902072656361284</v>
      </c>
      <c r="J158" s="875">
        <v>0.37804686808800125</v>
      </c>
      <c r="K158" s="875">
        <v>0.43150799659821482</v>
      </c>
      <c r="L158" s="878">
        <v>0.16511316402502516</v>
      </c>
      <c r="M158" s="879">
        <v>4.8329512425628711E-2</v>
      </c>
      <c r="N158" s="875">
        <v>4.559733776462057E-2</v>
      </c>
      <c r="O158" s="875">
        <v>0.13688000295552102</v>
      </c>
      <c r="P158" s="875">
        <v>0.16475494235394603</v>
      </c>
      <c r="Q158" s="876">
        <v>0.70297815387473583</v>
      </c>
      <c r="R158" s="877">
        <v>0.21139581897491436</v>
      </c>
      <c r="S158" s="875">
        <v>0</v>
      </c>
      <c r="T158" s="875">
        <v>2.9539714416953262E-2</v>
      </c>
      <c r="U158" s="875">
        <v>8.2334407055484032E-2</v>
      </c>
      <c r="V158" s="875">
        <v>0</v>
      </c>
      <c r="W158" s="875">
        <v>3.588285877705695E-2</v>
      </c>
      <c r="X158" s="875">
        <v>5.6802347700814083E-2</v>
      </c>
      <c r="Y158" s="875">
        <v>0.17894691466842397</v>
      </c>
      <c r="Z158" s="875">
        <v>0.34379206642108384</v>
      </c>
      <c r="AA158" s="875">
        <v>7.1645726975986992E-2</v>
      </c>
      <c r="AB158" s="875">
        <v>0.38687502119837475</v>
      </c>
      <c r="AC158" s="875">
        <v>0.23099322040607789</v>
      </c>
      <c r="AD158" s="875">
        <v>1.0117568910923129</v>
      </c>
      <c r="AE158" s="875">
        <v>1.4449025409624556E-2</v>
      </c>
      <c r="AF158" s="875">
        <v>0.18255219799939407</v>
      </c>
      <c r="AG158" s="875">
        <v>0.11305781150337554</v>
      </c>
      <c r="AH158" s="875">
        <v>0.46015605939204868</v>
      </c>
      <c r="AI158" s="875">
        <v>0.26264454947706817</v>
      </c>
      <c r="AJ158" s="875">
        <v>1.0077807234565614</v>
      </c>
      <c r="AK158" s="875">
        <v>0.12848877889552721</v>
      </c>
      <c r="AL158" s="875">
        <v>1.4040697493582763</v>
      </c>
      <c r="AM158" s="875">
        <v>9.9757173133340357E-2</v>
      </c>
      <c r="AN158" s="875">
        <v>0.12000910880793424</v>
      </c>
      <c r="AO158" s="875">
        <v>0</v>
      </c>
      <c r="AP158" s="875">
        <v>0</v>
      </c>
      <c r="AQ158" s="875">
        <v>1.057422548337859</v>
      </c>
      <c r="AR158" s="875">
        <v>0</v>
      </c>
      <c r="AS158" s="875">
        <v>0.64994397970562712</v>
      </c>
      <c r="AT158" s="1440">
        <v>0.29592393864531741</v>
      </c>
      <c r="AU158" s="593"/>
      <c r="AV158" s="593"/>
      <c r="AW158" s="593"/>
      <c r="AX158" s="593"/>
      <c r="AY158" s="593"/>
      <c r="BA158" s="1579"/>
      <c r="BB158" s="159" t="s">
        <v>201</v>
      </c>
      <c r="BC158" s="347">
        <v>48.150629000000002</v>
      </c>
      <c r="BD158" s="300">
        <v>209.818366</v>
      </c>
      <c r="BE158" s="300">
        <v>399.26054999999997</v>
      </c>
      <c r="BF158" s="300">
        <v>583.87224900000012</v>
      </c>
      <c r="BG158" s="348">
        <v>530.31134599999996</v>
      </c>
      <c r="BH158" s="358">
        <v>254.12860599999999</v>
      </c>
      <c r="BI158" s="300">
        <v>365.366174</v>
      </c>
      <c r="BJ158" s="300">
        <v>126.66686100000001</v>
      </c>
      <c r="BK158" s="300">
        <v>144.71585400000004</v>
      </c>
      <c r="BL158" s="348">
        <v>55.317648999999996</v>
      </c>
      <c r="BM158" s="358">
        <v>36.318553999999999</v>
      </c>
      <c r="BN158" s="300">
        <v>34.232351999999999</v>
      </c>
      <c r="BO158" s="300">
        <v>102.852169</v>
      </c>
      <c r="BP158" s="300">
        <v>123.817408</v>
      </c>
      <c r="BQ158" s="348">
        <v>527.99751300000003</v>
      </c>
      <c r="BR158" s="358">
        <v>80.708866000000015</v>
      </c>
      <c r="BS158" s="300">
        <v>0</v>
      </c>
      <c r="BT158" s="300">
        <v>4.2109160000000001</v>
      </c>
      <c r="BU158" s="300">
        <v>36.606845999999997</v>
      </c>
      <c r="BV158" s="300">
        <v>0</v>
      </c>
      <c r="BW158" s="300">
        <v>2.2764799999999998</v>
      </c>
      <c r="BX158" s="300">
        <v>14.803281</v>
      </c>
      <c r="BY158" s="301">
        <v>1.323966</v>
      </c>
      <c r="BZ158" s="301">
        <v>10.399918</v>
      </c>
      <c r="CA158" s="301">
        <v>7.4957120000000002</v>
      </c>
      <c r="CB158" s="301">
        <v>57.502439999999993</v>
      </c>
      <c r="CC158" s="301">
        <v>11.822212</v>
      </c>
      <c r="CD158" s="301">
        <v>310.7813799999999</v>
      </c>
      <c r="CE158" s="301">
        <v>2.0152239999999999</v>
      </c>
      <c r="CF158" s="301">
        <v>2.5800269999999998</v>
      </c>
      <c r="CG158" s="301">
        <v>58.003894000000003</v>
      </c>
      <c r="CH158" s="301">
        <v>4.9160380000000004</v>
      </c>
      <c r="CI158" s="301">
        <v>89.505165999999988</v>
      </c>
      <c r="CJ158" s="301">
        <v>4.5248450000000009</v>
      </c>
      <c r="CK158" s="301">
        <v>0.97521600000000008</v>
      </c>
      <c r="CL158" s="301">
        <v>277.07849700000008</v>
      </c>
      <c r="CM158" s="301">
        <v>13.17576</v>
      </c>
      <c r="CN158" s="301">
        <v>37.632408999999996</v>
      </c>
      <c r="CO158" s="301">
        <v>0</v>
      </c>
      <c r="CP158" s="301">
        <v>0</v>
      </c>
      <c r="CQ158" s="301">
        <v>19.020896000000004</v>
      </c>
      <c r="CR158" s="301">
        <v>0</v>
      </c>
      <c r="CS158" s="301">
        <v>598.89524500000027</v>
      </c>
      <c r="CT158" s="301">
        <v>125.157906</v>
      </c>
      <c r="CU158" s="1476"/>
      <c r="CV158" s="1476"/>
      <c r="CW158" s="1476"/>
      <c r="CX158" s="1476"/>
      <c r="CY158" s="1476"/>
      <c r="CZ158" s="1476"/>
      <c r="DA158" s="210"/>
    </row>
    <row r="159" s="425" customFormat="true" ht="15" customHeight="true" x14ac:dyDescent="0.2">
      <c r="A159" s="1670"/>
      <c r="B159" s="966" t="s">
        <v>202</v>
      </c>
      <c r="C159" s="874">
        <v>1.9571995868635172</v>
      </c>
      <c r="D159" s="875">
        <v>2.6408563369620293</v>
      </c>
      <c r="E159" s="875">
        <v>3.3229024348695355</v>
      </c>
      <c r="F159" s="875">
        <v>3.4285568697074034</v>
      </c>
      <c r="G159" s="876">
        <v>1.9382219605877931</v>
      </c>
      <c r="H159" s="877">
        <v>2.7547698189380077</v>
      </c>
      <c r="I159" s="875">
        <v>2.9142140323368197</v>
      </c>
      <c r="J159" s="875">
        <v>2.5098921054182597</v>
      </c>
      <c r="K159" s="875">
        <v>1.5435890101795868</v>
      </c>
      <c r="L159" s="878">
        <v>0.88869192210936676</v>
      </c>
      <c r="M159" s="879">
        <v>1.8078023510049497</v>
      </c>
      <c r="N159" s="875">
        <v>2.4939264109153965</v>
      </c>
      <c r="O159" s="875">
        <v>2.7242125322325843</v>
      </c>
      <c r="P159" s="875">
        <v>3.5063595651934238</v>
      </c>
      <c r="Q159" s="876">
        <v>3.9493694424467938</v>
      </c>
      <c r="R159" s="877">
        <v>2.6636510436001108</v>
      </c>
      <c r="S159" s="875">
        <v>17.166983419478672</v>
      </c>
      <c r="T159" s="875">
        <v>12.040925869648126</v>
      </c>
      <c r="U159" s="875">
        <v>1.8520915071288007</v>
      </c>
      <c r="V159" s="875">
        <v>0.92071791770139266</v>
      </c>
      <c r="W159" s="875">
        <v>0</v>
      </c>
      <c r="X159" s="875">
        <v>0.14674700249081699</v>
      </c>
      <c r="Y159" s="875">
        <v>0.12927232724434171</v>
      </c>
      <c r="Z159" s="875">
        <v>0.34222198211977156</v>
      </c>
      <c r="AA159" s="875">
        <v>2.6638025794791522</v>
      </c>
      <c r="AB159" s="875">
        <v>1.2464596025046177</v>
      </c>
      <c r="AC159" s="875">
        <v>1.7163123912549367</v>
      </c>
      <c r="AD159" s="875">
        <v>4.8679730512646779</v>
      </c>
      <c r="AE159" s="875">
        <v>2.4733430047274085</v>
      </c>
      <c r="AF159" s="875">
        <v>22.716876896849566</v>
      </c>
      <c r="AG159" s="875">
        <v>0.14903238402199048</v>
      </c>
      <c r="AH159" s="875">
        <v>17.388617456530127</v>
      </c>
      <c r="AI159" s="875">
        <v>0.59359120666131893</v>
      </c>
      <c r="AJ159" s="875">
        <v>17.863685137136194</v>
      </c>
      <c r="AK159" s="875">
        <v>9.7068793077151252</v>
      </c>
      <c r="AL159" s="875">
        <v>4.786780281409869</v>
      </c>
      <c r="AM159" s="875">
        <v>5.6004396161253354</v>
      </c>
      <c r="AN159" s="875">
        <v>1.3139072176062498</v>
      </c>
      <c r="AO159" s="875">
        <v>10.588996569338361</v>
      </c>
      <c r="AP159" s="875">
        <v>8.3846236677812755E-2</v>
      </c>
      <c r="AQ159" s="875">
        <v>36.478651074886635</v>
      </c>
      <c r="AR159" s="875">
        <v>0.37882293644878667</v>
      </c>
      <c r="AS159" s="875">
        <v>0.80459880022504349</v>
      </c>
      <c r="AT159" s="1440">
        <v>8.7938259224798276</v>
      </c>
      <c r="AU159" s="593"/>
      <c r="AV159" s="593"/>
      <c r="AW159" s="593"/>
      <c r="AX159" s="593"/>
      <c r="AY159" s="593"/>
      <c r="BA159" s="1579"/>
      <c r="BB159" s="159" t="s">
        <v>202</v>
      </c>
      <c r="BC159" s="347">
        <v>2126.4175249999998</v>
      </c>
      <c r="BD159" s="300">
        <v>2868.3796399999919</v>
      </c>
      <c r="BE159" s="300">
        <v>3608.7771069999976</v>
      </c>
      <c r="BF159" s="300">
        <v>3725.2467769999935</v>
      </c>
      <c r="BG159" s="348">
        <v>2105.869045999998</v>
      </c>
      <c r="BH159" s="358">
        <v>922.40220799999952</v>
      </c>
      <c r="BI159" s="300">
        <v>976.65394899999933</v>
      </c>
      <c r="BJ159" s="300">
        <v>840.95433999999977</v>
      </c>
      <c r="BK159" s="300">
        <v>517.67708499999981</v>
      </c>
      <c r="BL159" s="348">
        <v>297.737301</v>
      </c>
      <c r="BM159" s="358">
        <v>1358.5232709999991</v>
      </c>
      <c r="BN159" s="300">
        <v>1872.3234939999991</v>
      </c>
      <c r="BO159" s="300">
        <v>2046.9839399999973</v>
      </c>
      <c r="BP159" s="300">
        <v>2635.1158069999983</v>
      </c>
      <c r="BQ159" s="348">
        <v>2966.3186999999962</v>
      </c>
      <c r="BR159" s="358">
        <v>1016.9560409999999</v>
      </c>
      <c r="BS159" s="300">
        <v>100.83483099999999</v>
      </c>
      <c r="BT159" s="300">
        <v>1716.4460930000002</v>
      </c>
      <c r="BU159" s="300">
        <v>823.46167300000025</v>
      </c>
      <c r="BV159" s="300">
        <v>108.70536300000005</v>
      </c>
      <c r="BW159" s="300">
        <v>0</v>
      </c>
      <c r="BX159" s="300">
        <v>38.243790999999995</v>
      </c>
      <c r="BY159" s="301">
        <v>0.9564410000000001</v>
      </c>
      <c r="BZ159" s="301">
        <v>10.352422000000001</v>
      </c>
      <c r="CA159" s="301">
        <v>278.69208400000002</v>
      </c>
      <c r="CB159" s="301">
        <v>185.265175</v>
      </c>
      <c r="CC159" s="301">
        <v>87.840711999999996</v>
      </c>
      <c r="CD159" s="301">
        <v>1495.2953580000001</v>
      </c>
      <c r="CE159" s="301">
        <v>344.96030300000007</v>
      </c>
      <c r="CF159" s="301">
        <v>321.05971000000028</v>
      </c>
      <c r="CG159" s="301">
        <v>76.460515999999998</v>
      </c>
      <c r="CH159" s="301">
        <v>185.76981099999961</v>
      </c>
      <c r="CI159" s="301">
        <v>202.28662500000007</v>
      </c>
      <c r="CJ159" s="301">
        <v>80.206342999999919</v>
      </c>
      <c r="CK159" s="301">
        <v>73.674169000000077</v>
      </c>
      <c r="CL159" s="301">
        <v>944.62108200000023</v>
      </c>
      <c r="CM159" s="301">
        <v>739.69666500000096</v>
      </c>
      <c r="CN159" s="301">
        <v>412.01450700000009</v>
      </c>
      <c r="CO159" s="301">
        <v>33.744080000000004</v>
      </c>
      <c r="CP159" s="301">
        <v>23.721868000000001</v>
      </c>
      <c r="CQ159" s="301">
        <v>656.17725799999846</v>
      </c>
      <c r="CR159" s="301">
        <v>16.588362</v>
      </c>
      <c r="CS159" s="301">
        <v>741.40296799999999</v>
      </c>
      <c r="CT159" s="301">
        <v>3719.2558439999975</v>
      </c>
      <c r="CU159" s="1476"/>
      <c r="CV159" s="1476"/>
      <c r="CW159" s="1476"/>
      <c r="CX159" s="1476"/>
      <c r="CY159" s="1476"/>
      <c r="CZ159" s="1476"/>
      <c r="DA159" s="210"/>
    </row>
    <row r="160" s="425" customFormat="true" ht="15" customHeight="true" x14ac:dyDescent="0.2">
      <c r="A160" s="1670"/>
      <c r="B160" s="966" t="s">
        <v>203</v>
      </c>
      <c r="C160" s="874">
        <v>1.8705075060409866</v>
      </c>
      <c r="D160" s="875">
        <v>3.4509395803351035</v>
      </c>
      <c r="E160" s="875">
        <v>2.3721939949720117</v>
      </c>
      <c r="F160" s="875">
        <v>1.163791849999452</v>
      </c>
      <c r="G160" s="876">
        <v>0.25949102919010042</v>
      </c>
      <c r="H160" s="877">
        <v>1.7958473365790404</v>
      </c>
      <c r="I160" s="875">
        <v>1.1990396040108569</v>
      </c>
      <c r="J160" s="875">
        <v>0.41258935935326052</v>
      </c>
      <c r="K160" s="875">
        <v>0.19868969983818033</v>
      </c>
      <c r="L160" s="878">
        <v>4.8445046382178225E-2</v>
      </c>
      <c r="M160" s="879">
        <v>1.804757583607457</v>
      </c>
      <c r="N160" s="875">
        <v>2.8917359779698479</v>
      </c>
      <c r="O160" s="875">
        <v>3.6302417592971232</v>
      </c>
      <c r="P160" s="875">
        <v>2.2461061366781077</v>
      </c>
      <c r="Q160" s="876">
        <v>0.97983120869361073</v>
      </c>
      <c r="R160" s="877">
        <v>0.25930566534700056</v>
      </c>
      <c r="S160" s="875">
        <v>4.3311070208973321</v>
      </c>
      <c r="T160" s="875">
        <v>30.856199334049883</v>
      </c>
      <c r="U160" s="875">
        <v>1.1222115108922186</v>
      </c>
      <c r="V160" s="875">
        <v>1.7103299886879589E-2</v>
      </c>
      <c r="W160" s="875">
        <v>8.9123621749393742E-2</v>
      </c>
      <c r="X160" s="875">
        <v>0.12820924840439646</v>
      </c>
      <c r="Y160" s="875">
        <v>6.7876415908712545E-2</v>
      </c>
      <c r="Z160" s="875">
        <v>7.0457466907011795E-2</v>
      </c>
      <c r="AA160" s="875">
        <v>0.75755616060083786</v>
      </c>
      <c r="AB160" s="875">
        <v>1.5137541732056439E-2</v>
      </c>
      <c r="AC160" s="875">
        <v>27.260100521085395</v>
      </c>
      <c r="AD160" s="875">
        <v>1.2241887844748394</v>
      </c>
      <c r="AE160" s="875">
        <v>0.37772549154346219</v>
      </c>
      <c r="AF160" s="875">
        <v>8.468717844859281</v>
      </c>
      <c r="AG160" s="875">
        <v>0.23046400037226555</v>
      </c>
      <c r="AH160" s="875">
        <v>27.498026595369168</v>
      </c>
      <c r="AI160" s="875">
        <v>0.28593872294760136</v>
      </c>
      <c r="AJ160" s="875">
        <v>8.1623317526225065</v>
      </c>
      <c r="AK160" s="875">
        <v>13.011344620717894</v>
      </c>
      <c r="AL160" s="875">
        <v>0.51604057751560417</v>
      </c>
      <c r="AM160" s="875">
        <v>1.9764389927043058</v>
      </c>
      <c r="AN160" s="875">
        <v>0.5313244772994502</v>
      </c>
      <c r="AO160" s="875">
        <v>5.9436203732978647</v>
      </c>
      <c r="AP160" s="875">
        <v>6.2067484959857609E-3</v>
      </c>
      <c r="AQ160" s="875">
        <v>11.440954694439483</v>
      </c>
      <c r="AR160" s="875">
        <v>0.62397544867689625</v>
      </c>
      <c r="AS160" s="875">
        <v>0.49676130429810261</v>
      </c>
      <c r="AT160" s="1440">
        <v>2.1906529663134768</v>
      </c>
      <c r="AU160" s="593"/>
      <c r="AV160" s="593"/>
      <c r="AW160" s="593"/>
      <c r="AX160" s="593"/>
      <c r="AY160" s="593"/>
      <c r="BA160" s="1579"/>
      <c r="BB160" s="159" t="s">
        <v>203</v>
      </c>
      <c r="BC160" s="347">
        <v>2032.2301149999994</v>
      </c>
      <c r="BD160" s="300">
        <v>3748.2557049999996</v>
      </c>
      <c r="BE160" s="300">
        <v>2576.2776820000063</v>
      </c>
      <c r="BF160" s="300">
        <v>1264.5004889999993</v>
      </c>
      <c r="BG160" s="348">
        <v>281.93578299999996</v>
      </c>
      <c r="BH160" s="358">
        <v>601.31831599999907</v>
      </c>
      <c r="BI160" s="300">
        <v>401.83965599999942</v>
      </c>
      <c r="BJ160" s="300">
        <v>138.24052899999998</v>
      </c>
      <c r="BK160" s="300">
        <v>66.635033000000007</v>
      </c>
      <c r="BL160" s="348">
        <v>16.230481000000001</v>
      </c>
      <c r="BM160" s="358">
        <v>1356.235195999999</v>
      </c>
      <c r="BN160" s="300">
        <v>2170.9803409999986</v>
      </c>
      <c r="BO160" s="300">
        <v>2727.7778410000019</v>
      </c>
      <c r="BP160" s="300">
        <v>1688.0042320000005</v>
      </c>
      <c r="BQ160" s="348">
        <v>735.93814900000029</v>
      </c>
      <c r="BR160" s="358">
        <v>99.000379000000009</v>
      </c>
      <c r="BS160" s="300">
        <v>25.439905999999997</v>
      </c>
      <c r="BT160" s="300">
        <v>4398.582249</v>
      </c>
      <c r="BU160" s="300">
        <v>498.94844000000012</v>
      </c>
      <c r="BV160" s="300">
        <v>2.0193159999999999</v>
      </c>
      <c r="BW160" s="300">
        <v>5.6541800000000002</v>
      </c>
      <c r="BX160" s="300">
        <v>33.412660000000002</v>
      </c>
      <c r="BY160" s="301">
        <v>0.50219400000000003</v>
      </c>
      <c r="BZ160" s="301">
        <v>2.1313810000000002</v>
      </c>
      <c r="CA160" s="301">
        <v>79.256963999999968</v>
      </c>
      <c r="CB160" s="301">
        <v>2.2499400000000001</v>
      </c>
      <c r="CC160" s="301">
        <v>1395.1694640000021</v>
      </c>
      <c r="CD160" s="301">
        <v>376.03408799999988</v>
      </c>
      <c r="CE160" s="301">
        <v>52.681856000000003</v>
      </c>
      <c r="CF160" s="301">
        <v>119.68916800000007</v>
      </c>
      <c r="CG160" s="301">
        <v>118.23870700000001</v>
      </c>
      <c r="CH160" s="301">
        <v>293.77282099999957</v>
      </c>
      <c r="CI160" s="301">
        <v>97.443457000000009</v>
      </c>
      <c r="CJ160" s="301">
        <v>36.648137000000013</v>
      </c>
      <c r="CK160" s="301">
        <v>98.754705000000044</v>
      </c>
      <c r="CL160" s="301">
        <v>101.83521699999997</v>
      </c>
      <c r="CM160" s="301">
        <v>261.04474499999998</v>
      </c>
      <c r="CN160" s="301">
        <v>166.61252000000005</v>
      </c>
      <c r="CO160" s="301">
        <v>18.940605000000001</v>
      </c>
      <c r="CP160" s="301">
        <v>1.7560199999999999</v>
      </c>
      <c r="CQ160" s="301">
        <v>205.79966799999991</v>
      </c>
      <c r="CR160" s="301">
        <v>27.323399999999999</v>
      </c>
      <c r="CS160" s="301">
        <v>457.74404000000015</v>
      </c>
      <c r="CT160" s="301">
        <v>926.51354699999968</v>
      </c>
      <c r="CU160" s="1476"/>
      <c r="CV160" s="1476"/>
      <c r="CW160" s="1476"/>
      <c r="CX160" s="1476"/>
      <c r="CY160" s="1476"/>
      <c r="CZ160" s="1476"/>
      <c r="DA160" s="210"/>
    </row>
    <row r="161" s="425" customFormat="true" ht="15" customHeight="true" x14ac:dyDescent="0.2">
      <c r="A161" s="1670"/>
      <c r="B161" s="966" t="s">
        <v>204</v>
      </c>
      <c r="C161" s="874">
        <v>92.234675163661606</v>
      </c>
      <c r="D161" s="875">
        <v>82.870644343734995</v>
      </c>
      <c r="E161" s="875">
        <v>65.637711686542744</v>
      </c>
      <c r="F161" s="875">
        <v>34.697719292707582</v>
      </c>
      <c r="G161" s="876">
        <v>5.9953307952910828</v>
      </c>
      <c r="H161" s="877">
        <v>53.016955189823399</v>
      </c>
      <c r="I161" s="875">
        <v>21.373676161686692</v>
      </c>
      <c r="J161" s="875">
        <v>8.1317591937961051</v>
      </c>
      <c r="K161" s="875">
        <v>2.0193557498681001</v>
      </c>
      <c r="L161" s="878">
        <v>0.3556582476235231</v>
      </c>
      <c r="M161" s="879">
        <v>93.846642627410176</v>
      </c>
      <c r="N161" s="875">
        <v>89.178272417771041</v>
      </c>
      <c r="O161" s="875">
        <v>81.776923214139103</v>
      </c>
      <c r="P161" s="875">
        <v>69.365943306441366</v>
      </c>
      <c r="Q161" s="876">
        <v>34.922715830326311</v>
      </c>
      <c r="R161" s="877">
        <v>57.015652713359323</v>
      </c>
      <c r="S161" s="875">
        <v>18.58839415283607</v>
      </c>
      <c r="T161" s="875">
        <v>23.043737106494959</v>
      </c>
      <c r="U161" s="875">
        <v>72.911595145161712</v>
      </c>
      <c r="V161" s="875">
        <v>80.704946149276594</v>
      </c>
      <c r="W161" s="875">
        <v>7.3471203912046024</v>
      </c>
      <c r="X161" s="875">
        <v>46.332796763260234</v>
      </c>
      <c r="Y161" s="875">
        <v>24.453983767359347</v>
      </c>
      <c r="Z161" s="875">
        <v>55.271868795771958</v>
      </c>
      <c r="AA161" s="875">
        <v>48.589324781557011</v>
      </c>
      <c r="AB161" s="875">
        <v>77.637758503229975</v>
      </c>
      <c r="AC161" s="875">
        <v>35.863851731350294</v>
      </c>
      <c r="AD161" s="875">
        <v>55.386917586587714</v>
      </c>
      <c r="AE161" s="875">
        <v>3.3765313908248498</v>
      </c>
      <c r="AF161" s="875">
        <v>29.967526886429656</v>
      </c>
      <c r="AG161" s="875">
        <v>46.634250871071018</v>
      </c>
      <c r="AH161" s="875">
        <v>4.4740588502551386</v>
      </c>
      <c r="AI161" s="875">
        <v>72.87453239326365</v>
      </c>
      <c r="AJ161" s="875">
        <v>1.9422009604757813</v>
      </c>
      <c r="AK161" s="875">
        <v>14.615334168738306</v>
      </c>
      <c r="AL161" s="875">
        <v>79.232134346395043</v>
      </c>
      <c r="AM161" s="875">
        <v>28.624917940876966</v>
      </c>
      <c r="AN161" s="875">
        <v>71.796999272154309</v>
      </c>
      <c r="AO161" s="875">
        <v>11.183170795518844</v>
      </c>
      <c r="AP161" s="875">
        <v>56.488976189813819</v>
      </c>
      <c r="AQ161" s="875">
        <v>3.009288647582129</v>
      </c>
      <c r="AR161" s="875">
        <v>42.954418230372092</v>
      </c>
      <c r="AS161" s="875">
        <v>66.768258605526384</v>
      </c>
      <c r="AT161" s="1440">
        <v>41.414302861210587</v>
      </c>
      <c r="AU161" s="593"/>
      <c r="AV161" s="593"/>
      <c r="AW161" s="593"/>
      <c r="AX161" s="593"/>
      <c r="AY161" s="593"/>
      <c r="BA161" s="1579"/>
      <c r="BB161" s="159" t="s">
        <v>204</v>
      </c>
      <c r="BC161" s="347">
        <v>100209.21269199568</v>
      </c>
      <c r="BD161" s="300">
        <v>90010.374916001252</v>
      </c>
      <c r="BE161" s="300">
        <v>71284.630209000345</v>
      </c>
      <c r="BF161" s="300">
        <v>37700.283786000145</v>
      </c>
      <c r="BG161" s="348">
        <v>6513.8987169999964</v>
      </c>
      <c r="BH161" s="358">
        <v>17752.102622999817</v>
      </c>
      <c r="BI161" s="300">
        <v>7163.0583739999629</v>
      </c>
      <c r="BJ161" s="300">
        <v>2724.5944839999988</v>
      </c>
      <c r="BK161" s="300">
        <v>677.23609800000065</v>
      </c>
      <c r="BL161" s="348">
        <v>119.15572099999999</v>
      </c>
      <c r="BM161" s="358">
        <v>70523.665291000681</v>
      </c>
      <c r="BN161" s="300">
        <v>66950.882701000883</v>
      </c>
      <c r="BO161" s="300">
        <v>61447.499599001174</v>
      </c>
      <c r="BP161" s="300">
        <v>52130.219470000695</v>
      </c>
      <c r="BQ161" s="348">
        <v>26229.985958999947</v>
      </c>
      <c r="BR161" s="358">
        <v>21768.021227000332</v>
      </c>
      <c r="BS161" s="300">
        <v>109.18386399999994</v>
      </c>
      <c r="BT161" s="300">
        <v>3284.9079009999982</v>
      </c>
      <c r="BU161" s="300">
        <v>32417.352969999974</v>
      </c>
      <c r="BV161" s="300">
        <v>9528.4997699999658</v>
      </c>
      <c r="BW161" s="300">
        <v>466.11594500000024</v>
      </c>
      <c r="BX161" s="300">
        <v>12074.807429000015</v>
      </c>
      <c r="BY161" s="301">
        <v>180.9265230000002</v>
      </c>
      <c r="BZ161" s="301">
        <v>1672.0074699999964</v>
      </c>
      <c r="CA161" s="301">
        <v>5083.5074219999824</v>
      </c>
      <c r="CB161" s="301">
        <v>11539.541985000154</v>
      </c>
      <c r="CC161" s="301">
        <v>1835.508667999999</v>
      </c>
      <c r="CD161" s="301">
        <v>17013.200338000424</v>
      </c>
      <c r="CE161" s="301">
        <v>470.92913900000013</v>
      </c>
      <c r="CF161" s="301">
        <v>423.53381300000058</v>
      </c>
      <c r="CG161" s="301">
        <v>23925.530737999907</v>
      </c>
      <c r="CH161" s="301">
        <v>47.798226000000021</v>
      </c>
      <c r="CI161" s="301">
        <v>24834.504017000134</v>
      </c>
      <c r="CJ161" s="301">
        <v>8.7203079999999975</v>
      </c>
      <c r="CK161" s="301">
        <v>110.92881300000009</v>
      </c>
      <c r="CL161" s="301">
        <v>15635.633991000077</v>
      </c>
      <c r="CM161" s="301">
        <v>3780.7311189999846</v>
      </c>
      <c r="CN161" s="301">
        <v>22514.074710000525</v>
      </c>
      <c r="CO161" s="301">
        <v>35.637541999999982</v>
      </c>
      <c r="CP161" s="301">
        <v>15981.922263000046</v>
      </c>
      <c r="CQ161" s="301">
        <v>54.131024999999994</v>
      </c>
      <c r="CR161" s="301">
        <v>1880.9405940000177</v>
      </c>
      <c r="CS161" s="301">
        <v>61524.06029499822</v>
      </c>
      <c r="CT161" s="301">
        <v>17515.742215000235</v>
      </c>
      <c r="CU161" s="1476"/>
      <c r="CV161" s="1476"/>
      <c r="CW161" s="1476"/>
      <c r="CX161" s="1476"/>
      <c r="CY161" s="1476"/>
      <c r="CZ161" s="1476"/>
      <c r="DA161" s="210"/>
    </row>
    <row r="162" s="425" customFormat="true" ht="15" customHeight="true" x14ac:dyDescent="0.2">
      <c r="A162" s="1670"/>
      <c r="B162" s="966" t="s">
        <v>205</v>
      </c>
      <c r="C162" s="874">
        <v>1.6650380212220067E-2</v>
      </c>
      <c r="D162" s="875">
        <v>5.4816087250169766E-2</v>
      </c>
      <c r="E162" s="875">
        <v>9.6983748242287629E-2</v>
      </c>
      <c r="F162" s="875">
        <v>7.8389782176572942E-2</v>
      </c>
      <c r="G162" s="876">
        <v>4.5295903356408485E-2</v>
      </c>
      <c r="H162" s="877">
        <v>0.16970997786499495</v>
      </c>
      <c r="I162" s="875">
        <v>0.18518451487960083</v>
      </c>
      <c r="J162" s="875">
        <v>7.1460842284033738E-2</v>
      </c>
      <c r="K162" s="875">
        <v>2.3186010508730422E-2</v>
      </c>
      <c r="L162" s="878">
        <v>3.9981052149964058E-2</v>
      </c>
      <c r="M162" s="879">
        <v>1.7750658255440376E-2</v>
      </c>
      <c r="N162" s="875">
        <v>3.4586106843331008E-2</v>
      </c>
      <c r="O162" s="875">
        <v>3.9262762315049972E-2</v>
      </c>
      <c r="P162" s="875">
        <v>5.8957904143455621E-2</v>
      </c>
      <c r="Q162" s="876">
        <v>5.355779591302192E-2</v>
      </c>
      <c r="R162" s="877">
        <v>0</v>
      </c>
      <c r="S162" s="875">
        <v>0.4879995825914219</v>
      </c>
      <c r="T162" s="875">
        <v>0.20677800091867285</v>
      </c>
      <c r="U162" s="875">
        <v>0.11699591678258439</v>
      </c>
      <c r="V162" s="875">
        <v>5.5585724632358662E-2</v>
      </c>
      <c r="W162" s="875">
        <v>4.3059430532468343E-2</v>
      </c>
      <c r="X162" s="875">
        <v>3.1556859833785603E-2</v>
      </c>
      <c r="Y162" s="875">
        <v>5.3114267922974794E-2</v>
      </c>
      <c r="Z162" s="875">
        <v>0.74483607873126734</v>
      </c>
      <c r="AA162" s="875">
        <v>0</v>
      </c>
      <c r="AB162" s="875">
        <v>4.5412625196169315E-2</v>
      </c>
      <c r="AC162" s="875">
        <v>0</v>
      </c>
      <c r="AD162" s="875">
        <v>0.12743866918808905</v>
      </c>
      <c r="AE162" s="875">
        <v>1.4449025409624556E-2</v>
      </c>
      <c r="AF162" s="875">
        <v>0.48786826155193269</v>
      </c>
      <c r="AG162" s="875">
        <v>3.510369988264872E-2</v>
      </c>
      <c r="AH162" s="875">
        <v>1.146872640162266</v>
      </c>
      <c r="AI162" s="875">
        <v>0</v>
      </c>
      <c r="AJ162" s="875">
        <v>0</v>
      </c>
      <c r="AK162" s="875">
        <v>0.99923037775364842</v>
      </c>
      <c r="AL162" s="875">
        <v>1.9424853952694436E-2</v>
      </c>
      <c r="AM162" s="875">
        <v>0.11386393930604641</v>
      </c>
      <c r="AN162" s="875">
        <v>0.10292600485113899</v>
      </c>
      <c r="AO162" s="875">
        <v>0.23237997454661671</v>
      </c>
      <c r="AP162" s="875">
        <v>9.0680693786968691E-2</v>
      </c>
      <c r="AQ162" s="875">
        <v>0</v>
      </c>
      <c r="AR162" s="875">
        <v>0</v>
      </c>
      <c r="AS162" s="875">
        <v>2.4248210053317589E-2</v>
      </c>
      <c r="AT162" s="1440">
        <v>0</v>
      </c>
      <c r="AU162" s="593"/>
      <c r="AV162" s="593"/>
      <c r="AW162" s="593"/>
      <c r="AX162" s="593"/>
      <c r="AY162" s="593"/>
      <c r="BA162" s="1579"/>
      <c r="BB162" s="159" t="s">
        <v>205</v>
      </c>
      <c r="BC162" s="347">
        <v>18.089959</v>
      </c>
      <c r="BD162" s="300">
        <v>59.538774000000004</v>
      </c>
      <c r="BE162" s="300">
        <v>105.327417</v>
      </c>
      <c r="BF162" s="300">
        <v>85.173236000000003</v>
      </c>
      <c r="BG162" s="348">
        <v>49.213785999999985</v>
      </c>
      <c r="BH162" s="358">
        <v>56.825385999999995</v>
      </c>
      <c r="BI162" s="300">
        <v>62.06173800000002</v>
      </c>
      <c r="BJ162" s="300">
        <v>23.943382000000003</v>
      </c>
      <c r="BK162" s="300">
        <v>7.7759469999999995</v>
      </c>
      <c r="BL162" s="348">
        <v>13.3948</v>
      </c>
      <c r="BM162" s="358">
        <v>13.339224999999999</v>
      </c>
      <c r="BN162" s="300">
        <v>25.965634000000001</v>
      </c>
      <c r="BO162" s="300">
        <v>29.502192999999998</v>
      </c>
      <c r="BP162" s="300">
        <v>44.308320999999992</v>
      </c>
      <c r="BQ162" s="348">
        <v>40.226545999999999</v>
      </c>
      <c r="BR162" s="358">
        <v>0</v>
      </c>
      <c r="BS162" s="300">
        <v>2.8663949999999998</v>
      </c>
      <c r="BT162" s="300">
        <v>29.476412000000003</v>
      </c>
      <c r="BU162" s="300">
        <v>52.017761</v>
      </c>
      <c r="BV162" s="300">
        <v>6.5627769999999996</v>
      </c>
      <c r="BW162" s="300">
        <v>2.731776</v>
      </c>
      <c r="BX162" s="300">
        <v>8.2240450000000003</v>
      </c>
      <c r="BY162" s="301">
        <v>0.39297399999999999</v>
      </c>
      <c r="BZ162" s="301">
        <v>22.531741999999998</v>
      </c>
      <c r="CA162" s="301">
        <v>0</v>
      </c>
      <c r="CB162" s="301">
        <v>6.7498199999999997</v>
      </c>
      <c r="CC162" s="301">
        <v>0</v>
      </c>
      <c r="CD162" s="301">
        <v>39.145338000000002</v>
      </c>
      <c r="CE162" s="301">
        <v>2.0152239999999999</v>
      </c>
      <c r="CF162" s="301">
        <v>6.8950870000000002</v>
      </c>
      <c r="CG162" s="301">
        <v>18.009823999999998</v>
      </c>
      <c r="CH162" s="301">
        <v>12.252516</v>
      </c>
      <c r="CI162" s="301">
        <v>0</v>
      </c>
      <c r="CJ162" s="301">
        <v>0</v>
      </c>
      <c r="CK162" s="301">
        <v>7.5840510000000005</v>
      </c>
      <c r="CL162" s="301">
        <v>3.8332919999999997</v>
      </c>
      <c r="CM162" s="301">
        <v>15.038957999999999</v>
      </c>
      <c r="CN162" s="301">
        <v>32.275496000000004</v>
      </c>
      <c r="CO162" s="301">
        <v>0.74052800000000008</v>
      </c>
      <c r="CP162" s="301">
        <v>25.655480000000001</v>
      </c>
      <c r="CQ162" s="301">
        <v>0</v>
      </c>
      <c r="CR162" s="301">
        <v>0</v>
      </c>
      <c r="CS162" s="301">
        <v>22.343675999999999</v>
      </c>
      <c r="CT162" s="301">
        <v>0</v>
      </c>
      <c r="CU162" s="1476"/>
      <c r="CV162" s="1476"/>
      <c r="CW162" s="1476"/>
      <c r="CX162" s="1476"/>
      <c r="CY162" s="1476"/>
      <c r="CZ162" s="1476"/>
      <c r="DA162" s="210"/>
    </row>
    <row r="163" s="425" customFormat="true" ht="15" customHeight="true" x14ac:dyDescent="0.2">
      <c r="A163" s="1670"/>
      <c r="B163" s="966" t="s">
        <v>206</v>
      </c>
      <c r="C163" s="874">
        <v>0.60121912494905105</v>
      </c>
      <c r="D163" s="875">
        <v>0.9644286259254633</v>
      </c>
      <c r="E163" s="875">
        <v>1.1380066609378605</v>
      </c>
      <c r="F163" s="875">
        <v>0.5552517142457043</v>
      </c>
      <c r="G163" s="876">
        <v>0.17290147633826689</v>
      </c>
      <c r="H163" s="877">
        <v>1.9575705289373861</v>
      </c>
      <c r="I163" s="875">
        <v>0.88396744630146462</v>
      </c>
      <c r="J163" s="875">
        <v>0.31285202961509673</v>
      </c>
      <c r="K163" s="875">
        <v>0.22961955370102805</v>
      </c>
      <c r="L163" s="878">
        <v>5.7694331541871306E-2</v>
      </c>
      <c r="M163" s="879">
        <v>0.342676664380554</v>
      </c>
      <c r="N163" s="875">
        <v>0.71891644008117683</v>
      </c>
      <c r="O163" s="875">
        <v>0.96677467113215287</v>
      </c>
      <c r="P163" s="875">
        <v>0.96892795497195705</v>
      </c>
      <c r="Q163" s="876">
        <v>0.4301172149638619</v>
      </c>
      <c r="R163" s="877">
        <v>2.6256143457436171E-2</v>
      </c>
      <c r="S163" s="875">
        <v>19.464051378409884</v>
      </c>
      <c r="T163" s="875">
        <v>0.1920081437101962</v>
      </c>
      <c r="U163" s="875">
        <v>0</v>
      </c>
      <c r="V163" s="875">
        <v>0</v>
      </c>
      <c r="W163" s="875">
        <v>0.9602991194906032</v>
      </c>
      <c r="X163" s="875">
        <v>5.0490975734056961E-2</v>
      </c>
      <c r="Y163" s="875">
        <v>2.6781373449298198</v>
      </c>
      <c r="Z163" s="875">
        <v>7.0457466907011795E-2</v>
      </c>
      <c r="AA163" s="875">
        <v>0</v>
      </c>
      <c r="AB163" s="875">
        <v>0</v>
      </c>
      <c r="AC163" s="875">
        <v>3.7683331558874071</v>
      </c>
      <c r="AD163" s="875">
        <v>7.9957504815776057E-2</v>
      </c>
      <c r="AE163" s="875">
        <v>0</v>
      </c>
      <c r="AF163" s="875">
        <v>1.6194481774386513</v>
      </c>
      <c r="AG163" s="875">
        <v>0</v>
      </c>
      <c r="AH163" s="875">
        <v>3.415387410572715E-2</v>
      </c>
      <c r="AI163" s="875">
        <v>5.7048177169243666E-2</v>
      </c>
      <c r="AJ163" s="875">
        <v>0</v>
      </c>
      <c r="AK163" s="875">
        <v>3.3279714434948593</v>
      </c>
      <c r="AL163" s="875">
        <v>0</v>
      </c>
      <c r="AM163" s="875">
        <v>9.1107472064095987E-2</v>
      </c>
      <c r="AN163" s="875">
        <v>0.18964235859499781</v>
      </c>
      <c r="AO163" s="875">
        <v>0</v>
      </c>
      <c r="AP163" s="875">
        <v>0</v>
      </c>
      <c r="AQ163" s="875">
        <v>5.0491771913116948E-2</v>
      </c>
      <c r="AR163" s="875">
        <v>0.11036105875045514</v>
      </c>
      <c r="AS163" s="875">
        <v>3.3479275239622326</v>
      </c>
      <c r="AT163" s="1440">
        <v>7.6721021130267478E-2</v>
      </c>
      <c r="AU163" s="593"/>
      <c r="AV163" s="593"/>
      <c r="AW163" s="593"/>
      <c r="AX163" s="593"/>
      <c r="AY163" s="593"/>
      <c r="BA163" s="1579"/>
      <c r="BB163" s="159" t="s">
        <v>206</v>
      </c>
      <c r="BC163" s="347">
        <v>653.20005800000069</v>
      </c>
      <c r="BD163" s="300">
        <v>1047.5190930000001</v>
      </c>
      <c r="BE163" s="300">
        <v>1235.9112149999983</v>
      </c>
      <c r="BF163" s="300">
        <v>603.30037900000036</v>
      </c>
      <c r="BG163" s="348">
        <v>187.85664100000005</v>
      </c>
      <c r="BH163" s="358">
        <v>655.46942100000035</v>
      </c>
      <c r="BI163" s="300">
        <v>296.24807499999991</v>
      </c>
      <c r="BJ163" s="300">
        <v>104.82294100000001</v>
      </c>
      <c r="BK163" s="300">
        <v>77.00805099999998</v>
      </c>
      <c r="BL163" s="348">
        <v>19.329256999999998</v>
      </c>
      <c r="BM163" s="358">
        <v>257.51389399999982</v>
      </c>
      <c r="BN163" s="300">
        <v>539.72889299999997</v>
      </c>
      <c r="BO163" s="300">
        <v>726.43826500000034</v>
      </c>
      <c r="BP163" s="300">
        <v>728.17328700000019</v>
      </c>
      <c r="BQ163" s="348">
        <v>323.05530200000032</v>
      </c>
      <c r="BR163" s="358">
        <v>10.02434</v>
      </c>
      <c r="BS163" s="300">
        <v>114.32726899999999</v>
      </c>
      <c r="BT163" s="300">
        <v>27.370953999999998</v>
      </c>
      <c r="BU163" s="300">
        <v>0</v>
      </c>
      <c r="BV163" s="300">
        <v>0</v>
      </c>
      <c r="BW163" s="300">
        <v>60.923287999999999</v>
      </c>
      <c r="BX163" s="300">
        <v>13.158472</v>
      </c>
      <c r="BY163" s="301">
        <v>19.814606999999985</v>
      </c>
      <c r="BZ163" s="301">
        <v>2.1313810000000002</v>
      </c>
      <c r="CA163" s="301">
        <v>0</v>
      </c>
      <c r="CB163" s="301">
        <v>0</v>
      </c>
      <c r="CC163" s="301">
        <v>192.86294800000016</v>
      </c>
      <c r="CD163" s="301">
        <v>24.560547999999997</v>
      </c>
      <c r="CE163" s="301">
        <v>0</v>
      </c>
      <c r="CF163" s="301">
        <v>22.887809999999998</v>
      </c>
      <c r="CG163" s="301">
        <v>0</v>
      </c>
      <c r="CH163" s="301">
        <v>0.36487999999999998</v>
      </c>
      <c r="CI163" s="301">
        <v>19.441129</v>
      </c>
      <c r="CJ163" s="301">
        <v>0</v>
      </c>
      <c r="CK163" s="301">
        <v>25.258945000000004</v>
      </c>
      <c r="CL163" s="301">
        <v>0</v>
      </c>
      <c r="CM163" s="301">
        <v>12.033322</v>
      </c>
      <c r="CN163" s="301">
        <v>59.467976000000007</v>
      </c>
      <c r="CO163" s="301">
        <v>0</v>
      </c>
      <c r="CP163" s="301">
        <v>0</v>
      </c>
      <c r="CQ163" s="301">
        <v>0.90824499999999997</v>
      </c>
      <c r="CR163" s="301">
        <v>4.8326250000000002</v>
      </c>
      <c r="CS163" s="301">
        <v>3084.9703009999989</v>
      </c>
      <c r="CT163" s="301">
        <v>32.448346000000001</v>
      </c>
      <c r="CU163" s="1476"/>
      <c r="CV163" s="1476"/>
      <c r="CW163" s="1476"/>
      <c r="CX163" s="1476"/>
      <c r="CY163" s="1476"/>
      <c r="CZ163" s="1476"/>
      <c r="DA163" s="210"/>
    </row>
    <row r="164" s="425" customFormat="true" ht="15" customHeight="true" x14ac:dyDescent="0.2">
      <c r="A164" s="1672"/>
      <c r="B164" s="968" t="s">
        <v>194</v>
      </c>
      <c r="C164" s="874">
        <v>0.14377869318175404</v>
      </c>
      <c r="D164" s="875">
        <v>5.8407780477692024E-2</v>
      </c>
      <c r="E164" s="875">
        <v>0.25399144508236454</v>
      </c>
      <c r="F164" s="875">
        <v>0.32362680509744363</v>
      </c>
      <c r="G164" s="876">
        <v>5.530942207428198E-2</v>
      </c>
      <c r="H164" s="877">
        <v>0.85541236767818396</v>
      </c>
      <c r="I164" s="875">
        <v>0.83894471490372402</v>
      </c>
      <c r="J164" s="875">
        <v>0.32394262732443635</v>
      </c>
      <c r="K164" s="875">
        <v>3.6432179740333151E-2</v>
      </c>
      <c r="L164" s="878">
        <v>2.3097274823025305E-3</v>
      </c>
      <c r="M164" s="879">
        <v>5.1699998042971623E-2</v>
      </c>
      <c r="N164" s="875">
        <v>3.3667959702409211E-2</v>
      </c>
      <c r="O164" s="875">
        <v>2.9654678122897085E-2</v>
      </c>
      <c r="P164" s="875">
        <v>6.6934832952731255E-2</v>
      </c>
      <c r="Q164" s="876">
        <v>0.10836140279697236</v>
      </c>
      <c r="R164" s="877">
        <v>0.65253816049226121</v>
      </c>
      <c r="S164" s="875">
        <v>5.0153960272232503</v>
      </c>
      <c r="T164" s="875">
        <v>3.6924643021191576E-2</v>
      </c>
      <c r="U164" s="875">
        <v>0</v>
      </c>
      <c r="V164" s="875">
        <v>0</v>
      </c>
      <c r="W164" s="875">
        <v>0.14608086645023824</v>
      </c>
      <c r="X164" s="875">
        <v>1.1458847128676468</v>
      </c>
      <c r="Y164" s="875">
        <v>2.3721917603455309</v>
      </c>
      <c r="Z164" s="875">
        <v>1.4565989676757277E-2</v>
      </c>
      <c r="AA164" s="875">
        <v>4.5317357575881491E-2</v>
      </c>
      <c r="AB164" s="875">
        <v>3.3645664749358546E-2</v>
      </c>
      <c r="AC164" s="875">
        <v>0</v>
      </c>
      <c r="AD164" s="875">
        <v>9.7076636675280228E-2</v>
      </c>
      <c r="AE164" s="875">
        <v>0.13786390040195687</v>
      </c>
      <c r="AF164" s="875">
        <v>0.23817590743121542</v>
      </c>
      <c r="AG164" s="875">
        <v>0.14335095547770602</v>
      </c>
      <c r="AH164" s="875">
        <v>4.228105091208504E-2</v>
      </c>
      <c r="AI164" s="875">
        <v>7.4274467304521502E-2</v>
      </c>
      <c r="AJ164" s="875">
        <v>0</v>
      </c>
      <c r="AK164" s="875">
        <v>0.15163917311686298</v>
      </c>
      <c r="AL164" s="875">
        <v>3.0451421940282167E-2</v>
      </c>
      <c r="AM164" s="875">
        <v>6.8583056529171488E-2</v>
      </c>
      <c r="AN164" s="875">
        <v>6.0567491204980187E-2</v>
      </c>
      <c r="AO164" s="875">
        <v>5.5871698744816484E-2</v>
      </c>
      <c r="AP164" s="875">
        <v>9.1797047498755655E-2</v>
      </c>
      <c r="AQ164" s="875">
        <v>0.24997214348187868</v>
      </c>
      <c r="AR164" s="875">
        <v>6.8342569301074907E-2</v>
      </c>
      <c r="AS164" s="875">
        <v>1.4078014493168482E-2</v>
      </c>
      <c r="AT164" s="1440">
        <v>0.12811971264924468</v>
      </c>
      <c r="AU164" s="593"/>
      <c r="AV164" s="593"/>
      <c r="AW164" s="593"/>
      <c r="AX164" s="593"/>
      <c r="AY164" s="593"/>
      <c r="BA164" s="1579"/>
      <c r="BB164" s="159" t="s">
        <v>194</v>
      </c>
      <c r="BC164" s="347">
        <v>156.209686</v>
      </c>
      <c r="BD164" s="300">
        <v>63.439910000000005</v>
      </c>
      <c r="BE164" s="300">
        <v>275.84274000000005</v>
      </c>
      <c r="BF164" s="300">
        <v>351.63182599999965</v>
      </c>
      <c r="BG164" s="348">
        <v>60.093427000000005</v>
      </c>
      <c r="BH164" s="358">
        <v>286.42475000000002</v>
      </c>
      <c r="BI164" s="300">
        <v>281.15939999999995</v>
      </c>
      <c r="BJ164" s="300">
        <v>108.53891200000002</v>
      </c>
      <c r="BK164" s="300">
        <v>12.218346</v>
      </c>
      <c r="BL164" s="348">
        <v>0.77382499999999999</v>
      </c>
      <c r="BM164" s="358">
        <v>38.851399000000001</v>
      </c>
      <c r="BN164" s="300">
        <v>25.276332</v>
      </c>
      <c r="BO164" s="300">
        <v>22.282640999999998</v>
      </c>
      <c r="BP164" s="300">
        <v>50.303179999999998</v>
      </c>
      <c r="BQ164" s="348">
        <v>81.388803999999908</v>
      </c>
      <c r="BR164" s="358">
        <v>249.13271800000012</v>
      </c>
      <c r="BS164" s="300">
        <v>29.459258999999999</v>
      </c>
      <c r="BT164" s="300">
        <v>5.2636450000000004</v>
      </c>
      <c r="BU164" s="300">
        <v>0</v>
      </c>
      <c r="BV164" s="300">
        <v>0</v>
      </c>
      <c r="BW164" s="300">
        <v>9.2676609999999986</v>
      </c>
      <c r="BX164" s="300">
        <v>298.62944199999998</v>
      </c>
      <c r="BY164" s="301">
        <v>17.551021999999996</v>
      </c>
      <c r="BZ164" s="301">
        <v>0.44063000000000002</v>
      </c>
      <c r="CA164" s="301">
        <v>4.7411880000000002</v>
      </c>
      <c r="CB164" s="301">
        <v>5.0008600000000003</v>
      </c>
      <c r="CC164" s="301">
        <v>0</v>
      </c>
      <c r="CD164" s="301">
        <v>29.819032</v>
      </c>
      <c r="CE164" s="301">
        <v>19.228054</v>
      </c>
      <c r="CF164" s="301">
        <v>3.3661620000000005</v>
      </c>
      <c r="CG164" s="301">
        <v>73.545680000000019</v>
      </c>
      <c r="CH164" s="301">
        <v>0.451706</v>
      </c>
      <c r="CI164" s="301">
        <v>25.311579999999999</v>
      </c>
      <c r="CJ164" s="301">
        <v>0</v>
      </c>
      <c r="CK164" s="301">
        <v>1.150925</v>
      </c>
      <c r="CL164" s="301">
        <v>6.0092699999999999</v>
      </c>
      <c r="CM164" s="301">
        <v>9.0583349999999996</v>
      </c>
      <c r="CN164" s="301">
        <v>18.992730000000002</v>
      </c>
      <c r="CO164" s="301">
        <v>0.17804699999999998</v>
      </c>
      <c r="CP164" s="301">
        <v>25.971320000000002</v>
      </c>
      <c r="CQ164" s="301">
        <v>4.4964940000000002</v>
      </c>
      <c r="CR164" s="301">
        <v>2.9926680000000001</v>
      </c>
      <c r="CS164" s="301">
        <v>12.972280999999999</v>
      </c>
      <c r="CT164" s="301">
        <v>54.186879999999995</v>
      </c>
      <c r="CU164" s="1476"/>
      <c r="CV164" s="1476"/>
      <c r="CW164" s="1476"/>
      <c r="CX164" s="1476"/>
      <c r="CY164" s="1476"/>
      <c r="CZ164" s="1476"/>
      <c r="DA164" s="210"/>
    </row>
    <row r="165" s="233" customFormat="true" ht="15" customHeight="true" x14ac:dyDescent="0.2">
      <c r="A165" s="763"/>
      <c r="B165" s="969"/>
      <c r="C165" s="880"/>
      <c r="D165" s="813"/>
      <c r="E165" s="813"/>
      <c r="F165" s="813"/>
      <c r="G165" s="814"/>
      <c r="H165" s="881"/>
      <c r="I165" s="813"/>
      <c r="J165" s="813"/>
      <c r="K165" s="813"/>
      <c r="L165" s="882"/>
      <c r="M165" s="880"/>
      <c r="N165" s="813"/>
      <c r="O165" s="813"/>
      <c r="P165" s="813"/>
      <c r="Q165" s="814"/>
      <c r="R165" s="881"/>
      <c r="S165" s="813"/>
      <c r="T165" s="813"/>
      <c r="U165" s="813"/>
      <c r="V165" s="813"/>
      <c r="W165" s="813"/>
      <c r="X165" s="813"/>
      <c r="Y165" s="813"/>
      <c r="Z165" s="813"/>
      <c r="AA165" s="813"/>
      <c r="AB165" s="813"/>
      <c r="AC165" s="813"/>
      <c r="AD165" s="813"/>
      <c r="AE165" s="813"/>
      <c r="AF165" s="813"/>
      <c r="AG165" s="813"/>
      <c r="AH165" s="813"/>
      <c r="AI165" s="813"/>
      <c r="AJ165" s="813"/>
      <c r="AK165" s="813"/>
      <c r="AL165" s="813"/>
      <c r="AM165" s="813"/>
      <c r="AN165" s="813"/>
      <c r="AO165" s="813"/>
      <c r="AP165" s="813"/>
      <c r="AQ165" s="813"/>
      <c r="AR165" s="813"/>
      <c r="AS165" s="813"/>
      <c r="AT165" s="882"/>
      <c r="AU165" s="593"/>
      <c r="AV165" s="593"/>
      <c r="AW165" s="593"/>
      <c r="AX165" s="593"/>
      <c r="AY165" s="593"/>
      <c r="BA165" s="1580"/>
      <c r="BB165" s="159" t="s">
        <v>207</v>
      </c>
      <c r="BC165" s="347">
        <v>108645.92141099214</v>
      </c>
      <c r="BD165" s="300">
        <v>108615.51231899648</v>
      </c>
      <c r="BE165" s="300">
        <v>108603.1617759998</v>
      </c>
      <c r="BF165" s="300">
        <v>108653.49237499772</v>
      </c>
      <c r="BG165" s="348">
        <v>108649.52976600078</v>
      </c>
      <c r="BH165" s="358">
        <v>33483.821466999922</v>
      </c>
      <c r="BI165" s="300">
        <v>33513.459827000086</v>
      </c>
      <c r="BJ165" s="300">
        <v>33505.597240000061</v>
      </c>
      <c r="BK165" s="300">
        <v>33537.23572700037</v>
      </c>
      <c r="BL165" s="348">
        <v>33502.870184000501</v>
      </c>
      <c r="BM165" s="358">
        <v>75147.77653900061</v>
      </c>
      <c r="BN165" s="300">
        <v>75075.33044300061</v>
      </c>
      <c r="BO165" s="300">
        <v>75140.390692000263</v>
      </c>
      <c r="BP165" s="300">
        <v>75152.469620001328</v>
      </c>
      <c r="BQ165" s="348">
        <v>75108.665907999792</v>
      </c>
      <c r="BR165" s="358">
        <v>38179.026620000215</v>
      </c>
      <c r="BS165" s="300">
        <v>587.37652700000194</v>
      </c>
      <c r="BT165" s="300">
        <v>14255.100576000475</v>
      </c>
      <c r="BU165" s="300">
        <v>44461.176449999992</v>
      </c>
      <c r="BV165" s="300">
        <v>11806.587110999981</v>
      </c>
      <c r="BW165" s="300">
        <v>6344.19908999991</v>
      </c>
      <c r="BX165" s="300">
        <v>26061.037262000074</v>
      </c>
      <c r="BY165" s="301">
        <v>739.86522900001694</v>
      </c>
      <c r="BZ165" s="301">
        <v>3025.0604989999852</v>
      </c>
      <c r="CA165" s="301">
        <v>10462.189884000041</v>
      </c>
      <c r="CB165" s="301">
        <v>14863.311625000191</v>
      </c>
      <c r="CC165" s="301">
        <v>5117.9908999999961</v>
      </c>
      <c r="CD165" s="301">
        <v>30717.001558000178</v>
      </c>
      <c r="CE165" s="301">
        <v>13947.127525000065</v>
      </c>
      <c r="CF165" s="301">
        <v>1413.3091949999766</v>
      </c>
      <c r="CG165" s="301">
        <v>51304.631877000546</v>
      </c>
      <c r="CH165" s="301">
        <v>1068.3414680000078</v>
      </c>
      <c r="CI165" s="301">
        <v>34078.440302000177</v>
      </c>
      <c r="CJ165" s="301">
        <v>448.99102499999702</v>
      </c>
      <c r="CK165" s="301">
        <v>758.98923499999739</v>
      </c>
      <c r="CL165" s="301">
        <v>19733.955320000132</v>
      </c>
      <c r="CM165" s="301">
        <v>13207.832164999934</v>
      </c>
      <c r="CN165" s="301">
        <v>31357.960553000943</v>
      </c>
      <c r="CO165" s="301">
        <v>318.67117699999835</v>
      </c>
      <c r="CP165" s="301">
        <v>28292.10819700062</v>
      </c>
      <c r="CQ165" s="301">
        <v>1798.7980330000116</v>
      </c>
      <c r="CR165" s="301">
        <v>4378.922288999941</v>
      </c>
      <c r="CS165" s="301">
        <v>92145.671580995666</v>
      </c>
      <c r="CT165" s="301">
        <v>42293.944373999853</v>
      </c>
      <c r="CU165" s="1476"/>
      <c r="CV165" s="1476"/>
      <c r="CW165" s="1476"/>
      <c r="CX165" s="1476"/>
      <c r="CY165" s="1476"/>
      <c r="CZ165" s="1476"/>
      <c r="DA165" s="210"/>
    </row>
    <row r="166" s="233" customFormat="true" ht="15" customHeight="true" x14ac:dyDescent="0.2">
      <c r="A166" s="676"/>
      <c r="B166" s="970"/>
      <c r="C166" s="880"/>
      <c r="D166" s="813"/>
      <c r="E166" s="813"/>
      <c r="F166" s="813"/>
      <c r="G166" s="814"/>
      <c r="H166" s="881"/>
      <c r="I166" s="813"/>
      <c r="J166" s="813"/>
      <c r="K166" s="813"/>
      <c r="L166" s="882"/>
      <c r="M166" s="880"/>
      <c r="N166" s="813"/>
      <c r="O166" s="813"/>
      <c r="P166" s="813"/>
      <c r="Q166" s="814"/>
      <c r="R166" s="881"/>
      <c r="S166" s="813"/>
      <c r="T166" s="813"/>
      <c r="U166" s="813"/>
      <c r="V166" s="813"/>
      <c r="W166" s="813"/>
      <c r="X166" s="813"/>
      <c r="Y166" s="813"/>
      <c r="Z166" s="813"/>
      <c r="AA166" s="813"/>
      <c r="AB166" s="813"/>
      <c r="AC166" s="813"/>
      <c r="AD166" s="813"/>
      <c r="AE166" s="813"/>
      <c r="AF166" s="813"/>
      <c r="AG166" s="813"/>
      <c r="AH166" s="813"/>
      <c r="AI166" s="813"/>
      <c r="AJ166" s="813"/>
      <c r="AK166" s="813"/>
      <c r="AL166" s="813"/>
      <c r="AM166" s="813"/>
      <c r="AN166" s="813"/>
      <c r="AO166" s="813"/>
      <c r="AP166" s="813"/>
      <c r="AQ166" s="813"/>
      <c r="AR166" s="813"/>
      <c r="AS166" s="813"/>
      <c r="AT166" s="882"/>
      <c r="AU166" s="593"/>
      <c r="AV166" s="593"/>
      <c r="AW166" s="593"/>
      <c r="AX166" s="593"/>
      <c r="AY166" s="593"/>
      <c r="BA166" s="480"/>
      <c r="BB166" s="159"/>
      <c r="BC166" s="347"/>
      <c r="BD166" s="300"/>
      <c r="BE166" s="300"/>
      <c r="BF166" s="300"/>
      <c r="BG166" s="348"/>
      <c r="BH166" s="358"/>
      <c r="BI166" s="300"/>
      <c r="BJ166" s="300"/>
      <c r="BK166" s="300"/>
      <c r="BL166" s="348"/>
      <c r="BM166" s="358"/>
      <c r="BN166" s="300"/>
      <c r="BO166" s="300"/>
      <c r="BP166" s="300"/>
      <c r="BQ166" s="348"/>
      <c r="BR166" s="358"/>
      <c r="BS166" s="300"/>
      <c r="BT166" s="300"/>
      <c r="BU166" s="300"/>
      <c r="BV166" s="300"/>
      <c r="BW166" s="300"/>
      <c r="BX166" s="300"/>
      <c r="BY166" s="301"/>
      <c r="BZ166" s="301"/>
      <c r="CA166" s="301"/>
      <c r="CB166" s="301"/>
      <c r="CC166" s="301"/>
      <c r="CD166" s="301"/>
      <c r="CE166" s="301"/>
      <c r="CF166" s="301"/>
      <c r="CG166" s="301"/>
      <c r="CH166" s="301"/>
      <c r="CI166" s="301"/>
      <c r="CJ166" s="301"/>
      <c r="CK166" s="301"/>
      <c r="CL166" s="301"/>
      <c r="CM166" s="301"/>
      <c r="CN166" s="301"/>
      <c r="CO166" s="301"/>
      <c r="CP166" s="301"/>
      <c r="CQ166" s="301"/>
      <c r="CR166" s="301"/>
      <c r="CS166" s="301"/>
      <c r="CT166" s="301"/>
      <c r="CU166" s="1476"/>
      <c r="CV166" s="1476"/>
      <c r="CW166" s="1476"/>
      <c r="CX166" s="1476"/>
      <c r="CY166" s="1476"/>
      <c r="CZ166" s="1476"/>
      <c r="DA166" s="210"/>
    </row>
    <row r="167" s="233" customFormat="true" ht="15" customHeight="true" x14ac:dyDescent="0.2">
      <c r="A167" s="676"/>
      <c r="B167" s="970"/>
      <c r="C167" s="880"/>
      <c r="D167" s="813"/>
      <c r="E167" s="813"/>
      <c r="F167" s="813"/>
      <c r="G167" s="814"/>
      <c r="H167" s="881"/>
      <c r="I167" s="813"/>
      <c r="J167" s="813"/>
      <c r="K167" s="813"/>
      <c r="L167" s="882"/>
      <c r="M167" s="880"/>
      <c r="N167" s="813"/>
      <c r="O167" s="813"/>
      <c r="P167" s="813"/>
      <c r="Q167" s="814"/>
      <c r="R167" s="881"/>
      <c r="S167" s="813"/>
      <c r="T167" s="813"/>
      <c r="U167" s="813"/>
      <c r="V167" s="813"/>
      <c r="W167" s="813"/>
      <c r="X167" s="813"/>
      <c r="Y167" s="813"/>
      <c r="Z167" s="813"/>
      <c r="AA167" s="813"/>
      <c r="AB167" s="813"/>
      <c r="AC167" s="813"/>
      <c r="AD167" s="813"/>
      <c r="AE167" s="813"/>
      <c r="AF167" s="813"/>
      <c r="AG167" s="813"/>
      <c r="AH167" s="813"/>
      <c r="AI167" s="813"/>
      <c r="AJ167" s="813"/>
      <c r="AK167" s="813"/>
      <c r="AL167" s="813"/>
      <c r="AM167" s="813"/>
      <c r="AN167" s="813"/>
      <c r="AO167" s="813"/>
      <c r="AP167" s="813"/>
      <c r="AQ167" s="813"/>
      <c r="AR167" s="813"/>
      <c r="AS167" s="813"/>
      <c r="AT167" s="882"/>
      <c r="AU167" s="593"/>
      <c r="AV167" s="593"/>
      <c r="AW167" s="593"/>
      <c r="AX167" s="593"/>
      <c r="AY167" s="593"/>
      <c r="BA167" s="480"/>
      <c r="BB167" s="159"/>
      <c r="BC167" s="347"/>
      <c r="BD167" s="300"/>
      <c r="BE167" s="300"/>
      <c r="BF167" s="300"/>
      <c r="BG167" s="348"/>
      <c r="BH167" s="358"/>
      <c r="BI167" s="300"/>
      <c r="BJ167" s="300"/>
      <c r="BK167" s="300"/>
      <c r="BL167" s="348"/>
      <c r="BM167" s="358"/>
      <c r="BN167" s="300"/>
      <c r="BO167" s="300"/>
      <c r="BP167" s="300"/>
      <c r="BQ167" s="348"/>
      <c r="BR167" s="358"/>
      <c r="BS167" s="300"/>
      <c r="BT167" s="300"/>
      <c r="BU167" s="300"/>
      <c r="BV167" s="300"/>
      <c r="BW167" s="300"/>
      <c r="BX167" s="300"/>
      <c r="BY167" s="301"/>
      <c r="BZ167" s="301"/>
      <c r="CA167" s="301"/>
      <c r="CB167" s="301"/>
      <c r="CC167" s="301"/>
      <c r="CD167" s="301"/>
      <c r="CE167" s="301"/>
      <c r="CF167" s="301"/>
      <c r="CG167" s="301"/>
      <c r="CH167" s="301"/>
      <c r="CI167" s="301"/>
      <c r="CJ167" s="301"/>
      <c r="CK167" s="301"/>
      <c r="CL167" s="301"/>
      <c r="CM167" s="301"/>
      <c r="CN167" s="301"/>
      <c r="CO167" s="301"/>
      <c r="CP167" s="301"/>
      <c r="CQ167" s="301"/>
      <c r="CR167" s="301"/>
      <c r="CS167" s="301"/>
      <c r="CT167" s="301"/>
      <c r="CU167" s="1476"/>
      <c r="CV167" s="1476"/>
      <c r="CW167" s="1476"/>
      <c r="CX167" s="1476"/>
      <c r="CY167" s="1476"/>
      <c r="CZ167" s="1476"/>
      <c r="DA167" s="210"/>
    </row>
    <row r="168" s="233" customFormat="true" ht="15" customHeight="true" x14ac:dyDescent="0.2">
      <c r="A168" s="676"/>
      <c r="B168" s="970"/>
      <c r="C168" s="880"/>
      <c r="D168" s="813"/>
      <c r="E168" s="813"/>
      <c r="F168" s="813"/>
      <c r="G168" s="814"/>
      <c r="H168" s="881"/>
      <c r="I168" s="813"/>
      <c r="J168" s="813"/>
      <c r="K168" s="813"/>
      <c r="L168" s="882"/>
      <c r="M168" s="880"/>
      <c r="N168" s="813"/>
      <c r="O168" s="813"/>
      <c r="P168" s="813"/>
      <c r="Q168" s="814"/>
      <c r="R168" s="881"/>
      <c r="S168" s="813"/>
      <c r="T168" s="813"/>
      <c r="U168" s="813"/>
      <c r="V168" s="813"/>
      <c r="W168" s="813"/>
      <c r="X168" s="813"/>
      <c r="Y168" s="813"/>
      <c r="Z168" s="813"/>
      <c r="AA168" s="813"/>
      <c r="AB168" s="813"/>
      <c r="AC168" s="813"/>
      <c r="AD168" s="813"/>
      <c r="AE168" s="813"/>
      <c r="AF168" s="813"/>
      <c r="AG168" s="813"/>
      <c r="AH168" s="813"/>
      <c r="AI168" s="813"/>
      <c r="AJ168" s="813"/>
      <c r="AK168" s="813"/>
      <c r="AL168" s="813"/>
      <c r="AM168" s="813"/>
      <c r="AN168" s="813"/>
      <c r="AO168" s="813"/>
      <c r="AP168" s="813"/>
      <c r="AQ168" s="813"/>
      <c r="AR168" s="813"/>
      <c r="AS168" s="813"/>
      <c r="AT168" s="882"/>
      <c r="AU168" s="593"/>
      <c r="AV168" s="593"/>
      <c r="AW168" s="593"/>
      <c r="AX168" s="593"/>
      <c r="AY168" s="593"/>
      <c r="BA168" s="480"/>
      <c r="BB168" s="159"/>
      <c r="BC168" s="347"/>
      <c r="BD168" s="300"/>
      <c r="BE168" s="300"/>
      <c r="BF168" s="300"/>
      <c r="BG168" s="348"/>
      <c r="BH168" s="358"/>
      <c r="BI168" s="300"/>
      <c r="BJ168" s="300"/>
      <c r="BK168" s="300"/>
      <c r="BL168" s="348"/>
      <c r="BM168" s="358"/>
      <c r="BN168" s="300"/>
      <c r="BO168" s="300"/>
      <c r="BP168" s="300"/>
      <c r="BQ168" s="348"/>
      <c r="BR168" s="358"/>
      <c r="BS168" s="300"/>
      <c r="BT168" s="300"/>
      <c r="BU168" s="300"/>
      <c r="BV168" s="300"/>
      <c r="BW168" s="300"/>
      <c r="BX168" s="300"/>
      <c r="BY168" s="301"/>
      <c r="BZ168" s="301"/>
      <c r="CA168" s="301"/>
      <c r="CB168" s="301"/>
      <c r="CC168" s="301"/>
      <c r="CD168" s="301"/>
      <c r="CE168" s="301"/>
      <c r="CF168" s="301"/>
      <c r="CG168" s="301"/>
      <c r="CH168" s="301"/>
      <c r="CI168" s="301"/>
      <c r="CJ168" s="301"/>
      <c r="CK168" s="301"/>
      <c r="CL168" s="301"/>
      <c r="CM168" s="301"/>
      <c r="CN168" s="301"/>
      <c r="CO168" s="301"/>
      <c r="CP168" s="301"/>
      <c r="CQ168" s="301"/>
      <c r="CR168" s="301"/>
      <c r="CS168" s="301"/>
      <c r="CT168" s="301"/>
      <c r="CU168" s="1476"/>
      <c r="CV168" s="1476"/>
      <c r="CW168" s="1476"/>
      <c r="CX168" s="1476"/>
      <c r="CY168" s="1476"/>
      <c r="CZ168" s="1476"/>
      <c r="DA168" s="210"/>
    </row>
    <row r="169" s="233" customFormat="true" ht="15" customHeight="true" x14ac:dyDescent="0.2">
      <c r="A169" s="676"/>
      <c r="B169" s="970"/>
      <c r="C169" s="880"/>
      <c r="D169" s="813"/>
      <c r="E169" s="813"/>
      <c r="F169" s="813"/>
      <c r="G169" s="814"/>
      <c r="H169" s="881"/>
      <c r="I169" s="813"/>
      <c r="J169" s="813"/>
      <c r="K169" s="813"/>
      <c r="L169" s="882"/>
      <c r="M169" s="880"/>
      <c r="N169" s="813"/>
      <c r="O169" s="813"/>
      <c r="P169" s="813"/>
      <c r="Q169" s="814"/>
      <c r="R169" s="881"/>
      <c r="S169" s="813"/>
      <c r="T169" s="813"/>
      <c r="U169" s="813"/>
      <c r="V169" s="813"/>
      <c r="W169" s="813"/>
      <c r="X169" s="813"/>
      <c r="Y169" s="813"/>
      <c r="Z169" s="813"/>
      <c r="AA169" s="813"/>
      <c r="AB169" s="813"/>
      <c r="AC169" s="813"/>
      <c r="AD169" s="813"/>
      <c r="AE169" s="813"/>
      <c r="AF169" s="813"/>
      <c r="AG169" s="813"/>
      <c r="AH169" s="813"/>
      <c r="AI169" s="813"/>
      <c r="AJ169" s="813"/>
      <c r="AK169" s="813"/>
      <c r="AL169" s="813"/>
      <c r="AM169" s="813"/>
      <c r="AN169" s="813"/>
      <c r="AO169" s="813"/>
      <c r="AP169" s="813"/>
      <c r="AQ169" s="813"/>
      <c r="AR169" s="813"/>
      <c r="AS169" s="813"/>
      <c r="AT169" s="882"/>
      <c r="AU169" s="593"/>
      <c r="AV169" s="593"/>
      <c r="AW169" s="593"/>
      <c r="AX169" s="593"/>
      <c r="AY169" s="593"/>
      <c r="BA169" s="480"/>
      <c r="BB169" s="159"/>
      <c r="BC169" s="347"/>
      <c r="BD169" s="300"/>
      <c r="BE169" s="300"/>
      <c r="BF169" s="300"/>
      <c r="BG169" s="348"/>
      <c r="BH169" s="358"/>
      <c r="BI169" s="300"/>
      <c r="BJ169" s="300"/>
      <c r="BK169" s="300"/>
      <c r="BL169" s="348"/>
      <c r="BM169" s="358"/>
      <c r="BN169" s="300"/>
      <c r="BO169" s="300"/>
      <c r="BP169" s="300"/>
      <c r="BQ169" s="348"/>
      <c r="BR169" s="358"/>
      <c r="BS169" s="300"/>
      <c r="BT169" s="300"/>
      <c r="BU169" s="300"/>
      <c r="BV169" s="300"/>
      <c r="BW169" s="300"/>
      <c r="BX169" s="300"/>
      <c r="BY169" s="301"/>
      <c r="BZ169" s="301"/>
      <c r="CA169" s="301"/>
      <c r="CB169" s="301"/>
      <c r="CC169" s="301"/>
      <c r="CD169" s="301"/>
      <c r="CE169" s="301"/>
      <c r="CF169" s="301"/>
      <c r="CG169" s="301"/>
      <c r="CH169" s="301"/>
      <c r="CI169" s="301"/>
      <c r="CJ169" s="301"/>
      <c r="CK169" s="301"/>
      <c r="CL169" s="301"/>
      <c r="CM169" s="301"/>
      <c r="CN169" s="301"/>
      <c r="CO169" s="301"/>
      <c r="CP169" s="301"/>
      <c r="CQ169" s="301"/>
      <c r="CR169" s="301"/>
      <c r="CS169" s="301"/>
      <c r="CT169" s="301"/>
      <c r="CU169" s="1476"/>
      <c r="CV169" s="1476"/>
      <c r="CW169" s="1476"/>
      <c r="CX169" s="1476"/>
      <c r="CY169" s="1476"/>
      <c r="CZ169" s="1476"/>
      <c r="DA169" s="210"/>
    </row>
    <row r="170" s="233" customFormat="true" ht="15" customHeight="true" x14ac:dyDescent="0.2">
      <c r="A170" s="676"/>
      <c r="B170" s="970"/>
      <c r="C170" s="880"/>
      <c r="D170" s="813"/>
      <c r="E170" s="813"/>
      <c r="F170" s="813"/>
      <c r="G170" s="814"/>
      <c r="H170" s="881"/>
      <c r="I170" s="813"/>
      <c r="J170" s="813"/>
      <c r="K170" s="813"/>
      <c r="L170" s="882"/>
      <c r="M170" s="880"/>
      <c r="N170" s="813"/>
      <c r="O170" s="813"/>
      <c r="P170" s="813"/>
      <c r="Q170" s="814"/>
      <c r="R170" s="881"/>
      <c r="S170" s="813"/>
      <c r="T170" s="813"/>
      <c r="U170" s="813"/>
      <c r="V170" s="813"/>
      <c r="W170" s="813"/>
      <c r="X170" s="813"/>
      <c r="Y170" s="813"/>
      <c r="Z170" s="813"/>
      <c r="AA170" s="813"/>
      <c r="AB170" s="813"/>
      <c r="AC170" s="813"/>
      <c r="AD170" s="813"/>
      <c r="AE170" s="813"/>
      <c r="AF170" s="813"/>
      <c r="AG170" s="813"/>
      <c r="AH170" s="813"/>
      <c r="AI170" s="813"/>
      <c r="AJ170" s="813"/>
      <c r="AK170" s="813"/>
      <c r="AL170" s="813"/>
      <c r="AM170" s="813"/>
      <c r="AN170" s="813"/>
      <c r="AO170" s="813"/>
      <c r="AP170" s="813"/>
      <c r="AQ170" s="813"/>
      <c r="AR170" s="813"/>
      <c r="AS170" s="813"/>
      <c r="AT170" s="882"/>
      <c r="AU170" s="593"/>
      <c r="AV170" s="593"/>
      <c r="AW170" s="593"/>
      <c r="AX170" s="593"/>
      <c r="AY170" s="593"/>
      <c r="BA170" s="480"/>
      <c r="BB170" s="159"/>
      <c r="BC170" s="347"/>
      <c r="BD170" s="300"/>
      <c r="BE170" s="300"/>
      <c r="BF170" s="300"/>
      <c r="BG170" s="348"/>
      <c r="BH170" s="358"/>
      <c r="BI170" s="300"/>
      <c r="BJ170" s="300"/>
      <c r="BK170" s="300"/>
      <c r="BL170" s="348"/>
      <c r="BM170" s="358"/>
      <c r="BN170" s="300"/>
      <c r="BO170" s="300"/>
      <c r="BP170" s="300"/>
      <c r="BQ170" s="348"/>
      <c r="BR170" s="358"/>
      <c r="BS170" s="300"/>
      <c r="BT170" s="300"/>
      <c r="BU170" s="300"/>
      <c r="BV170" s="300"/>
      <c r="BW170" s="300"/>
      <c r="BX170" s="300"/>
      <c r="BY170" s="301"/>
      <c r="BZ170" s="301"/>
      <c r="CA170" s="301"/>
      <c r="CB170" s="301"/>
      <c r="CC170" s="301"/>
      <c r="CD170" s="301"/>
      <c r="CE170" s="301"/>
      <c r="CF170" s="301"/>
      <c r="CG170" s="301"/>
      <c r="CH170" s="301"/>
      <c r="CI170" s="301"/>
      <c r="CJ170" s="301"/>
      <c r="CK170" s="301"/>
      <c r="CL170" s="301"/>
      <c r="CM170" s="301"/>
      <c r="CN170" s="301"/>
      <c r="CO170" s="301"/>
      <c r="CP170" s="301"/>
      <c r="CQ170" s="301"/>
      <c r="CR170" s="301"/>
      <c r="CS170" s="301"/>
      <c r="CT170" s="301"/>
      <c r="CU170" s="1476"/>
      <c r="CV170" s="1476"/>
      <c r="CW170" s="1476"/>
      <c r="CX170" s="1476"/>
      <c r="CY170" s="1476"/>
      <c r="CZ170" s="1476"/>
      <c r="DA170" s="210"/>
    </row>
    <row r="171" s="425" customFormat="true" ht="15" customHeight="true" x14ac:dyDescent="0.2">
      <c r="A171" s="750"/>
      <c r="B171" s="769"/>
      <c r="C171" s="688"/>
      <c r="D171" s="689"/>
      <c r="E171" s="689"/>
      <c r="F171" s="689"/>
      <c r="G171" s="739"/>
      <c r="H171" s="728"/>
      <c r="I171" s="689"/>
      <c r="J171" s="689"/>
      <c r="K171" s="689"/>
      <c r="L171" s="703"/>
      <c r="M171" s="715"/>
      <c r="N171" s="689"/>
      <c r="O171" s="689"/>
      <c r="P171" s="689"/>
      <c r="Q171" s="739"/>
      <c r="R171" s="728"/>
      <c r="S171" s="689"/>
      <c r="T171" s="689"/>
      <c r="U171" s="689"/>
      <c r="V171" s="689"/>
      <c r="W171" s="689"/>
      <c r="X171" s="689"/>
      <c r="Y171" s="689"/>
      <c r="Z171" s="689"/>
      <c r="AA171" s="689"/>
      <c r="AB171" s="690"/>
      <c r="AC171" s="813"/>
      <c r="AD171" s="813"/>
      <c r="AE171" s="813"/>
      <c r="AF171" s="813"/>
      <c r="AG171" s="813"/>
      <c r="AH171" s="813"/>
      <c r="AI171" s="813"/>
      <c r="AJ171" s="813"/>
      <c r="AK171" s="813"/>
      <c r="AL171" s="813"/>
      <c r="AM171" s="813"/>
      <c r="AN171" s="813"/>
      <c r="AO171" s="813"/>
      <c r="AP171" s="813"/>
      <c r="AQ171" s="813"/>
      <c r="AR171" s="813"/>
      <c r="AS171" s="813"/>
      <c r="AT171" s="882"/>
      <c r="AU171" s="593"/>
      <c r="AV171" s="593"/>
      <c r="AW171" s="593"/>
      <c r="AX171" s="593"/>
      <c r="AY171" s="593"/>
      <c r="BA171" s="480"/>
      <c r="BB171" s="159"/>
      <c r="BC171" s="347"/>
      <c r="BD171" s="300"/>
      <c r="BE171" s="300"/>
      <c r="BF171" s="300"/>
      <c r="BG171" s="348"/>
      <c r="BH171" s="358"/>
      <c r="BI171" s="300"/>
      <c r="BJ171" s="300"/>
      <c r="BK171" s="300"/>
      <c r="BL171" s="348"/>
      <c r="BM171" s="358"/>
      <c r="BN171" s="300"/>
      <c r="BO171" s="300"/>
      <c r="BP171" s="300"/>
      <c r="BQ171" s="348"/>
      <c r="BR171" s="358"/>
      <c r="BS171" s="300"/>
      <c r="BT171" s="300"/>
      <c r="BU171" s="300"/>
      <c r="BV171" s="300"/>
      <c r="BW171" s="300"/>
      <c r="BX171" s="300"/>
      <c r="BY171" s="301"/>
      <c r="BZ171" s="301"/>
      <c r="CA171" s="301"/>
      <c r="CB171" s="301"/>
      <c r="CC171" s="301"/>
      <c r="CD171" s="301"/>
      <c r="CE171" s="301"/>
      <c r="CF171" s="301"/>
      <c r="CG171" s="301"/>
      <c r="CH171" s="301"/>
      <c r="CI171" s="301"/>
      <c r="CJ171" s="301"/>
      <c r="CK171" s="301"/>
      <c r="CL171" s="301"/>
      <c r="CM171" s="301"/>
      <c r="CN171" s="301"/>
      <c r="CO171" s="301"/>
      <c r="CP171" s="301"/>
      <c r="CQ171" s="301"/>
      <c r="CR171" s="301"/>
      <c r="CS171" s="301"/>
      <c r="CT171" s="301"/>
      <c r="CU171" s="1476"/>
      <c r="CV171" s="1476"/>
      <c r="CW171" s="1476"/>
      <c r="CX171" s="1476"/>
      <c r="CY171" s="1476"/>
      <c r="CZ171" s="1476"/>
      <c r="DA171" s="210"/>
    </row>
    <row r="172" s="425" customFormat="true" ht="15" customHeight="true" x14ac:dyDescent="0.2">
      <c r="A172" s="751"/>
      <c r="B172" s="971"/>
      <c r="C172" s="691"/>
      <c r="D172" s="692"/>
      <c r="E172" s="692"/>
      <c r="F172" s="692"/>
      <c r="G172" s="740"/>
      <c r="H172" s="729"/>
      <c r="I172" s="692"/>
      <c r="J172" s="692"/>
      <c r="K172" s="692"/>
      <c r="L172" s="704"/>
      <c r="M172" s="716"/>
      <c r="N172" s="692"/>
      <c r="O172" s="692"/>
      <c r="P172" s="692"/>
      <c r="Q172" s="740"/>
      <c r="R172" s="729"/>
      <c r="S172" s="692"/>
      <c r="T172" s="692"/>
      <c r="U172" s="692"/>
      <c r="V172" s="692"/>
      <c r="W172" s="692"/>
      <c r="X172" s="692"/>
      <c r="Y172" s="692"/>
      <c r="Z172" s="692"/>
      <c r="AA172" s="692"/>
      <c r="AB172" s="692"/>
      <c r="AC172" s="692"/>
      <c r="AD172" s="692"/>
      <c r="AE172" s="692"/>
      <c r="AF172" s="692"/>
      <c r="AG172" s="692"/>
      <c r="AH172" s="692"/>
      <c r="AI172" s="692"/>
      <c r="AJ172" s="692"/>
      <c r="AK172" s="692"/>
      <c r="AL172" s="692"/>
      <c r="AM172" s="692"/>
      <c r="AN172" s="692"/>
      <c r="AO172" s="692"/>
      <c r="AP172" s="692"/>
      <c r="AQ172" s="692"/>
      <c r="AR172" s="692"/>
      <c r="AS172" s="692"/>
      <c r="AT172" s="1444"/>
      <c r="AU172" s="593"/>
      <c r="AV172" s="593"/>
      <c r="AW172" s="593"/>
      <c r="AX172" s="593"/>
      <c r="AY172" s="593"/>
      <c r="BA172" s="480"/>
      <c r="BB172" s="159"/>
      <c r="BC172" s="347"/>
      <c r="BD172" s="300"/>
      <c r="BE172" s="300"/>
      <c r="BF172" s="300"/>
      <c r="BG172" s="348"/>
      <c r="BH172" s="358"/>
      <c r="BI172" s="300"/>
      <c r="BJ172" s="300"/>
      <c r="BK172" s="300"/>
      <c r="BL172" s="348"/>
      <c r="BM172" s="358"/>
      <c r="BN172" s="300"/>
      <c r="BO172" s="300"/>
      <c r="BP172" s="300"/>
      <c r="BQ172" s="348"/>
      <c r="BR172" s="358"/>
      <c r="BS172" s="300"/>
      <c r="BT172" s="300"/>
      <c r="BU172" s="300"/>
      <c r="BV172" s="300"/>
      <c r="BW172" s="300"/>
      <c r="BX172" s="300"/>
      <c r="BY172" s="301"/>
      <c r="BZ172" s="301"/>
      <c r="CA172" s="301"/>
      <c r="CB172" s="301"/>
      <c r="CC172" s="301"/>
      <c r="CD172" s="301"/>
      <c r="CE172" s="301"/>
      <c r="CF172" s="301"/>
      <c r="CG172" s="301"/>
      <c r="CH172" s="301"/>
      <c r="CI172" s="301"/>
      <c r="CJ172" s="301"/>
      <c r="CK172" s="301"/>
      <c r="CL172" s="301"/>
      <c r="CM172" s="301"/>
      <c r="CN172" s="301"/>
      <c r="CO172" s="301"/>
      <c r="CP172" s="301"/>
      <c r="CQ172" s="301"/>
      <c r="CR172" s="301"/>
      <c r="CS172" s="301"/>
      <c r="CT172" s="301"/>
      <c r="CU172" s="1476"/>
      <c r="CV172" s="1476"/>
      <c r="CW172" s="1476"/>
      <c r="CX172" s="1476"/>
      <c r="CY172" s="1476"/>
      <c r="CZ172" s="1476"/>
      <c r="DA172" s="210"/>
    </row>
    <row r="173" s="425" customFormat="true" ht="15" customHeight="true" x14ac:dyDescent="0.2">
      <c r="A173" s="752"/>
      <c r="B173" s="972"/>
      <c r="C173" s="693"/>
      <c r="D173" s="694"/>
      <c r="E173" s="694"/>
      <c r="F173" s="694"/>
      <c r="G173" s="741"/>
      <c r="H173" s="730"/>
      <c r="I173" s="694"/>
      <c r="J173" s="694"/>
      <c r="K173" s="694"/>
      <c r="L173" s="705"/>
      <c r="M173" s="717"/>
      <c r="N173" s="694"/>
      <c r="O173" s="694"/>
      <c r="P173" s="694"/>
      <c r="Q173" s="741"/>
      <c r="R173" s="730"/>
      <c r="S173" s="694"/>
      <c r="T173" s="694"/>
      <c r="U173" s="694"/>
      <c r="V173" s="694"/>
      <c r="W173" s="694"/>
      <c r="X173" s="694"/>
      <c r="Y173" s="694"/>
      <c r="Z173" s="694"/>
      <c r="AA173" s="694"/>
      <c r="AB173" s="694"/>
      <c r="AC173" s="694"/>
      <c r="AD173" s="694"/>
      <c r="AE173" s="694"/>
      <c r="AF173" s="694"/>
      <c r="AG173" s="694"/>
      <c r="AH173" s="694"/>
      <c r="AI173" s="694"/>
      <c r="AJ173" s="694"/>
      <c r="AK173" s="694"/>
      <c r="AL173" s="694"/>
      <c r="AM173" s="694"/>
      <c r="AN173" s="694"/>
      <c r="AO173" s="694"/>
      <c r="AP173" s="694"/>
      <c r="AQ173" s="694"/>
      <c r="AR173" s="694"/>
      <c r="AS173" s="694"/>
      <c r="AT173" s="1445"/>
      <c r="AU173" s="593"/>
      <c r="AV173" s="593"/>
      <c r="AW173" s="593"/>
      <c r="AX173" s="593"/>
      <c r="AY173" s="593"/>
      <c r="BA173" s="480"/>
      <c r="BB173" s="159"/>
      <c r="BC173" s="347"/>
      <c r="BD173" s="300"/>
      <c r="BE173" s="300"/>
      <c r="BF173" s="300"/>
      <c r="BG173" s="348"/>
      <c r="BH173" s="358"/>
      <c r="BI173" s="300"/>
      <c r="BJ173" s="300"/>
      <c r="BK173" s="300"/>
      <c r="BL173" s="348"/>
      <c r="BM173" s="358"/>
      <c r="BN173" s="300"/>
      <c r="BO173" s="300"/>
      <c r="BP173" s="300"/>
      <c r="BQ173" s="348"/>
      <c r="BR173" s="358"/>
      <c r="BS173" s="300"/>
      <c r="BT173" s="300"/>
      <c r="BU173" s="300"/>
      <c r="BV173" s="300"/>
      <c r="BW173" s="300"/>
      <c r="BX173" s="300"/>
      <c r="BY173" s="301"/>
      <c r="BZ173" s="301"/>
      <c r="CA173" s="301"/>
      <c r="CB173" s="301"/>
      <c r="CC173" s="301"/>
      <c r="CD173" s="301"/>
      <c r="CE173" s="301"/>
      <c r="CF173" s="301"/>
      <c r="CG173" s="301"/>
      <c r="CH173" s="301"/>
      <c r="CI173" s="301"/>
      <c r="CJ173" s="301"/>
      <c r="CK173" s="301"/>
      <c r="CL173" s="301"/>
      <c r="CM173" s="301"/>
      <c r="CN173" s="301"/>
      <c r="CO173" s="301"/>
      <c r="CP173" s="301"/>
      <c r="CQ173" s="301"/>
      <c r="CR173" s="301"/>
      <c r="CS173" s="301"/>
      <c r="CT173" s="301"/>
      <c r="CU173" s="1476"/>
      <c r="CV173" s="1476"/>
      <c r="CW173" s="1476"/>
      <c r="CX173" s="1476"/>
      <c r="CY173" s="1476"/>
      <c r="CZ173" s="1476"/>
      <c r="DA173" s="210"/>
    </row>
    <row r="174" s="425" customFormat="true" ht="15" customHeight="true" x14ac:dyDescent="0.2">
      <c r="A174" s="753"/>
      <c r="B174" s="973"/>
      <c r="C174" s="883"/>
      <c r="D174" s="884"/>
      <c r="E174" s="884"/>
      <c r="F174" s="884"/>
      <c r="G174" s="885"/>
      <c r="H174" s="886"/>
      <c r="I174" s="884"/>
      <c r="J174" s="884"/>
      <c r="K174" s="884"/>
      <c r="L174" s="887"/>
      <c r="M174" s="888"/>
      <c r="N174" s="884"/>
      <c r="O174" s="884"/>
      <c r="P174" s="884"/>
      <c r="Q174" s="885"/>
      <c r="R174" s="886"/>
      <c r="S174" s="884"/>
      <c r="T174" s="884"/>
      <c r="U174" s="884"/>
      <c r="V174" s="884"/>
      <c r="W174" s="884"/>
      <c r="X174" s="884"/>
      <c r="Y174" s="884"/>
      <c r="Z174" s="884"/>
      <c r="AA174" s="884"/>
      <c r="AB174" s="884"/>
      <c r="AC174" s="884"/>
      <c r="AD174" s="884"/>
      <c r="AE174" s="884"/>
      <c r="AF174" s="884"/>
      <c r="AG174" s="884"/>
      <c r="AH174" s="884"/>
      <c r="AI174" s="884"/>
      <c r="AJ174" s="884"/>
      <c r="AK174" s="884"/>
      <c r="AL174" s="884"/>
      <c r="AM174" s="884"/>
      <c r="AN174" s="884"/>
      <c r="AO174" s="884"/>
      <c r="AP174" s="884"/>
      <c r="AQ174" s="884"/>
      <c r="AR174" s="884"/>
      <c r="AS174" s="884"/>
      <c r="AT174" s="1446"/>
      <c r="AU174" s="593"/>
      <c r="AV174" s="593"/>
      <c r="AW174" s="593"/>
      <c r="AX174" s="593"/>
      <c r="AY174" s="593"/>
      <c r="BA174" s="480"/>
      <c r="BB174" s="159"/>
      <c r="BC174" s="347"/>
      <c r="BD174" s="300"/>
      <c r="BE174" s="300"/>
      <c r="BF174" s="300"/>
      <c r="BG174" s="348"/>
      <c r="BH174" s="358"/>
      <c r="BI174" s="300"/>
      <c r="BJ174" s="300"/>
      <c r="BK174" s="300"/>
      <c r="BL174" s="348"/>
      <c r="BM174" s="358"/>
      <c r="BN174" s="300"/>
      <c r="BO174" s="300"/>
      <c r="BP174" s="300"/>
      <c r="BQ174" s="348"/>
      <c r="BR174" s="358"/>
      <c r="BS174" s="300"/>
      <c r="BT174" s="300"/>
      <c r="BU174" s="300"/>
      <c r="BV174" s="300"/>
      <c r="BW174" s="300"/>
      <c r="BX174" s="300"/>
      <c r="BY174" s="301"/>
      <c r="BZ174" s="301"/>
      <c r="CA174" s="301"/>
      <c r="CB174" s="301"/>
      <c r="CC174" s="301"/>
      <c r="CD174" s="301"/>
      <c r="CE174" s="301"/>
      <c r="CF174" s="301"/>
      <c r="CG174" s="301"/>
      <c r="CH174" s="301"/>
      <c r="CI174" s="301"/>
      <c r="CJ174" s="301"/>
      <c r="CK174" s="301"/>
      <c r="CL174" s="301"/>
      <c r="CM174" s="301"/>
      <c r="CN174" s="301"/>
      <c r="CO174" s="301"/>
      <c r="CP174" s="301"/>
      <c r="CQ174" s="301"/>
      <c r="CR174" s="301"/>
      <c r="CS174" s="301"/>
      <c r="CT174" s="301"/>
      <c r="CU174" s="1476"/>
      <c r="CV174" s="1476"/>
      <c r="CW174" s="1476"/>
      <c r="CX174" s="1476"/>
      <c r="CY174" s="1476"/>
      <c r="CZ174" s="1476"/>
      <c r="DA174" s="210"/>
    </row>
    <row r="175" s="425" customFormat="true" ht="15" customHeight="true" x14ac:dyDescent="0.2">
      <c r="A175" s="754"/>
      <c r="B175" s="974"/>
      <c r="C175" s="889"/>
      <c r="D175" s="890"/>
      <c r="E175" s="890"/>
      <c r="F175" s="890"/>
      <c r="G175" s="891"/>
      <c r="H175" s="892"/>
      <c r="I175" s="890"/>
      <c r="J175" s="890"/>
      <c r="K175" s="890"/>
      <c r="L175" s="893"/>
      <c r="M175" s="894"/>
      <c r="N175" s="890"/>
      <c r="O175" s="890"/>
      <c r="P175" s="890"/>
      <c r="Q175" s="891"/>
      <c r="R175" s="892"/>
      <c r="S175" s="890"/>
      <c r="T175" s="890"/>
      <c r="U175" s="890"/>
      <c r="V175" s="890"/>
      <c r="W175" s="890"/>
      <c r="X175" s="890"/>
      <c r="Y175" s="890"/>
      <c r="Z175" s="890"/>
      <c r="AA175" s="890"/>
      <c r="AB175" s="890"/>
      <c r="AC175" s="890"/>
      <c r="AD175" s="890"/>
      <c r="AE175" s="890"/>
      <c r="AF175" s="890"/>
      <c r="AG175" s="890"/>
      <c r="AH175" s="890"/>
      <c r="AI175" s="890"/>
      <c r="AJ175" s="890"/>
      <c r="AK175" s="890"/>
      <c r="AL175" s="890"/>
      <c r="AM175" s="890"/>
      <c r="AN175" s="890"/>
      <c r="AO175" s="890"/>
      <c r="AP175" s="890"/>
      <c r="AQ175" s="890"/>
      <c r="AR175" s="890"/>
      <c r="AS175" s="890"/>
      <c r="AT175" s="1447"/>
      <c r="AU175" s="593"/>
      <c r="AV175" s="593"/>
      <c r="AW175" s="593"/>
      <c r="AX175" s="593"/>
      <c r="AY175" s="593"/>
      <c r="BA175" s="480"/>
      <c r="BB175" s="159"/>
      <c r="BC175" s="347"/>
      <c r="BD175" s="300"/>
      <c r="BE175" s="300"/>
      <c r="BF175" s="300"/>
      <c r="BG175" s="348"/>
      <c r="BH175" s="358"/>
      <c r="BI175" s="300"/>
      <c r="BJ175" s="300"/>
      <c r="BK175" s="300"/>
      <c r="BL175" s="348"/>
      <c r="BM175" s="358"/>
      <c r="BN175" s="300"/>
      <c r="BO175" s="300"/>
      <c r="BP175" s="300"/>
      <c r="BQ175" s="348"/>
      <c r="BR175" s="358"/>
      <c r="BS175" s="300"/>
      <c r="BT175" s="300"/>
      <c r="BU175" s="300"/>
      <c r="BV175" s="300"/>
      <c r="BW175" s="300"/>
      <c r="BX175" s="300"/>
      <c r="BY175" s="301"/>
      <c r="BZ175" s="301"/>
      <c r="CA175" s="301"/>
      <c r="CB175" s="301"/>
      <c r="CC175" s="301"/>
      <c r="CD175" s="301"/>
      <c r="CE175" s="301"/>
      <c r="CF175" s="301"/>
      <c r="CG175" s="301"/>
      <c r="CH175" s="301"/>
      <c r="CI175" s="301"/>
      <c r="CJ175" s="301"/>
      <c r="CK175" s="301"/>
      <c r="CL175" s="301"/>
      <c r="CM175" s="301"/>
      <c r="CN175" s="301"/>
      <c r="CO175" s="301"/>
      <c r="CP175" s="301"/>
      <c r="CQ175" s="301"/>
      <c r="CR175" s="301"/>
      <c r="CS175" s="301"/>
      <c r="CT175" s="301"/>
      <c r="CU175" s="1476"/>
      <c r="CV175" s="1476"/>
      <c r="CW175" s="1476"/>
      <c r="CX175" s="1476"/>
      <c r="CY175" s="1476"/>
      <c r="CZ175" s="1476"/>
      <c r="DA175" s="210"/>
    </row>
    <row r="176" s="425" customFormat="true" ht="15" customHeight="true" x14ac:dyDescent="0.2">
      <c r="A176" s="754"/>
      <c r="B176" s="974"/>
      <c r="C176" s="889"/>
      <c r="D176" s="890"/>
      <c r="E176" s="890"/>
      <c r="F176" s="890"/>
      <c r="G176" s="891"/>
      <c r="H176" s="892"/>
      <c r="I176" s="890"/>
      <c r="J176" s="890"/>
      <c r="K176" s="890"/>
      <c r="L176" s="893"/>
      <c r="M176" s="894"/>
      <c r="N176" s="890"/>
      <c r="O176" s="890"/>
      <c r="P176" s="890"/>
      <c r="Q176" s="891"/>
      <c r="R176" s="892"/>
      <c r="S176" s="890"/>
      <c r="T176" s="890"/>
      <c r="U176" s="890"/>
      <c r="V176" s="890"/>
      <c r="W176" s="890"/>
      <c r="X176" s="890"/>
      <c r="Y176" s="890"/>
      <c r="Z176" s="890"/>
      <c r="AA176" s="890"/>
      <c r="AB176" s="890"/>
      <c r="AC176" s="890"/>
      <c r="AD176" s="890"/>
      <c r="AE176" s="890"/>
      <c r="AF176" s="890"/>
      <c r="AG176" s="890"/>
      <c r="AH176" s="890"/>
      <c r="AI176" s="890"/>
      <c r="AJ176" s="890"/>
      <c r="AK176" s="890"/>
      <c r="AL176" s="890"/>
      <c r="AM176" s="890"/>
      <c r="AN176" s="890"/>
      <c r="AO176" s="890"/>
      <c r="AP176" s="890"/>
      <c r="AQ176" s="890"/>
      <c r="AR176" s="890"/>
      <c r="AS176" s="890"/>
      <c r="AT176" s="1447"/>
      <c r="AU176" s="593"/>
      <c r="AV176" s="593"/>
      <c r="AW176" s="593"/>
      <c r="AX176" s="593"/>
      <c r="AY176" s="593"/>
      <c r="BA176" s="480"/>
      <c r="BB176" s="159"/>
      <c r="BC176" s="347"/>
      <c r="BD176" s="300"/>
      <c r="BE176" s="300"/>
      <c r="BF176" s="300"/>
      <c r="BG176" s="348"/>
      <c r="BH176" s="358"/>
      <c r="BI176" s="300"/>
      <c r="BJ176" s="300"/>
      <c r="BK176" s="300"/>
      <c r="BL176" s="348"/>
      <c r="BM176" s="358"/>
      <c r="BN176" s="300"/>
      <c r="BO176" s="300"/>
      <c r="BP176" s="300"/>
      <c r="BQ176" s="348"/>
      <c r="BR176" s="358"/>
      <c r="BS176" s="300"/>
      <c r="BT176" s="300"/>
      <c r="BU176" s="300"/>
      <c r="BV176" s="300"/>
      <c r="BW176" s="300"/>
      <c r="BX176" s="300"/>
      <c r="BY176" s="301"/>
      <c r="BZ176" s="301"/>
      <c r="CA176" s="301"/>
      <c r="CB176" s="301"/>
      <c r="CC176" s="301"/>
      <c r="CD176" s="301"/>
      <c r="CE176" s="301"/>
      <c r="CF176" s="301"/>
      <c r="CG176" s="301"/>
      <c r="CH176" s="301"/>
      <c r="CI176" s="301"/>
      <c r="CJ176" s="301"/>
      <c r="CK176" s="301"/>
      <c r="CL176" s="301"/>
      <c r="CM176" s="301"/>
      <c r="CN176" s="301"/>
      <c r="CO176" s="301"/>
      <c r="CP176" s="301"/>
      <c r="CQ176" s="301"/>
      <c r="CR176" s="301"/>
      <c r="CS176" s="301"/>
      <c r="CT176" s="301"/>
      <c r="CU176" s="1476"/>
      <c r="CV176" s="1476"/>
      <c r="CW176" s="1476"/>
      <c r="CX176" s="1476"/>
      <c r="CY176" s="1476"/>
      <c r="CZ176" s="1476"/>
      <c r="DA176" s="210"/>
    </row>
    <row r="177" s="425" customFormat="true" ht="15" customHeight="true" x14ac:dyDescent="0.2">
      <c r="A177" s="754"/>
      <c r="B177" s="974"/>
      <c r="C177" s="889"/>
      <c r="D177" s="890"/>
      <c r="E177" s="890"/>
      <c r="F177" s="890"/>
      <c r="G177" s="891"/>
      <c r="H177" s="892"/>
      <c r="I177" s="890"/>
      <c r="J177" s="890"/>
      <c r="K177" s="890"/>
      <c r="L177" s="893"/>
      <c r="M177" s="894"/>
      <c r="N177" s="890"/>
      <c r="O177" s="890"/>
      <c r="P177" s="890"/>
      <c r="Q177" s="891"/>
      <c r="R177" s="892"/>
      <c r="S177" s="890"/>
      <c r="T177" s="890"/>
      <c r="U177" s="890"/>
      <c r="V177" s="890"/>
      <c r="W177" s="890"/>
      <c r="X177" s="890"/>
      <c r="Y177" s="890"/>
      <c r="Z177" s="890"/>
      <c r="AA177" s="890"/>
      <c r="AB177" s="890"/>
      <c r="AC177" s="890"/>
      <c r="AD177" s="890"/>
      <c r="AE177" s="890"/>
      <c r="AF177" s="890"/>
      <c r="AG177" s="890"/>
      <c r="AH177" s="890"/>
      <c r="AI177" s="890"/>
      <c r="AJ177" s="890"/>
      <c r="AK177" s="890"/>
      <c r="AL177" s="890"/>
      <c r="AM177" s="890"/>
      <c r="AN177" s="890"/>
      <c r="AO177" s="890"/>
      <c r="AP177" s="890"/>
      <c r="AQ177" s="890"/>
      <c r="AR177" s="890"/>
      <c r="AS177" s="890"/>
      <c r="AT177" s="1447"/>
      <c r="AU177" s="593"/>
      <c r="AV177" s="593"/>
      <c r="AW177" s="593"/>
      <c r="AX177" s="593"/>
      <c r="AY177" s="593"/>
      <c r="BA177" s="480"/>
      <c r="BB177" s="159"/>
      <c r="BC177" s="347"/>
      <c r="BD177" s="300"/>
      <c r="BE177" s="300"/>
      <c r="BF177" s="300"/>
      <c r="BG177" s="348"/>
      <c r="BH177" s="358"/>
      <c r="BI177" s="300"/>
      <c r="BJ177" s="300"/>
      <c r="BK177" s="300"/>
      <c r="BL177" s="348"/>
      <c r="BM177" s="358"/>
      <c r="BN177" s="300"/>
      <c r="BO177" s="300"/>
      <c r="BP177" s="300"/>
      <c r="BQ177" s="348"/>
      <c r="BR177" s="358"/>
      <c r="BS177" s="300"/>
      <c r="BT177" s="300"/>
      <c r="BU177" s="300"/>
      <c r="BV177" s="300"/>
      <c r="BW177" s="300"/>
      <c r="BX177" s="300"/>
      <c r="BY177" s="301"/>
      <c r="BZ177" s="301"/>
      <c r="CA177" s="301"/>
      <c r="CB177" s="301"/>
      <c r="CC177" s="301"/>
      <c r="CD177" s="301"/>
      <c r="CE177" s="301"/>
      <c r="CF177" s="301"/>
      <c r="CG177" s="301"/>
      <c r="CH177" s="301"/>
      <c r="CI177" s="301"/>
      <c r="CJ177" s="301"/>
      <c r="CK177" s="301"/>
      <c r="CL177" s="301"/>
      <c r="CM177" s="301"/>
      <c r="CN177" s="301"/>
      <c r="CO177" s="301"/>
      <c r="CP177" s="301"/>
      <c r="CQ177" s="301"/>
      <c r="CR177" s="301"/>
      <c r="CS177" s="301"/>
      <c r="CT177" s="301"/>
      <c r="CU177" s="1476"/>
      <c r="CV177" s="1476"/>
      <c r="CW177" s="1476"/>
      <c r="CX177" s="1476"/>
      <c r="CY177" s="1476"/>
      <c r="CZ177" s="1476"/>
      <c r="DA177" s="210"/>
    </row>
    <row r="178" s="425" customFormat="true" ht="15" customHeight="true" x14ac:dyDescent="0.2">
      <c r="A178" s="754"/>
      <c r="B178" s="974"/>
      <c r="C178" s="889"/>
      <c r="D178" s="890"/>
      <c r="E178" s="890"/>
      <c r="F178" s="890"/>
      <c r="G178" s="891"/>
      <c r="H178" s="892"/>
      <c r="I178" s="890"/>
      <c r="J178" s="890"/>
      <c r="K178" s="890"/>
      <c r="L178" s="893"/>
      <c r="M178" s="894"/>
      <c r="N178" s="890"/>
      <c r="O178" s="890"/>
      <c r="P178" s="890"/>
      <c r="Q178" s="891"/>
      <c r="R178" s="892"/>
      <c r="S178" s="890"/>
      <c r="T178" s="890"/>
      <c r="U178" s="890"/>
      <c r="V178" s="890"/>
      <c r="W178" s="890"/>
      <c r="X178" s="890"/>
      <c r="Y178" s="890"/>
      <c r="Z178" s="890"/>
      <c r="AA178" s="890"/>
      <c r="AB178" s="890"/>
      <c r="AC178" s="890"/>
      <c r="AD178" s="890"/>
      <c r="AE178" s="890"/>
      <c r="AF178" s="890"/>
      <c r="AG178" s="890"/>
      <c r="AH178" s="890"/>
      <c r="AI178" s="890"/>
      <c r="AJ178" s="890"/>
      <c r="AK178" s="890"/>
      <c r="AL178" s="890"/>
      <c r="AM178" s="890"/>
      <c r="AN178" s="890"/>
      <c r="AO178" s="890"/>
      <c r="AP178" s="890"/>
      <c r="AQ178" s="890"/>
      <c r="AR178" s="890"/>
      <c r="AS178" s="890"/>
      <c r="AT178" s="1447"/>
      <c r="AU178" s="593"/>
      <c r="AV178" s="593"/>
      <c r="AW178" s="593"/>
      <c r="AX178" s="593"/>
      <c r="AY178" s="593"/>
      <c r="BA178" s="480"/>
      <c r="BB178" s="159"/>
      <c r="BC178" s="347"/>
      <c r="BD178" s="300"/>
      <c r="BE178" s="300"/>
      <c r="BF178" s="300"/>
      <c r="BG178" s="348"/>
      <c r="BH178" s="358"/>
      <c r="BI178" s="300"/>
      <c r="BJ178" s="300"/>
      <c r="BK178" s="300"/>
      <c r="BL178" s="348"/>
      <c r="BM178" s="358"/>
      <c r="BN178" s="300"/>
      <c r="BO178" s="300"/>
      <c r="BP178" s="300"/>
      <c r="BQ178" s="348"/>
      <c r="BR178" s="358"/>
      <c r="BS178" s="300"/>
      <c r="BT178" s="300"/>
      <c r="BU178" s="300"/>
      <c r="BV178" s="300"/>
      <c r="BW178" s="300"/>
      <c r="BX178" s="300"/>
      <c r="BY178" s="301"/>
      <c r="BZ178" s="301"/>
      <c r="CA178" s="301"/>
      <c r="CB178" s="301"/>
      <c r="CC178" s="301"/>
      <c r="CD178" s="301"/>
      <c r="CE178" s="301"/>
      <c r="CF178" s="301"/>
      <c r="CG178" s="301"/>
      <c r="CH178" s="301"/>
      <c r="CI178" s="301"/>
      <c r="CJ178" s="301"/>
      <c r="CK178" s="301"/>
      <c r="CL178" s="301"/>
      <c r="CM178" s="301"/>
      <c r="CN178" s="301"/>
      <c r="CO178" s="301"/>
      <c r="CP178" s="301"/>
      <c r="CQ178" s="301"/>
      <c r="CR178" s="301"/>
      <c r="CS178" s="301"/>
      <c r="CT178" s="301"/>
      <c r="CU178" s="1476"/>
      <c r="CV178" s="1476"/>
      <c r="CW178" s="1476"/>
      <c r="CX178" s="1476"/>
      <c r="CY178" s="1476"/>
      <c r="CZ178" s="1476"/>
      <c r="DA178" s="210"/>
    </row>
    <row r="179" s="425" customFormat="true" ht="15" customHeight="true" x14ac:dyDescent="0.2">
      <c r="A179" s="754"/>
      <c r="B179" s="974"/>
      <c r="C179" s="889"/>
      <c r="D179" s="890"/>
      <c r="E179" s="890"/>
      <c r="F179" s="890"/>
      <c r="G179" s="891"/>
      <c r="H179" s="892"/>
      <c r="I179" s="890"/>
      <c r="J179" s="890"/>
      <c r="K179" s="890"/>
      <c r="L179" s="893"/>
      <c r="M179" s="894"/>
      <c r="N179" s="890"/>
      <c r="O179" s="890"/>
      <c r="P179" s="890"/>
      <c r="Q179" s="891"/>
      <c r="R179" s="892"/>
      <c r="S179" s="890"/>
      <c r="T179" s="890"/>
      <c r="U179" s="890"/>
      <c r="V179" s="890"/>
      <c r="W179" s="890"/>
      <c r="X179" s="890"/>
      <c r="Y179" s="890"/>
      <c r="Z179" s="890"/>
      <c r="AA179" s="890"/>
      <c r="AB179" s="890"/>
      <c r="AC179" s="890"/>
      <c r="AD179" s="890"/>
      <c r="AE179" s="890"/>
      <c r="AF179" s="890"/>
      <c r="AG179" s="890"/>
      <c r="AH179" s="890"/>
      <c r="AI179" s="890"/>
      <c r="AJ179" s="890"/>
      <c r="AK179" s="890"/>
      <c r="AL179" s="890"/>
      <c r="AM179" s="890"/>
      <c r="AN179" s="890"/>
      <c r="AO179" s="890"/>
      <c r="AP179" s="890"/>
      <c r="AQ179" s="890"/>
      <c r="AR179" s="890"/>
      <c r="AS179" s="890"/>
      <c r="AT179" s="1447"/>
      <c r="AU179" s="593"/>
      <c r="AV179" s="593"/>
      <c r="AW179" s="593"/>
      <c r="AX179" s="593"/>
      <c r="AY179" s="593"/>
      <c r="BA179" s="480"/>
      <c r="BB179" s="159"/>
      <c r="BC179" s="347"/>
      <c r="BD179" s="300"/>
      <c r="BE179" s="300"/>
      <c r="BF179" s="300"/>
      <c r="BG179" s="348"/>
      <c r="BH179" s="358"/>
      <c r="BI179" s="300"/>
      <c r="BJ179" s="300"/>
      <c r="BK179" s="300"/>
      <c r="BL179" s="348"/>
      <c r="BM179" s="358"/>
      <c r="BN179" s="300"/>
      <c r="BO179" s="300"/>
      <c r="BP179" s="300"/>
      <c r="BQ179" s="348"/>
      <c r="BR179" s="358"/>
      <c r="BS179" s="300"/>
      <c r="BT179" s="300"/>
      <c r="BU179" s="300"/>
      <c r="BV179" s="300"/>
      <c r="BW179" s="300"/>
      <c r="BX179" s="300"/>
      <c r="BY179" s="301"/>
      <c r="BZ179" s="301"/>
      <c r="CA179" s="301"/>
      <c r="CB179" s="301"/>
      <c r="CC179" s="301"/>
      <c r="CD179" s="301"/>
      <c r="CE179" s="301"/>
      <c r="CF179" s="301"/>
      <c r="CG179" s="301"/>
      <c r="CH179" s="301"/>
      <c r="CI179" s="301"/>
      <c r="CJ179" s="301"/>
      <c r="CK179" s="301"/>
      <c r="CL179" s="301"/>
      <c r="CM179" s="301"/>
      <c r="CN179" s="301"/>
      <c r="CO179" s="301"/>
      <c r="CP179" s="301"/>
      <c r="CQ179" s="301"/>
      <c r="CR179" s="301"/>
      <c r="CS179" s="301"/>
      <c r="CT179" s="301"/>
      <c r="CU179" s="1476"/>
      <c r="CV179" s="1476"/>
      <c r="CW179" s="1476"/>
      <c r="CX179" s="1476"/>
      <c r="CY179" s="1476"/>
      <c r="CZ179" s="1476"/>
      <c r="DA179" s="210"/>
    </row>
    <row r="180" s="425" customFormat="true" ht="15" customHeight="true" x14ac:dyDescent="0.2">
      <c r="A180" s="754"/>
      <c r="B180" s="974"/>
      <c r="C180" s="889"/>
      <c r="D180" s="890"/>
      <c r="E180" s="890"/>
      <c r="F180" s="890"/>
      <c r="G180" s="891"/>
      <c r="H180" s="892"/>
      <c r="I180" s="890"/>
      <c r="J180" s="890"/>
      <c r="K180" s="890"/>
      <c r="L180" s="893"/>
      <c r="M180" s="894"/>
      <c r="N180" s="890"/>
      <c r="O180" s="890"/>
      <c r="P180" s="890"/>
      <c r="Q180" s="891"/>
      <c r="R180" s="892"/>
      <c r="S180" s="890"/>
      <c r="T180" s="890"/>
      <c r="U180" s="890"/>
      <c r="V180" s="890"/>
      <c r="W180" s="890"/>
      <c r="X180" s="890"/>
      <c r="Y180" s="890"/>
      <c r="Z180" s="890"/>
      <c r="AA180" s="890"/>
      <c r="AB180" s="890"/>
      <c r="AC180" s="890"/>
      <c r="AD180" s="890"/>
      <c r="AE180" s="890"/>
      <c r="AF180" s="890"/>
      <c r="AG180" s="890"/>
      <c r="AH180" s="890"/>
      <c r="AI180" s="890"/>
      <c r="AJ180" s="890"/>
      <c r="AK180" s="890"/>
      <c r="AL180" s="890"/>
      <c r="AM180" s="890"/>
      <c r="AN180" s="890"/>
      <c r="AO180" s="890"/>
      <c r="AP180" s="890"/>
      <c r="AQ180" s="890"/>
      <c r="AR180" s="890"/>
      <c r="AS180" s="890"/>
      <c r="AT180" s="1447"/>
      <c r="AU180" s="593"/>
      <c r="AV180" s="593"/>
      <c r="AW180" s="593"/>
      <c r="AX180" s="593"/>
      <c r="AY180" s="593"/>
      <c r="BA180" s="480"/>
      <c r="BB180" s="159"/>
      <c r="BC180" s="347"/>
      <c r="BD180" s="300"/>
      <c r="BE180" s="300"/>
      <c r="BF180" s="300"/>
      <c r="BG180" s="348"/>
      <c r="BH180" s="358"/>
      <c r="BI180" s="300"/>
      <c r="BJ180" s="300"/>
      <c r="BK180" s="300"/>
      <c r="BL180" s="348"/>
      <c r="BM180" s="358"/>
      <c r="BN180" s="300"/>
      <c r="BO180" s="300"/>
      <c r="BP180" s="300"/>
      <c r="BQ180" s="348"/>
      <c r="BR180" s="358"/>
      <c r="BS180" s="300"/>
      <c r="BT180" s="300"/>
      <c r="BU180" s="300"/>
      <c r="BV180" s="300"/>
      <c r="BW180" s="300"/>
      <c r="BX180" s="300"/>
      <c r="BY180" s="301"/>
      <c r="BZ180" s="301"/>
      <c r="CA180" s="301"/>
      <c r="CB180" s="301"/>
      <c r="CC180" s="301"/>
      <c r="CD180" s="301"/>
      <c r="CE180" s="301"/>
      <c r="CF180" s="301"/>
      <c r="CG180" s="301"/>
      <c r="CH180" s="301"/>
      <c r="CI180" s="301"/>
      <c r="CJ180" s="301"/>
      <c r="CK180" s="301"/>
      <c r="CL180" s="301"/>
      <c r="CM180" s="301"/>
      <c r="CN180" s="301"/>
      <c r="CO180" s="301"/>
      <c r="CP180" s="301"/>
      <c r="CQ180" s="301"/>
      <c r="CR180" s="301"/>
      <c r="CS180" s="301"/>
      <c r="CT180" s="301"/>
      <c r="CU180" s="1476"/>
      <c r="CV180" s="1476"/>
      <c r="CW180" s="1476"/>
      <c r="CX180" s="1476"/>
      <c r="CY180" s="1476"/>
      <c r="CZ180" s="1476"/>
      <c r="DA180" s="210"/>
    </row>
    <row r="181" s="425" customFormat="true" ht="15" customHeight="true" x14ac:dyDescent="0.2">
      <c r="A181" s="754"/>
      <c r="B181" s="974"/>
      <c r="C181" s="889"/>
      <c r="D181" s="890"/>
      <c r="E181" s="890"/>
      <c r="F181" s="890"/>
      <c r="G181" s="891"/>
      <c r="H181" s="892"/>
      <c r="I181" s="890"/>
      <c r="J181" s="890"/>
      <c r="K181" s="890"/>
      <c r="L181" s="893"/>
      <c r="M181" s="894"/>
      <c r="N181" s="890"/>
      <c r="O181" s="890"/>
      <c r="P181" s="890"/>
      <c r="Q181" s="891"/>
      <c r="R181" s="892"/>
      <c r="S181" s="890"/>
      <c r="T181" s="890"/>
      <c r="U181" s="890"/>
      <c r="V181" s="890"/>
      <c r="W181" s="890"/>
      <c r="X181" s="890"/>
      <c r="Y181" s="890"/>
      <c r="Z181" s="890"/>
      <c r="AA181" s="890"/>
      <c r="AB181" s="890"/>
      <c r="AC181" s="890"/>
      <c r="AD181" s="890"/>
      <c r="AE181" s="890"/>
      <c r="AF181" s="890"/>
      <c r="AG181" s="890"/>
      <c r="AH181" s="890"/>
      <c r="AI181" s="890"/>
      <c r="AJ181" s="890"/>
      <c r="AK181" s="890"/>
      <c r="AL181" s="890"/>
      <c r="AM181" s="890"/>
      <c r="AN181" s="890"/>
      <c r="AO181" s="890"/>
      <c r="AP181" s="890"/>
      <c r="AQ181" s="890"/>
      <c r="AR181" s="890"/>
      <c r="AS181" s="890"/>
      <c r="AT181" s="1447"/>
      <c r="AU181" s="593"/>
      <c r="AV181" s="593"/>
      <c r="AW181" s="593"/>
      <c r="AX181" s="593"/>
      <c r="AY181" s="593"/>
      <c r="BA181" s="480"/>
      <c r="BB181" s="159"/>
      <c r="BC181" s="347"/>
      <c r="BD181" s="300"/>
      <c r="BE181" s="300"/>
      <c r="BF181" s="300"/>
      <c r="BG181" s="348"/>
      <c r="BH181" s="358"/>
      <c r="BI181" s="300"/>
      <c r="BJ181" s="300"/>
      <c r="BK181" s="300"/>
      <c r="BL181" s="348"/>
      <c r="BM181" s="358"/>
      <c r="BN181" s="300"/>
      <c r="BO181" s="300"/>
      <c r="BP181" s="300"/>
      <c r="BQ181" s="348"/>
      <c r="BR181" s="358"/>
      <c r="BS181" s="300"/>
      <c r="BT181" s="300"/>
      <c r="BU181" s="300"/>
      <c r="BV181" s="300"/>
      <c r="BW181" s="300"/>
      <c r="BX181" s="300"/>
      <c r="BY181" s="301"/>
      <c r="BZ181" s="301"/>
      <c r="CA181" s="301"/>
      <c r="CB181" s="301"/>
      <c r="CC181" s="301"/>
      <c r="CD181" s="301"/>
      <c r="CE181" s="301"/>
      <c r="CF181" s="301"/>
      <c r="CG181" s="301"/>
      <c r="CH181" s="301"/>
      <c r="CI181" s="301"/>
      <c r="CJ181" s="301"/>
      <c r="CK181" s="301"/>
      <c r="CL181" s="301"/>
      <c r="CM181" s="301"/>
      <c r="CN181" s="301"/>
      <c r="CO181" s="301"/>
      <c r="CP181" s="301"/>
      <c r="CQ181" s="301"/>
      <c r="CR181" s="301"/>
      <c r="CS181" s="301"/>
      <c r="CT181" s="301"/>
      <c r="CU181" s="1476"/>
      <c r="CV181" s="1476"/>
      <c r="CW181" s="1476"/>
      <c r="CX181" s="1476"/>
      <c r="CY181" s="1476"/>
      <c r="CZ181" s="1476"/>
      <c r="DA181" s="210"/>
    </row>
    <row r="182" s="425" customFormat="true" ht="15" customHeight="true" x14ac:dyDescent="0.2">
      <c r="A182" s="754"/>
      <c r="B182" s="974"/>
      <c r="C182" s="889"/>
      <c r="D182" s="890"/>
      <c r="E182" s="890"/>
      <c r="F182" s="890"/>
      <c r="G182" s="891"/>
      <c r="H182" s="892"/>
      <c r="I182" s="890"/>
      <c r="J182" s="890"/>
      <c r="K182" s="890"/>
      <c r="L182" s="893"/>
      <c r="M182" s="894"/>
      <c r="N182" s="890"/>
      <c r="O182" s="890"/>
      <c r="P182" s="890"/>
      <c r="Q182" s="891"/>
      <c r="R182" s="892"/>
      <c r="S182" s="890"/>
      <c r="T182" s="890"/>
      <c r="U182" s="890"/>
      <c r="V182" s="890"/>
      <c r="W182" s="890"/>
      <c r="X182" s="890"/>
      <c r="Y182" s="890"/>
      <c r="Z182" s="890"/>
      <c r="AA182" s="890"/>
      <c r="AB182" s="890"/>
      <c r="AC182" s="890"/>
      <c r="AD182" s="890"/>
      <c r="AE182" s="890"/>
      <c r="AF182" s="890"/>
      <c r="AG182" s="890"/>
      <c r="AH182" s="890"/>
      <c r="AI182" s="890"/>
      <c r="AJ182" s="890"/>
      <c r="AK182" s="890"/>
      <c r="AL182" s="890"/>
      <c r="AM182" s="890"/>
      <c r="AN182" s="890"/>
      <c r="AO182" s="890"/>
      <c r="AP182" s="890"/>
      <c r="AQ182" s="890"/>
      <c r="AR182" s="890"/>
      <c r="AS182" s="890"/>
      <c r="AT182" s="1447"/>
      <c r="AU182" s="593"/>
      <c r="AV182" s="593"/>
      <c r="AW182" s="593"/>
      <c r="AX182" s="593"/>
      <c r="AY182" s="593"/>
      <c r="BA182" s="480"/>
      <c r="BB182" s="159"/>
      <c r="BC182" s="347"/>
      <c r="BD182" s="300"/>
      <c r="BE182" s="300"/>
      <c r="BF182" s="300"/>
      <c r="BG182" s="348"/>
      <c r="BH182" s="358"/>
      <c r="BI182" s="300"/>
      <c r="BJ182" s="300"/>
      <c r="BK182" s="300"/>
      <c r="BL182" s="348"/>
      <c r="BM182" s="358"/>
      <c r="BN182" s="300"/>
      <c r="BO182" s="300"/>
      <c r="BP182" s="300"/>
      <c r="BQ182" s="348"/>
      <c r="BR182" s="358"/>
      <c r="BS182" s="300"/>
      <c r="BT182" s="300"/>
      <c r="BU182" s="300"/>
      <c r="BV182" s="300"/>
      <c r="BW182" s="300"/>
      <c r="BX182" s="300"/>
      <c r="BY182" s="301"/>
      <c r="BZ182" s="301"/>
      <c r="CA182" s="301"/>
      <c r="CB182" s="301"/>
      <c r="CC182" s="301"/>
      <c r="CD182" s="301"/>
      <c r="CE182" s="301"/>
      <c r="CF182" s="301"/>
      <c r="CG182" s="301"/>
      <c r="CH182" s="301"/>
      <c r="CI182" s="301"/>
      <c r="CJ182" s="301"/>
      <c r="CK182" s="301"/>
      <c r="CL182" s="301"/>
      <c r="CM182" s="301"/>
      <c r="CN182" s="301"/>
      <c r="CO182" s="301"/>
      <c r="CP182" s="301"/>
      <c r="CQ182" s="301"/>
      <c r="CR182" s="301"/>
      <c r="CS182" s="301"/>
      <c r="CT182" s="301"/>
      <c r="CU182" s="1476"/>
      <c r="CV182" s="1476"/>
      <c r="CW182" s="1476"/>
      <c r="CX182" s="1476"/>
      <c r="CY182" s="1476"/>
      <c r="CZ182" s="1476"/>
      <c r="DA182" s="210"/>
    </row>
    <row r="183" s="425" customFormat="true" ht="15" customHeight="true" x14ac:dyDescent="0.2">
      <c r="A183" s="754"/>
      <c r="B183" s="974"/>
      <c r="C183" s="889"/>
      <c r="D183" s="890"/>
      <c r="E183" s="890"/>
      <c r="F183" s="890"/>
      <c r="G183" s="891"/>
      <c r="H183" s="892"/>
      <c r="I183" s="890"/>
      <c r="J183" s="890"/>
      <c r="K183" s="890"/>
      <c r="L183" s="893"/>
      <c r="M183" s="894"/>
      <c r="N183" s="890"/>
      <c r="O183" s="890"/>
      <c r="P183" s="890"/>
      <c r="Q183" s="891"/>
      <c r="R183" s="892"/>
      <c r="S183" s="890"/>
      <c r="T183" s="890"/>
      <c r="U183" s="890"/>
      <c r="V183" s="890"/>
      <c r="W183" s="890"/>
      <c r="X183" s="890"/>
      <c r="Y183" s="890"/>
      <c r="Z183" s="890"/>
      <c r="AA183" s="890"/>
      <c r="AB183" s="890"/>
      <c r="AC183" s="890"/>
      <c r="AD183" s="890"/>
      <c r="AE183" s="890"/>
      <c r="AF183" s="890"/>
      <c r="AG183" s="890"/>
      <c r="AH183" s="890"/>
      <c r="AI183" s="890"/>
      <c r="AJ183" s="890"/>
      <c r="AK183" s="890"/>
      <c r="AL183" s="890"/>
      <c r="AM183" s="890"/>
      <c r="AN183" s="890"/>
      <c r="AO183" s="890"/>
      <c r="AP183" s="890"/>
      <c r="AQ183" s="890"/>
      <c r="AR183" s="890"/>
      <c r="AS183" s="890"/>
      <c r="AT183" s="1447"/>
      <c r="AU183" s="593"/>
      <c r="AV183" s="593"/>
      <c r="AW183" s="593"/>
      <c r="AX183" s="593"/>
      <c r="AY183" s="593"/>
      <c r="BA183" s="480"/>
      <c r="BB183" s="159"/>
      <c r="BC183" s="347"/>
      <c r="BD183" s="300"/>
      <c r="BE183" s="300"/>
      <c r="BF183" s="300"/>
      <c r="BG183" s="348"/>
      <c r="BH183" s="358"/>
      <c r="BI183" s="300"/>
      <c r="BJ183" s="300"/>
      <c r="BK183" s="300"/>
      <c r="BL183" s="348"/>
      <c r="BM183" s="358"/>
      <c r="BN183" s="300"/>
      <c r="BO183" s="300"/>
      <c r="BP183" s="300"/>
      <c r="BQ183" s="348"/>
      <c r="BR183" s="358"/>
      <c r="BS183" s="300"/>
      <c r="BT183" s="300"/>
      <c r="BU183" s="300"/>
      <c r="BV183" s="300"/>
      <c r="BW183" s="300"/>
      <c r="BX183" s="300"/>
      <c r="BY183" s="301"/>
      <c r="BZ183" s="301"/>
      <c r="CA183" s="301"/>
      <c r="CB183" s="301"/>
      <c r="CC183" s="301"/>
      <c r="CD183" s="301"/>
      <c r="CE183" s="301"/>
      <c r="CF183" s="301"/>
      <c r="CG183" s="301"/>
      <c r="CH183" s="301"/>
      <c r="CI183" s="301"/>
      <c r="CJ183" s="301"/>
      <c r="CK183" s="301"/>
      <c r="CL183" s="301"/>
      <c r="CM183" s="301"/>
      <c r="CN183" s="301"/>
      <c r="CO183" s="301"/>
      <c r="CP183" s="301"/>
      <c r="CQ183" s="301"/>
      <c r="CR183" s="301"/>
      <c r="CS183" s="301"/>
      <c r="CT183" s="301"/>
      <c r="CU183" s="1476"/>
      <c r="CV183" s="1476"/>
      <c r="CW183" s="1476"/>
      <c r="CX183" s="1476"/>
      <c r="CY183" s="1476"/>
      <c r="CZ183" s="1476"/>
      <c r="DA183" s="210"/>
    </row>
    <row r="184" s="425" customFormat="true" ht="15" customHeight="true" x14ac:dyDescent="0.2">
      <c r="A184" s="754"/>
      <c r="B184" s="974"/>
      <c r="C184" s="889"/>
      <c r="D184" s="890"/>
      <c r="E184" s="890"/>
      <c r="F184" s="890"/>
      <c r="G184" s="891"/>
      <c r="H184" s="892"/>
      <c r="I184" s="890"/>
      <c r="J184" s="890"/>
      <c r="K184" s="890"/>
      <c r="L184" s="893"/>
      <c r="M184" s="894"/>
      <c r="N184" s="890"/>
      <c r="O184" s="890"/>
      <c r="P184" s="890"/>
      <c r="Q184" s="891"/>
      <c r="R184" s="892"/>
      <c r="S184" s="890"/>
      <c r="T184" s="890"/>
      <c r="U184" s="890"/>
      <c r="V184" s="890"/>
      <c r="W184" s="890"/>
      <c r="X184" s="890"/>
      <c r="Y184" s="890"/>
      <c r="Z184" s="890"/>
      <c r="AA184" s="890"/>
      <c r="AB184" s="890"/>
      <c r="AC184" s="890"/>
      <c r="AD184" s="890"/>
      <c r="AE184" s="890"/>
      <c r="AF184" s="890"/>
      <c r="AG184" s="890"/>
      <c r="AH184" s="890"/>
      <c r="AI184" s="890"/>
      <c r="AJ184" s="890"/>
      <c r="AK184" s="890"/>
      <c r="AL184" s="890"/>
      <c r="AM184" s="890"/>
      <c r="AN184" s="890"/>
      <c r="AO184" s="890"/>
      <c r="AP184" s="890"/>
      <c r="AQ184" s="890"/>
      <c r="AR184" s="890"/>
      <c r="AS184" s="890"/>
      <c r="AT184" s="1447"/>
      <c r="AU184" s="593"/>
      <c r="AV184" s="593"/>
      <c r="AW184" s="593"/>
      <c r="AX184" s="593"/>
      <c r="AY184" s="593"/>
      <c r="BA184" s="480"/>
      <c r="BB184" s="159"/>
      <c r="BC184" s="347"/>
      <c r="BD184" s="300"/>
      <c r="BE184" s="300"/>
      <c r="BF184" s="300"/>
      <c r="BG184" s="348"/>
      <c r="BH184" s="358"/>
      <c r="BI184" s="300"/>
      <c r="BJ184" s="300"/>
      <c r="BK184" s="300"/>
      <c r="BL184" s="348"/>
      <c r="BM184" s="358"/>
      <c r="BN184" s="300"/>
      <c r="BO184" s="300"/>
      <c r="BP184" s="300"/>
      <c r="BQ184" s="348"/>
      <c r="BR184" s="358"/>
      <c r="BS184" s="300"/>
      <c r="BT184" s="300"/>
      <c r="BU184" s="300"/>
      <c r="BV184" s="300"/>
      <c r="BW184" s="300"/>
      <c r="BX184" s="300"/>
      <c r="BY184" s="301"/>
      <c r="BZ184" s="301"/>
      <c r="CA184" s="301"/>
      <c r="CB184" s="301"/>
      <c r="CC184" s="301"/>
      <c r="CD184" s="301"/>
      <c r="CE184" s="301"/>
      <c r="CF184" s="301"/>
      <c r="CG184" s="301"/>
      <c r="CH184" s="301"/>
      <c r="CI184" s="301"/>
      <c r="CJ184" s="301"/>
      <c r="CK184" s="301"/>
      <c r="CL184" s="301"/>
      <c r="CM184" s="301"/>
      <c r="CN184" s="301"/>
      <c r="CO184" s="301"/>
      <c r="CP184" s="301"/>
      <c r="CQ184" s="301"/>
      <c r="CR184" s="301"/>
      <c r="CS184" s="301"/>
      <c r="CT184" s="301"/>
      <c r="CU184" s="1476"/>
      <c r="CV184" s="1476"/>
      <c r="CW184" s="1476"/>
      <c r="CX184" s="1476"/>
      <c r="CY184" s="1476"/>
      <c r="CZ184" s="1476"/>
      <c r="DA184" s="210"/>
    </row>
    <row r="185" s="425" customFormat="true" ht="15" customHeight="true" x14ac:dyDescent="0.2">
      <c r="A185" s="754"/>
      <c r="B185" s="974"/>
      <c r="C185" s="889"/>
      <c r="D185" s="890"/>
      <c r="E185" s="890"/>
      <c r="F185" s="890"/>
      <c r="G185" s="891"/>
      <c r="H185" s="892"/>
      <c r="I185" s="890"/>
      <c r="J185" s="890"/>
      <c r="K185" s="890"/>
      <c r="L185" s="893"/>
      <c r="M185" s="894"/>
      <c r="N185" s="890"/>
      <c r="O185" s="890"/>
      <c r="P185" s="890"/>
      <c r="Q185" s="891"/>
      <c r="R185" s="892"/>
      <c r="S185" s="890"/>
      <c r="T185" s="890"/>
      <c r="U185" s="890"/>
      <c r="V185" s="890"/>
      <c r="W185" s="890"/>
      <c r="X185" s="890"/>
      <c r="Y185" s="890"/>
      <c r="Z185" s="890"/>
      <c r="AA185" s="890"/>
      <c r="AB185" s="890"/>
      <c r="AC185" s="890"/>
      <c r="AD185" s="890"/>
      <c r="AE185" s="890"/>
      <c r="AF185" s="890"/>
      <c r="AG185" s="890"/>
      <c r="AH185" s="890"/>
      <c r="AI185" s="890"/>
      <c r="AJ185" s="890"/>
      <c r="AK185" s="890"/>
      <c r="AL185" s="890"/>
      <c r="AM185" s="890"/>
      <c r="AN185" s="890"/>
      <c r="AO185" s="890"/>
      <c r="AP185" s="890"/>
      <c r="AQ185" s="890"/>
      <c r="AR185" s="890"/>
      <c r="AS185" s="890"/>
      <c r="AT185" s="1447"/>
      <c r="AU185" s="593"/>
      <c r="AV185" s="593"/>
      <c r="AW185" s="593"/>
      <c r="AX185" s="593"/>
      <c r="AY185" s="593"/>
      <c r="BA185" s="480"/>
      <c r="BB185" s="159"/>
      <c r="BC185" s="347"/>
      <c r="BD185" s="300"/>
      <c r="BE185" s="300"/>
      <c r="BF185" s="300"/>
      <c r="BG185" s="348"/>
      <c r="BH185" s="358"/>
      <c r="BI185" s="300"/>
      <c r="BJ185" s="300"/>
      <c r="BK185" s="300"/>
      <c r="BL185" s="348"/>
      <c r="BM185" s="358"/>
      <c r="BN185" s="300"/>
      <c r="BO185" s="300"/>
      <c r="BP185" s="300"/>
      <c r="BQ185" s="348"/>
      <c r="BR185" s="358"/>
      <c r="BS185" s="300"/>
      <c r="BT185" s="300"/>
      <c r="BU185" s="300"/>
      <c r="BV185" s="300"/>
      <c r="BW185" s="300"/>
      <c r="BX185" s="300"/>
      <c r="BY185" s="301"/>
      <c r="BZ185" s="301"/>
      <c r="CA185" s="301"/>
      <c r="CB185" s="301"/>
      <c r="CC185" s="301"/>
      <c r="CD185" s="301"/>
      <c r="CE185" s="301"/>
      <c r="CF185" s="301"/>
      <c r="CG185" s="301"/>
      <c r="CH185" s="301"/>
      <c r="CI185" s="301"/>
      <c r="CJ185" s="301"/>
      <c r="CK185" s="301"/>
      <c r="CL185" s="301"/>
      <c r="CM185" s="301"/>
      <c r="CN185" s="301"/>
      <c r="CO185" s="301"/>
      <c r="CP185" s="301"/>
      <c r="CQ185" s="301"/>
      <c r="CR185" s="301"/>
      <c r="CS185" s="301"/>
      <c r="CT185" s="301"/>
      <c r="CU185" s="1476"/>
      <c r="CV185" s="1476"/>
      <c r="CW185" s="1476"/>
      <c r="CX185" s="1476"/>
      <c r="CY185" s="1476"/>
      <c r="CZ185" s="1476"/>
      <c r="DA185" s="210"/>
    </row>
    <row r="186" s="425" customFormat="true" ht="15" customHeight="true" x14ac:dyDescent="0.2">
      <c r="A186" s="754"/>
      <c r="B186" s="974"/>
      <c r="C186" s="889"/>
      <c r="D186" s="890"/>
      <c r="E186" s="890"/>
      <c r="F186" s="890"/>
      <c r="G186" s="891"/>
      <c r="H186" s="892"/>
      <c r="I186" s="890"/>
      <c r="J186" s="890"/>
      <c r="K186" s="890"/>
      <c r="L186" s="893"/>
      <c r="M186" s="894"/>
      <c r="N186" s="890"/>
      <c r="O186" s="890"/>
      <c r="P186" s="890"/>
      <c r="Q186" s="891"/>
      <c r="R186" s="892"/>
      <c r="S186" s="890"/>
      <c r="T186" s="890"/>
      <c r="U186" s="890"/>
      <c r="V186" s="890"/>
      <c r="W186" s="890"/>
      <c r="X186" s="890"/>
      <c r="Y186" s="890"/>
      <c r="Z186" s="890"/>
      <c r="AA186" s="890"/>
      <c r="AB186" s="890"/>
      <c r="AC186" s="890"/>
      <c r="AD186" s="890"/>
      <c r="AE186" s="890"/>
      <c r="AF186" s="890"/>
      <c r="AG186" s="890"/>
      <c r="AH186" s="890"/>
      <c r="AI186" s="890"/>
      <c r="AJ186" s="890"/>
      <c r="AK186" s="890"/>
      <c r="AL186" s="890"/>
      <c r="AM186" s="890"/>
      <c r="AN186" s="890"/>
      <c r="AO186" s="890"/>
      <c r="AP186" s="890"/>
      <c r="AQ186" s="890"/>
      <c r="AR186" s="890"/>
      <c r="AS186" s="890"/>
      <c r="AT186" s="1447"/>
      <c r="AU186" s="593"/>
      <c r="AV186" s="593"/>
      <c r="AW186" s="593"/>
      <c r="AX186" s="593"/>
      <c r="AY186" s="593"/>
      <c r="BA186" s="480"/>
      <c r="BB186" s="159"/>
      <c r="BC186" s="347"/>
      <c r="BD186" s="300"/>
      <c r="BE186" s="300"/>
      <c r="BF186" s="300"/>
      <c r="BG186" s="348"/>
      <c r="BH186" s="358"/>
      <c r="BI186" s="300"/>
      <c r="BJ186" s="300"/>
      <c r="BK186" s="300"/>
      <c r="BL186" s="348"/>
      <c r="BM186" s="358"/>
      <c r="BN186" s="300"/>
      <c r="BO186" s="300"/>
      <c r="BP186" s="300"/>
      <c r="BQ186" s="348"/>
      <c r="BR186" s="358"/>
      <c r="BS186" s="300"/>
      <c r="BT186" s="300"/>
      <c r="BU186" s="300"/>
      <c r="BV186" s="300"/>
      <c r="BW186" s="300"/>
      <c r="BX186" s="300"/>
      <c r="BY186" s="301"/>
      <c r="BZ186" s="301"/>
      <c r="CA186" s="301"/>
      <c r="CB186" s="301"/>
      <c r="CC186" s="301"/>
      <c r="CD186" s="301"/>
      <c r="CE186" s="301"/>
      <c r="CF186" s="301"/>
      <c r="CG186" s="301"/>
      <c r="CH186" s="301"/>
      <c r="CI186" s="301"/>
      <c r="CJ186" s="301"/>
      <c r="CK186" s="301"/>
      <c r="CL186" s="301"/>
      <c r="CM186" s="301"/>
      <c r="CN186" s="301"/>
      <c r="CO186" s="301"/>
      <c r="CP186" s="301"/>
      <c r="CQ186" s="301"/>
      <c r="CR186" s="301"/>
      <c r="CS186" s="301"/>
      <c r="CT186" s="301"/>
      <c r="CU186" s="1476"/>
      <c r="CV186" s="1476"/>
      <c r="CW186" s="1476"/>
      <c r="CX186" s="1476"/>
      <c r="CY186" s="1476"/>
      <c r="CZ186" s="1476"/>
      <c r="DA186" s="210"/>
    </row>
    <row r="187" s="425" customFormat="true" ht="15" customHeight="true" x14ac:dyDescent="0.2">
      <c r="A187" s="754"/>
      <c r="B187" s="974"/>
      <c r="C187" s="889"/>
      <c r="D187" s="890"/>
      <c r="E187" s="890"/>
      <c r="F187" s="890"/>
      <c r="G187" s="891"/>
      <c r="H187" s="892"/>
      <c r="I187" s="890"/>
      <c r="J187" s="890"/>
      <c r="K187" s="890"/>
      <c r="L187" s="893"/>
      <c r="M187" s="894"/>
      <c r="N187" s="890"/>
      <c r="O187" s="890"/>
      <c r="P187" s="890"/>
      <c r="Q187" s="891"/>
      <c r="R187" s="892"/>
      <c r="S187" s="890"/>
      <c r="T187" s="890"/>
      <c r="U187" s="890"/>
      <c r="V187" s="890"/>
      <c r="W187" s="890"/>
      <c r="X187" s="890"/>
      <c r="Y187" s="890"/>
      <c r="Z187" s="890"/>
      <c r="AA187" s="890"/>
      <c r="AB187" s="890"/>
      <c r="AC187" s="890"/>
      <c r="AD187" s="890"/>
      <c r="AE187" s="890"/>
      <c r="AF187" s="890"/>
      <c r="AG187" s="890"/>
      <c r="AH187" s="890"/>
      <c r="AI187" s="890"/>
      <c r="AJ187" s="890"/>
      <c r="AK187" s="890"/>
      <c r="AL187" s="890"/>
      <c r="AM187" s="890"/>
      <c r="AN187" s="890"/>
      <c r="AO187" s="890"/>
      <c r="AP187" s="890"/>
      <c r="AQ187" s="890"/>
      <c r="AR187" s="890"/>
      <c r="AS187" s="890"/>
      <c r="AT187" s="1447"/>
      <c r="AU187" s="593"/>
      <c r="AV187" s="593"/>
      <c r="AW187" s="593"/>
      <c r="AX187" s="593"/>
      <c r="AY187" s="593"/>
      <c r="BA187" s="480"/>
      <c r="BB187" s="159"/>
      <c r="BC187" s="347"/>
      <c r="BD187" s="300"/>
      <c r="BE187" s="300"/>
      <c r="BF187" s="300"/>
      <c r="BG187" s="348"/>
      <c r="BH187" s="358"/>
      <c r="BI187" s="300"/>
      <c r="BJ187" s="300"/>
      <c r="BK187" s="300"/>
      <c r="BL187" s="348"/>
      <c r="BM187" s="358"/>
      <c r="BN187" s="300"/>
      <c r="BO187" s="300"/>
      <c r="BP187" s="300"/>
      <c r="BQ187" s="348"/>
      <c r="BR187" s="358"/>
      <c r="BS187" s="300"/>
      <c r="BT187" s="300"/>
      <c r="BU187" s="300"/>
      <c r="BV187" s="300"/>
      <c r="BW187" s="300"/>
      <c r="BX187" s="300"/>
      <c r="BY187" s="301"/>
      <c r="BZ187" s="301"/>
      <c r="CA187" s="301"/>
      <c r="CB187" s="301"/>
      <c r="CC187" s="301"/>
      <c r="CD187" s="301"/>
      <c r="CE187" s="301"/>
      <c r="CF187" s="301"/>
      <c r="CG187" s="301"/>
      <c r="CH187" s="301"/>
      <c r="CI187" s="301"/>
      <c r="CJ187" s="301"/>
      <c r="CK187" s="301"/>
      <c r="CL187" s="301"/>
      <c r="CM187" s="301"/>
      <c r="CN187" s="301"/>
      <c r="CO187" s="301"/>
      <c r="CP187" s="301"/>
      <c r="CQ187" s="301"/>
      <c r="CR187" s="301"/>
      <c r="CS187" s="301"/>
      <c r="CT187" s="301"/>
      <c r="CU187" s="1476"/>
      <c r="CV187" s="1476"/>
      <c r="CW187" s="1476"/>
      <c r="CX187" s="1476"/>
      <c r="CY187" s="1476"/>
      <c r="CZ187" s="1476"/>
      <c r="DA187" s="210"/>
    </row>
    <row r="188" s="425" customFormat="true" ht="15" customHeight="true" x14ac:dyDescent="0.2">
      <c r="A188" s="754"/>
      <c r="B188" s="974"/>
      <c r="C188" s="889"/>
      <c r="D188" s="890"/>
      <c r="E188" s="890"/>
      <c r="F188" s="890"/>
      <c r="G188" s="891"/>
      <c r="H188" s="892"/>
      <c r="I188" s="890"/>
      <c r="J188" s="890"/>
      <c r="K188" s="890"/>
      <c r="L188" s="893"/>
      <c r="M188" s="894"/>
      <c r="N188" s="890"/>
      <c r="O188" s="890"/>
      <c r="P188" s="890"/>
      <c r="Q188" s="891"/>
      <c r="R188" s="892"/>
      <c r="S188" s="890"/>
      <c r="T188" s="890"/>
      <c r="U188" s="890"/>
      <c r="V188" s="890"/>
      <c r="W188" s="890"/>
      <c r="X188" s="890"/>
      <c r="Y188" s="890"/>
      <c r="Z188" s="890"/>
      <c r="AA188" s="890"/>
      <c r="AB188" s="890"/>
      <c r="AC188" s="890"/>
      <c r="AD188" s="890"/>
      <c r="AE188" s="890"/>
      <c r="AF188" s="890"/>
      <c r="AG188" s="890"/>
      <c r="AH188" s="890"/>
      <c r="AI188" s="890"/>
      <c r="AJ188" s="890"/>
      <c r="AK188" s="890"/>
      <c r="AL188" s="890"/>
      <c r="AM188" s="890"/>
      <c r="AN188" s="890"/>
      <c r="AO188" s="890"/>
      <c r="AP188" s="890"/>
      <c r="AQ188" s="890"/>
      <c r="AR188" s="890"/>
      <c r="AS188" s="890"/>
      <c r="AT188" s="1447"/>
      <c r="AU188" s="593"/>
      <c r="AV188" s="593"/>
      <c r="AW188" s="593"/>
      <c r="AX188" s="593"/>
      <c r="AY188" s="593"/>
      <c r="BA188" s="480"/>
      <c r="BB188" s="159"/>
      <c r="BC188" s="347"/>
      <c r="BD188" s="300"/>
      <c r="BE188" s="300"/>
      <c r="BF188" s="300"/>
      <c r="BG188" s="348"/>
      <c r="BH188" s="358"/>
      <c r="BI188" s="300"/>
      <c r="BJ188" s="300"/>
      <c r="BK188" s="300"/>
      <c r="BL188" s="348"/>
      <c r="BM188" s="358"/>
      <c r="BN188" s="300"/>
      <c r="BO188" s="300"/>
      <c r="BP188" s="300"/>
      <c r="BQ188" s="348"/>
      <c r="BR188" s="358"/>
      <c r="BS188" s="300"/>
      <c r="BT188" s="300"/>
      <c r="BU188" s="300"/>
      <c r="BV188" s="300"/>
      <c r="BW188" s="300"/>
      <c r="BX188" s="300"/>
      <c r="BY188" s="301"/>
      <c r="BZ188" s="301"/>
      <c r="CA188" s="301"/>
      <c r="CB188" s="301"/>
      <c r="CC188" s="301"/>
      <c r="CD188" s="301"/>
      <c r="CE188" s="301"/>
      <c r="CF188" s="301"/>
      <c r="CG188" s="301"/>
      <c r="CH188" s="301"/>
      <c r="CI188" s="301"/>
      <c r="CJ188" s="301"/>
      <c r="CK188" s="301"/>
      <c r="CL188" s="301"/>
      <c r="CM188" s="301"/>
      <c r="CN188" s="301"/>
      <c r="CO188" s="301"/>
      <c r="CP188" s="301"/>
      <c r="CQ188" s="301"/>
      <c r="CR188" s="301"/>
      <c r="CS188" s="301"/>
      <c r="CT188" s="301"/>
      <c r="CU188" s="1476"/>
      <c r="CV188" s="1476"/>
      <c r="CW188" s="1476"/>
      <c r="CX188" s="1476"/>
      <c r="CY188" s="1476"/>
      <c r="CZ188" s="1476"/>
      <c r="DA188" s="210"/>
    </row>
    <row r="189" s="425" customFormat="true" ht="15" customHeight="true" x14ac:dyDescent="0.2">
      <c r="A189" s="754"/>
      <c r="B189" s="974"/>
      <c r="C189" s="889"/>
      <c r="D189" s="890"/>
      <c r="E189" s="890"/>
      <c r="F189" s="890"/>
      <c r="G189" s="891"/>
      <c r="H189" s="892"/>
      <c r="I189" s="890"/>
      <c r="J189" s="890"/>
      <c r="K189" s="890"/>
      <c r="L189" s="893"/>
      <c r="M189" s="894"/>
      <c r="N189" s="890"/>
      <c r="O189" s="890"/>
      <c r="P189" s="890"/>
      <c r="Q189" s="891"/>
      <c r="R189" s="892"/>
      <c r="S189" s="890"/>
      <c r="T189" s="890"/>
      <c r="U189" s="890"/>
      <c r="V189" s="890"/>
      <c r="W189" s="890"/>
      <c r="X189" s="890"/>
      <c r="Y189" s="890"/>
      <c r="Z189" s="890"/>
      <c r="AA189" s="890"/>
      <c r="AB189" s="890"/>
      <c r="AC189" s="890"/>
      <c r="AD189" s="890"/>
      <c r="AE189" s="890"/>
      <c r="AF189" s="890"/>
      <c r="AG189" s="890"/>
      <c r="AH189" s="890"/>
      <c r="AI189" s="890"/>
      <c r="AJ189" s="890"/>
      <c r="AK189" s="890"/>
      <c r="AL189" s="890"/>
      <c r="AM189" s="890"/>
      <c r="AN189" s="890"/>
      <c r="AO189" s="890"/>
      <c r="AP189" s="890"/>
      <c r="AQ189" s="890"/>
      <c r="AR189" s="890"/>
      <c r="AS189" s="890"/>
      <c r="AT189" s="1447"/>
      <c r="AU189" s="593"/>
      <c r="AV189" s="593"/>
      <c r="AW189" s="593"/>
      <c r="AX189" s="593"/>
      <c r="AY189" s="593"/>
      <c r="BA189" s="480"/>
      <c r="BB189" s="159"/>
      <c r="BC189" s="347"/>
      <c r="BD189" s="300"/>
      <c r="BE189" s="300"/>
      <c r="BF189" s="300"/>
      <c r="BG189" s="348"/>
      <c r="BH189" s="358"/>
      <c r="BI189" s="300"/>
      <c r="BJ189" s="300"/>
      <c r="BK189" s="300"/>
      <c r="BL189" s="348"/>
      <c r="BM189" s="358"/>
      <c r="BN189" s="300"/>
      <c r="BO189" s="300"/>
      <c r="BP189" s="300"/>
      <c r="BQ189" s="348"/>
      <c r="BR189" s="358"/>
      <c r="BS189" s="300"/>
      <c r="BT189" s="300"/>
      <c r="BU189" s="300"/>
      <c r="BV189" s="300"/>
      <c r="BW189" s="300"/>
      <c r="BX189" s="300"/>
      <c r="BY189" s="301"/>
      <c r="BZ189" s="301"/>
      <c r="CA189" s="301"/>
      <c r="CB189" s="301"/>
      <c r="CC189" s="301"/>
      <c r="CD189" s="301"/>
      <c r="CE189" s="301"/>
      <c r="CF189" s="301"/>
      <c r="CG189" s="301"/>
      <c r="CH189" s="301"/>
      <c r="CI189" s="301"/>
      <c r="CJ189" s="301"/>
      <c r="CK189" s="301"/>
      <c r="CL189" s="301"/>
      <c r="CM189" s="301"/>
      <c r="CN189" s="301"/>
      <c r="CO189" s="301"/>
      <c r="CP189" s="301"/>
      <c r="CQ189" s="301"/>
      <c r="CR189" s="301"/>
      <c r="CS189" s="301"/>
      <c r="CT189" s="301"/>
      <c r="CU189" s="1476"/>
      <c r="CV189" s="1476"/>
      <c r="CW189" s="1476"/>
      <c r="CX189" s="1476"/>
      <c r="CY189" s="1476"/>
      <c r="CZ189" s="1476"/>
      <c r="DA189" s="210"/>
    </row>
    <row r="190" s="425" customFormat="true" ht="15" customHeight="true" x14ac:dyDescent="0.2">
      <c r="A190" s="754"/>
      <c r="B190" s="974"/>
      <c r="C190" s="889"/>
      <c r="D190" s="890"/>
      <c r="E190" s="890"/>
      <c r="F190" s="890"/>
      <c r="G190" s="891"/>
      <c r="H190" s="892"/>
      <c r="I190" s="890"/>
      <c r="J190" s="890"/>
      <c r="K190" s="890"/>
      <c r="L190" s="893"/>
      <c r="M190" s="894"/>
      <c r="N190" s="890"/>
      <c r="O190" s="890"/>
      <c r="P190" s="890"/>
      <c r="Q190" s="891"/>
      <c r="R190" s="892"/>
      <c r="S190" s="890"/>
      <c r="T190" s="890"/>
      <c r="U190" s="890"/>
      <c r="V190" s="890"/>
      <c r="W190" s="890"/>
      <c r="X190" s="890"/>
      <c r="Y190" s="890"/>
      <c r="Z190" s="890"/>
      <c r="AA190" s="890"/>
      <c r="AB190" s="890"/>
      <c r="AC190" s="890"/>
      <c r="AD190" s="890"/>
      <c r="AE190" s="890"/>
      <c r="AF190" s="890"/>
      <c r="AG190" s="890"/>
      <c r="AH190" s="890"/>
      <c r="AI190" s="890"/>
      <c r="AJ190" s="890"/>
      <c r="AK190" s="890"/>
      <c r="AL190" s="890"/>
      <c r="AM190" s="890"/>
      <c r="AN190" s="890"/>
      <c r="AO190" s="890"/>
      <c r="AP190" s="890"/>
      <c r="AQ190" s="890"/>
      <c r="AR190" s="890"/>
      <c r="AS190" s="890"/>
      <c r="AT190" s="1447"/>
      <c r="AU190" s="593"/>
      <c r="AV190" s="593"/>
      <c r="AW190" s="593"/>
      <c r="AX190" s="593"/>
      <c r="AY190" s="593"/>
      <c r="BA190" s="480"/>
      <c r="BB190" s="159"/>
      <c r="BC190" s="347"/>
      <c r="BD190" s="300"/>
      <c r="BE190" s="300"/>
      <c r="BF190" s="300"/>
      <c r="BG190" s="348"/>
      <c r="BH190" s="358"/>
      <c r="BI190" s="300"/>
      <c r="BJ190" s="300"/>
      <c r="BK190" s="300"/>
      <c r="BL190" s="348"/>
      <c r="BM190" s="358"/>
      <c r="BN190" s="300"/>
      <c r="BO190" s="300"/>
      <c r="BP190" s="300"/>
      <c r="BQ190" s="348"/>
      <c r="BR190" s="358"/>
      <c r="BS190" s="300"/>
      <c r="BT190" s="300"/>
      <c r="BU190" s="300"/>
      <c r="BV190" s="300"/>
      <c r="BW190" s="300"/>
      <c r="BX190" s="300"/>
      <c r="BY190" s="301"/>
      <c r="BZ190" s="301"/>
      <c r="CA190" s="301"/>
      <c r="CB190" s="301"/>
      <c r="CC190" s="301"/>
      <c r="CD190" s="301"/>
      <c r="CE190" s="301"/>
      <c r="CF190" s="301"/>
      <c r="CG190" s="301"/>
      <c r="CH190" s="301"/>
      <c r="CI190" s="301"/>
      <c r="CJ190" s="301"/>
      <c r="CK190" s="301"/>
      <c r="CL190" s="301"/>
      <c r="CM190" s="301"/>
      <c r="CN190" s="301"/>
      <c r="CO190" s="301"/>
      <c r="CP190" s="301"/>
      <c r="CQ190" s="301"/>
      <c r="CR190" s="301"/>
      <c r="CS190" s="301"/>
      <c r="CT190" s="301"/>
      <c r="CU190" s="1476"/>
      <c r="CV190" s="1476"/>
      <c r="CW190" s="1476"/>
      <c r="CX190" s="1476"/>
      <c r="CY190" s="1476"/>
      <c r="CZ190" s="1476"/>
      <c r="DA190" s="210"/>
    </row>
    <row r="191" s="425" customFormat="true" ht="15" customHeight="true" x14ac:dyDescent="0.2">
      <c r="A191" s="754"/>
      <c r="B191" s="974"/>
      <c r="C191" s="889"/>
      <c r="D191" s="890"/>
      <c r="E191" s="890"/>
      <c r="F191" s="890"/>
      <c r="G191" s="891"/>
      <c r="H191" s="892"/>
      <c r="I191" s="890"/>
      <c r="J191" s="890"/>
      <c r="K191" s="890"/>
      <c r="L191" s="893"/>
      <c r="M191" s="894"/>
      <c r="N191" s="890"/>
      <c r="O191" s="890"/>
      <c r="P191" s="890"/>
      <c r="Q191" s="891"/>
      <c r="R191" s="892"/>
      <c r="S191" s="890"/>
      <c r="T191" s="890"/>
      <c r="U191" s="890"/>
      <c r="V191" s="890"/>
      <c r="W191" s="890"/>
      <c r="X191" s="890"/>
      <c r="Y191" s="890"/>
      <c r="Z191" s="890"/>
      <c r="AA191" s="890"/>
      <c r="AB191" s="890"/>
      <c r="AC191" s="890"/>
      <c r="AD191" s="890"/>
      <c r="AE191" s="890"/>
      <c r="AF191" s="890"/>
      <c r="AG191" s="890"/>
      <c r="AH191" s="890"/>
      <c r="AI191" s="890"/>
      <c r="AJ191" s="890"/>
      <c r="AK191" s="890"/>
      <c r="AL191" s="890"/>
      <c r="AM191" s="890"/>
      <c r="AN191" s="890"/>
      <c r="AO191" s="890"/>
      <c r="AP191" s="890"/>
      <c r="AQ191" s="890"/>
      <c r="AR191" s="890"/>
      <c r="AS191" s="890"/>
      <c r="AT191" s="1447"/>
      <c r="AU191" s="593"/>
      <c r="AV191" s="593"/>
      <c r="AW191" s="593"/>
      <c r="AX191" s="593"/>
      <c r="AY191" s="593"/>
      <c r="BA191" s="480"/>
      <c r="BB191" s="159"/>
      <c r="BC191" s="347"/>
      <c r="BD191" s="300"/>
      <c r="BE191" s="300"/>
      <c r="BF191" s="300"/>
      <c r="BG191" s="348"/>
      <c r="BH191" s="358"/>
      <c r="BI191" s="300"/>
      <c r="BJ191" s="300"/>
      <c r="BK191" s="300"/>
      <c r="BL191" s="348"/>
      <c r="BM191" s="358"/>
      <c r="BN191" s="300"/>
      <c r="BO191" s="300"/>
      <c r="BP191" s="300"/>
      <c r="BQ191" s="348"/>
      <c r="BR191" s="358"/>
      <c r="BS191" s="300"/>
      <c r="BT191" s="300"/>
      <c r="BU191" s="300"/>
      <c r="BV191" s="300"/>
      <c r="BW191" s="300"/>
      <c r="BX191" s="300"/>
      <c r="BY191" s="301"/>
      <c r="BZ191" s="301"/>
      <c r="CA191" s="301"/>
      <c r="CB191" s="301"/>
      <c r="CC191" s="301"/>
      <c r="CD191" s="301"/>
      <c r="CE191" s="301"/>
      <c r="CF191" s="301"/>
      <c r="CG191" s="301"/>
      <c r="CH191" s="301"/>
      <c r="CI191" s="301"/>
      <c r="CJ191" s="301"/>
      <c r="CK191" s="301"/>
      <c r="CL191" s="301"/>
      <c r="CM191" s="301"/>
      <c r="CN191" s="301"/>
      <c r="CO191" s="301"/>
      <c r="CP191" s="301"/>
      <c r="CQ191" s="301"/>
      <c r="CR191" s="301"/>
      <c r="CS191" s="301"/>
      <c r="CT191" s="301"/>
      <c r="CU191" s="1476"/>
      <c r="CV191" s="1476"/>
      <c r="CW191" s="1476"/>
      <c r="CX191" s="1476"/>
      <c r="CY191" s="1476"/>
      <c r="CZ191" s="1476"/>
      <c r="DA191" s="210"/>
    </row>
    <row r="192" s="425" customFormat="true" ht="15" customHeight="true" x14ac:dyDescent="0.2">
      <c r="A192" s="755"/>
      <c r="B192" s="975"/>
      <c r="C192" s="895"/>
      <c r="D192" s="896"/>
      <c r="E192" s="896"/>
      <c r="F192" s="896"/>
      <c r="G192" s="897"/>
      <c r="H192" s="898"/>
      <c r="I192" s="896"/>
      <c r="J192" s="896"/>
      <c r="K192" s="896"/>
      <c r="L192" s="899"/>
      <c r="M192" s="900"/>
      <c r="N192" s="896"/>
      <c r="O192" s="896"/>
      <c r="P192" s="896"/>
      <c r="Q192" s="897"/>
      <c r="R192" s="898"/>
      <c r="S192" s="896"/>
      <c r="T192" s="896"/>
      <c r="U192" s="896"/>
      <c r="V192" s="896"/>
      <c r="W192" s="896"/>
      <c r="X192" s="896"/>
      <c r="Y192" s="896"/>
      <c r="Z192" s="896"/>
      <c r="AA192" s="896"/>
      <c r="AB192" s="896"/>
      <c r="AC192" s="896"/>
      <c r="AD192" s="896"/>
      <c r="AE192" s="896"/>
      <c r="AF192" s="896"/>
      <c r="AG192" s="896"/>
      <c r="AH192" s="896"/>
      <c r="AI192" s="896"/>
      <c r="AJ192" s="896"/>
      <c r="AK192" s="896"/>
      <c r="AL192" s="896"/>
      <c r="AM192" s="896"/>
      <c r="AN192" s="896"/>
      <c r="AO192" s="896"/>
      <c r="AP192" s="896"/>
      <c r="AQ192" s="896"/>
      <c r="AR192" s="896"/>
      <c r="AS192" s="896"/>
      <c r="AT192" s="1448"/>
      <c r="AU192" s="593"/>
      <c r="AV192" s="593"/>
      <c r="AW192" s="593"/>
      <c r="AX192" s="593"/>
      <c r="AY192" s="593"/>
      <c r="BA192" s="480"/>
      <c r="BB192" s="159"/>
      <c r="BC192" s="347"/>
      <c r="BD192" s="300"/>
      <c r="BE192" s="300"/>
      <c r="BF192" s="300"/>
      <c r="BG192" s="348"/>
      <c r="BH192" s="358"/>
      <c r="BI192" s="300"/>
      <c r="BJ192" s="300"/>
      <c r="BK192" s="300"/>
      <c r="BL192" s="348"/>
      <c r="BM192" s="358"/>
      <c r="BN192" s="300"/>
      <c r="BO192" s="300"/>
      <c r="BP192" s="300"/>
      <c r="BQ192" s="348"/>
      <c r="BR192" s="358"/>
      <c r="BS192" s="300"/>
      <c r="BT192" s="300"/>
      <c r="BU192" s="300"/>
      <c r="BV192" s="300"/>
      <c r="BW192" s="300"/>
      <c r="BX192" s="300"/>
      <c r="BY192" s="301"/>
      <c r="BZ192" s="301"/>
      <c r="CA192" s="301"/>
      <c r="CB192" s="301"/>
      <c r="CC192" s="301"/>
      <c r="CD192" s="301"/>
      <c r="CE192" s="301"/>
      <c r="CF192" s="301"/>
      <c r="CG192" s="301"/>
      <c r="CH192" s="301"/>
      <c r="CI192" s="301"/>
      <c r="CJ192" s="301"/>
      <c r="CK192" s="301"/>
      <c r="CL192" s="301"/>
      <c r="CM192" s="301"/>
      <c r="CN192" s="301"/>
      <c r="CO192" s="301"/>
      <c r="CP192" s="301"/>
      <c r="CQ192" s="301"/>
      <c r="CR192" s="301"/>
      <c r="CS192" s="301"/>
      <c r="CT192" s="301"/>
      <c r="CU192" s="1476"/>
      <c r="CV192" s="1476"/>
      <c r="CW192" s="1476"/>
      <c r="CX192" s="1476"/>
      <c r="CY192" s="1476"/>
      <c r="CZ192" s="1476"/>
      <c r="DA192" s="210"/>
    </row>
    <row r="193" s="425" customFormat="true" ht="15" customHeight="true" x14ac:dyDescent="0.2">
      <c r="A193" s="756"/>
      <c r="B193" s="770"/>
      <c r="C193" s="901"/>
      <c r="D193" s="902"/>
      <c r="E193" s="902"/>
      <c r="F193" s="902"/>
      <c r="G193" s="903"/>
      <c r="H193" s="904"/>
      <c r="I193" s="902"/>
      <c r="J193" s="902"/>
      <c r="K193" s="902"/>
      <c r="L193" s="905"/>
      <c r="M193" s="906"/>
      <c r="N193" s="902"/>
      <c r="O193" s="902"/>
      <c r="P193" s="902"/>
      <c r="Q193" s="903"/>
      <c r="R193" s="904"/>
      <c r="S193" s="902"/>
      <c r="T193" s="902"/>
      <c r="U193" s="902"/>
      <c r="V193" s="902"/>
      <c r="W193" s="902"/>
      <c r="X193" s="902"/>
      <c r="Y193" s="902"/>
      <c r="Z193" s="902"/>
      <c r="AA193" s="902"/>
      <c r="AB193" s="907"/>
      <c r="AC193" s="813"/>
      <c r="AD193" s="813"/>
      <c r="AE193" s="813"/>
      <c r="AF193" s="813"/>
      <c r="AG193" s="813"/>
      <c r="AH193" s="813"/>
      <c r="AI193" s="813"/>
      <c r="AJ193" s="813"/>
      <c r="AK193" s="813"/>
      <c r="AL193" s="813"/>
      <c r="AM193" s="813"/>
      <c r="AN193" s="813"/>
      <c r="AO193" s="813"/>
      <c r="AP193" s="813"/>
      <c r="AQ193" s="813"/>
      <c r="AR193" s="813"/>
      <c r="AS193" s="813"/>
      <c r="AT193" s="882"/>
      <c r="AU193" s="593"/>
      <c r="AV193" s="593"/>
      <c r="AW193" s="593"/>
      <c r="AX193" s="593"/>
      <c r="AY193" s="593"/>
      <c r="BA193" s="480"/>
      <c r="BB193" s="159"/>
      <c r="BC193" s="347"/>
      <c r="BD193" s="300"/>
      <c r="BE193" s="300"/>
      <c r="BF193" s="300"/>
      <c r="BG193" s="348"/>
      <c r="BH193" s="358"/>
      <c r="BI193" s="300"/>
      <c r="BJ193" s="300"/>
      <c r="BK193" s="300"/>
      <c r="BL193" s="348"/>
      <c r="BM193" s="358"/>
      <c r="BN193" s="300"/>
      <c r="BO193" s="300"/>
      <c r="BP193" s="300"/>
      <c r="BQ193" s="348"/>
      <c r="BR193" s="358"/>
      <c r="BS193" s="300"/>
      <c r="BT193" s="300"/>
      <c r="BU193" s="300"/>
      <c r="BV193" s="300"/>
      <c r="BW193" s="300"/>
      <c r="BX193" s="300"/>
      <c r="BY193" s="301"/>
      <c r="BZ193" s="301"/>
      <c r="CA193" s="301"/>
      <c r="CB193" s="301"/>
      <c r="CC193" s="301"/>
      <c r="CD193" s="301"/>
      <c r="CE193" s="301"/>
      <c r="CF193" s="301"/>
      <c r="CG193" s="301"/>
      <c r="CH193" s="301"/>
      <c r="CI193" s="301"/>
      <c r="CJ193" s="301"/>
      <c r="CK193" s="301"/>
      <c r="CL193" s="301"/>
      <c r="CM193" s="301"/>
      <c r="CN193" s="301"/>
      <c r="CO193" s="301"/>
      <c r="CP193" s="301"/>
      <c r="CQ193" s="301"/>
      <c r="CR193" s="301"/>
      <c r="CS193" s="301"/>
      <c r="CT193" s="301"/>
      <c r="CU193" s="1476"/>
      <c r="CV193" s="1476"/>
      <c r="CW193" s="1476"/>
      <c r="CX193" s="1476"/>
      <c r="CY193" s="1476"/>
      <c r="CZ193" s="1476"/>
      <c r="DA193" s="210"/>
    </row>
    <row r="194" s="425" customFormat="true" ht="15" customHeight="true" x14ac:dyDescent="0.2">
      <c r="A194" s="677"/>
      <c r="B194" s="771"/>
      <c r="C194" s="880"/>
      <c r="D194" s="813"/>
      <c r="E194" s="813"/>
      <c r="F194" s="813"/>
      <c r="G194" s="814"/>
      <c r="H194" s="881"/>
      <c r="I194" s="813"/>
      <c r="J194" s="813"/>
      <c r="K194" s="813"/>
      <c r="L194" s="882"/>
      <c r="M194" s="880"/>
      <c r="N194" s="813"/>
      <c r="O194" s="813"/>
      <c r="P194" s="813"/>
      <c r="Q194" s="814"/>
      <c r="R194" s="881"/>
      <c r="S194" s="813"/>
      <c r="T194" s="813"/>
      <c r="U194" s="813"/>
      <c r="V194" s="813"/>
      <c r="W194" s="813"/>
      <c r="X194" s="813"/>
      <c r="Y194" s="813"/>
      <c r="Z194" s="813"/>
      <c r="AA194" s="813"/>
      <c r="AB194" s="813"/>
      <c r="AC194" s="813"/>
      <c r="AD194" s="813"/>
      <c r="AE194" s="813"/>
      <c r="AF194" s="813"/>
      <c r="AG194" s="813"/>
      <c r="AH194" s="813"/>
      <c r="AI194" s="813"/>
      <c r="AJ194" s="813"/>
      <c r="AK194" s="813"/>
      <c r="AL194" s="813"/>
      <c r="AM194" s="813"/>
      <c r="AN194" s="813"/>
      <c r="AO194" s="813"/>
      <c r="AP194" s="813"/>
      <c r="AQ194" s="813"/>
      <c r="AR194" s="813"/>
      <c r="AS194" s="813"/>
      <c r="AT194" s="882"/>
      <c r="AU194" s="593"/>
      <c r="AV194" s="593"/>
      <c r="AW194" s="593"/>
      <c r="AX194" s="593"/>
      <c r="AY194" s="593"/>
      <c r="BA194" s="480"/>
      <c r="BB194" s="159"/>
      <c r="BC194" s="347"/>
      <c r="BD194" s="300"/>
      <c r="BE194" s="300"/>
      <c r="BF194" s="300"/>
      <c r="BG194" s="348"/>
      <c r="BH194" s="358"/>
      <c r="BI194" s="300"/>
      <c r="BJ194" s="300"/>
      <c r="BK194" s="300"/>
      <c r="BL194" s="348"/>
      <c r="BM194" s="358"/>
      <c r="BN194" s="300"/>
      <c r="BO194" s="300"/>
      <c r="BP194" s="300"/>
      <c r="BQ194" s="348"/>
      <c r="BR194" s="358"/>
      <c r="BS194" s="300"/>
      <c r="BT194" s="300"/>
      <c r="BU194" s="300"/>
      <c r="BV194" s="300"/>
      <c r="BW194" s="300"/>
      <c r="BX194" s="300"/>
      <c r="BY194" s="301"/>
      <c r="BZ194" s="301"/>
      <c r="CA194" s="301"/>
      <c r="CB194" s="301"/>
      <c r="CC194" s="301"/>
      <c r="CD194" s="301"/>
      <c r="CE194" s="301"/>
      <c r="CF194" s="301"/>
      <c r="CG194" s="301"/>
      <c r="CH194" s="301"/>
      <c r="CI194" s="301"/>
      <c r="CJ194" s="301"/>
      <c r="CK194" s="301"/>
      <c r="CL194" s="301"/>
      <c r="CM194" s="301"/>
      <c r="CN194" s="301"/>
      <c r="CO194" s="301"/>
      <c r="CP194" s="301"/>
      <c r="CQ194" s="301"/>
      <c r="CR194" s="301"/>
      <c r="CS194" s="301"/>
      <c r="CT194" s="301"/>
      <c r="CU194" s="1476"/>
      <c r="CV194" s="1476"/>
      <c r="CW194" s="1476"/>
      <c r="CX194" s="1476"/>
      <c r="CY194" s="1476"/>
      <c r="CZ194" s="1476"/>
      <c r="DA194" s="210"/>
    </row>
    <row r="195" s="131" customFormat="true" ht="15" customHeight="true" x14ac:dyDescent="0.2">
      <c r="A195" s="677"/>
      <c r="B195" s="771"/>
      <c r="C195" s="880"/>
      <c r="D195" s="813"/>
      <c r="E195" s="813"/>
      <c r="F195" s="813"/>
      <c r="G195" s="814"/>
      <c r="H195" s="881"/>
      <c r="I195" s="813"/>
      <c r="J195" s="813"/>
      <c r="K195" s="813"/>
      <c r="L195" s="882"/>
      <c r="M195" s="880"/>
      <c r="N195" s="813"/>
      <c r="O195" s="813"/>
      <c r="P195" s="813"/>
      <c r="Q195" s="814"/>
      <c r="R195" s="881"/>
      <c r="S195" s="813"/>
      <c r="T195" s="813"/>
      <c r="U195" s="813"/>
      <c r="V195" s="813"/>
      <c r="W195" s="813"/>
      <c r="X195" s="813"/>
      <c r="Y195" s="813"/>
      <c r="Z195" s="813"/>
      <c r="AA195" s="813"/>
      <c r="AB195" s="813"/>
      <c r="AC195" s="813"/>
      <c r="AD195" s="813"/>
      <c r="AE195" s="813"/>
      <c r="AF195" s="813"/>
      <c r="AG195" s="813"/>
      <c r="AH195" s="813"/>
      <c r="AI195" s="813"/>
      <c r="AJ195" s="813"/>
      <c r="AK195" s="813"/>
      <c r="AL195" s="813"/>
      <c r="AM195" s="813"/>
      <c r="AN195" s="813"/>
      <c r="AO195" s="813"/>
      <c r="AP195" s="813"/>
      <c r="AQ195" s="813"/>
      <c r="AR195" s="813"/>
      <c r="AS195" s="813"/>
      <c r="AT195" s="882"/>
      <c r="AU195" s="593"/>
      <c r="AV195" s="593"/>
      <c r="AW195" s="593"/>
      <c r="AX195" s="593"/>
      <c r="AY195" s="593"/>
      <c r="BA195" s="480"/>
      <c r="BB195" s="159"/>
      <c r="BC195" s="347"/>
      <c r="BD195" s="300"/>
      <c r="BE195" s="300"/>
      <c r="BF195" s="300"/>
      <c r="BG195" s="348"/>
      <c r="BH195" s="358"/>
      <c r="BI195" s="300"/>
      <c r="BJ195" s="300"/>
      <c r="BK195" s="300"/>
      <c r="BL195" s="348"/>
      <c r="BM195" s="358"/>
      <c r="BN195" s="300"/>
      <c r="BO195" s="300"/>
      <c r="BP195" s="300"/>
      <c r="BQ195" s="348"/>
      <c r="BR195" s="358"/>
      <c r="BS195" s="300"/>
      <c r="BT195" s="300"/>
      <c r="BU195" s="300"/>
      <c r="BV195" s="300"/>
      <c r="BW195" s="300"/>
      <c r="BX195" s="300"/>
      <c r="BY195" s="301"/>
      <c r="BZ195" s="301"/>
      <c r="CA195" s="301"/>
      <c r="CB195" s="301"/>
      <c r="CC195" s="301"/>
      <c r="CD195" s="301"/>
      <c r="CE195" s="301"/>
      <c r="CF195" s="301"/>
      <c r="CG195" s="301"/>
      <c r="CH195" s="301"/>
      <c r="CI195" s="301"/>
      <c r="CJ195" s="301"/>
      <c r="CK195" s="301"/>
      <c r="CL195" s="301"/>
      <c r="CM195" s="301"/>
      <c r="CN195" s="301"/>
      <c r="CO195" s="301"/>
      <c r="CP195" s="301"/>
      <c r="CQ195" s="301"/>
      <c r="CR195" s="301"/>
      <c r="CS195" s="301"/>
      <c r="CT195" s="301"/>
      <c r="CU195" s="1476"/>
      <c r="CV195" s="1476"/>
      <c r="CW195" s="1476"/>
      <c r="CX195" s="1476"/>
      <c r="CY195" s="1476"/>
      <c r="CZ195" s="1476"/>
      <c r="DA195" s="210"/>
    </row>
    <row r="196" s="131" customFormat="true" ht="15" customHeight="true" x14ac:dyDescent="0.2">
      <c r="A196" s="677"/>
      <c r="B196" s="771"/>
      <c r="C196" s="880"/>
      <c r="D196" s="813"/>
      <c r="E196" s="813"/>
      <c r="F196" s="813"/>
      <c r="G196" s="814"/>
      <c r="H196" s="881"/>
      <c r="I196" s="813"/>
      <c r="J196" s="813"/>
      <c r="K196" s="813"/>
      <c r="L196" s="882"/>
      <c r="M196" s="880"/>
      <c r="N196" s="813"/>
      <c r="O196" s="813"/>
      <c r="P196" s="813"/>
      <c r="Q196" s="814"/>
      <c r="R196" s="881"/>
      <c r="S196" s="813"/>
      <c r="T196" s="813"/>
      <c r="U196" s="813"/>
      <c r="V196" s="813"/>
      <c r="W196" s="813"/>
      <c r="X196" s="813"/>
      <c r="Y196" s="813"/>
      <c r="Z196" s="813"/>
      <c r="AA196" s="813"/>
      <c r="AB196" s="813"/>
      <c r="AC196" s="813"/>
      <c r="AD196" s="813"/>
      <c r="AE196" s="813"/>
      <c r="AF196" s="813"/>
      <c r="AG196" s="813"/>
      <c r="AH196" s="813"/>
      <c r="AI196" s="813"/>
      <c r="AJ196" s="813"/>
      <c r="AK196" s="813"/>
      <c r="AL196" s="813"/>
      <c r="AM196" s="813"/>
      <c r="AN196" s="813"/>
      <c r="AO196" s="813"/>
      <c r="AP196" s="813"/>
      <c r="AQ196" s="813"/>
      <c r="AR196" s="813"/>
      <c r="AS196" s="813"/>
      <c r="AT196" s="882"/>
      <c r="AU196" s="593"/>
      <c r="AV196" s="593"/>
      <c r="AW196" s="593"/>
      <c r="AX196" s="593"/>
      <c r="AY196" s="593"/>
      <c r="BA196" s="480"/>
      <c r="BB196" s="159"/>
      <c r="BC196" s="347"/>
      <c r="BD196" s="300"/>
      <c r="BE196" s="300"/>
      <c r="BF196" s="300"/>
      <c r="BG196" s="348"/>
      <c r="BH196" s="358"/>
      <c r="BI196" s="300"/>
      <c r="BJ196" s="300"/>
      <c r="BK196" s="300"/>
      <c r="BL196" s="348"/>
      <c r="BM196" s="358"/>
      <c r="BN196" s="300"/>
      <c r="BO196" s="300"/>
      <c r="BP196" s="300"/>
      <c r="BQ196" s="348"/>
      <c r="BR196" s="358"/>
      <c r="BS196" s="300"/>
      <c r="BT196" s="300"/>
      <c r="BU196" s="300"/>
      <c r="BV196" s="300"/>
      <c r="BW196" s="300"/>
      <c r="BX196" s="300"/>
      <c r="BY196" s="301"/>
      <c r="BZ196" s="301"/>
      <c r="CA196" s="301"/>
      <c r="CB196" s="301"/>
      <c r="CC196" s="301"/>
      <c r="CD196" s="301"/>
      <c r="CE196" s="301"/>
      <c r="CF196" s="301"/>
      <c r="CG196" s="301"/>
      <c r="CH196" s="301"/>
      <c r="CI196" s="301"/>
      <c r="CJ196" s="301"/>
      <c r="CK196" s="301"/>
      <c r="CL196" s="301"/>
      <c r="CM196" s="301"/>
      <c r="CN196" s="301"/>
      <c r="CO196" s="301"/>
      <c r="CP196" s="301"/>
      <c r="CQ196" s="301"/>
      <c r="CR196" s="301"/>
      <c r="CS196" s="301"/>
      <c r="CT196" s="301"/>
      <c r="CU196" s="1476"/>
      <c r="CV196" s="1476"/>
      <c r="CW196" s="1476"/>
      <c r="CX196" s="1476"/>
      <c r="CY196" s="1476"/>
      <c r="CZ196" s="1476"/>
      <c r="DA196" s="210"/>
    </row>
    <row r="197" s="131" customFormat="true" ht="15" customHeight="true" x14ac:dyDescent="0.2">
      <c r="A197" s="677"/>
      <c r="B197" s="771"/>
      <c r="C197" s="880"/>
      <c r="D197" s="813"/>
      <c r="E197" s="813"/>
      <c r="F197" s="813"/>
      <c r="G197" s="814"/>
      <c r="H197" s="881"/>
      <c r="I197" s="813"/>
      <c r="J197" s="813"/>
      <c r="K197" s="813"/>
      <c r="L197" s="882"/>
      <c r="M197" s="880"/>
      <c r="N197" s="813"/>
      <c r="O197" s="813"/>
      <c r="P197" s="813"/>
      <c r="Q197" s="814"/>
      <c r="R197" s="881"/>
      <c r="S197" s="813"/>
      <c r="T197" s="813"/>
      <c r="U197" s="813"/>
      <c r="V197" s="813"/>
      <c r="W197" s="813"/>
      <c r="X197" s="813"/>
      <c r="Y197" s="813"/>
      <c r="Z197" s="813"/>
      <c r="AA197" s="813"/>
      <c r="AB197" s="813"/>
      <c r="AC197" s="813"/>
      <c r="AD197" s="813"/>
      <c r="AE197" s="813"/>
      <c r="AF197" s="813"/>
      <c r="AG197" s="813"/>
      <c r="AH197" s="813"/>
      <c r="AI197" s="813"/>
      <c r="AJ197" s="813"/>
      <c r="AK197" s="813"/>
      <c r="AL197" s="813"/>
      <c r="AM197" s="813"/>
      <c r="AN197" s="813"/>
      <c r="AO197" s="813"/>
      <c r="AP197" s="813"/>
      <c r="AQ197" s="813"/>
      <c r="AR197" s="813"/>
      <c r="AS197" s="813"/>
      <c r="AT197" s="882"/>
      <c r="AU197" s="593"/>
      <c r="AV197" s="593"/>
      <c r="AW197" s="593"/>
      <c r="AX197" s="593"/>
      <c r="AY197" s="593"/>
      <c r="BA197" s="480"/>
      <c r="BB197" s="159"/>
      <c r="BC197" s="347"/>
      <c r="BD197" s="300"/>
      <c r="BE197" s="300"/>
      <c r="BF197" s="300"/>
      <c r="BG197" s="348"/>
      <c r="BH197" s="358"/>
      <c r="BI197" s="300"/>
      <c r="BJ197" s="300"/>
      <c r="BK197" s="300"/>
      <c r="BL197" s="348"/>
      <c r="BM197" s="358"/>
      <c r="BN197" s="300"/>
      <c r="BO197" s="300"/>
      <c r="BP197" s="300"/>
      <c r="BQ197" s="348"/>
      <c r="BR197" s="358"/>
      <c r="BS197" s="300"/>
      <c r="BT197" s="300"/>
      <c r="BU197" s="300"/>
      <c r="BV197" s="300"/>
      <c r="BW197" s="300"/>
      <c r="BX197" s="300"/>
      <c r="BY197" s="301"/>
      <c r="BZ197" s="301"/>
      <c r="CA197" s="301"/>
      <c r="CB197" s="301"/>
      <c r="CC197" s="301"/>
      <c r="CD197" s="301"/>
      <c r="CE197" s="301"/>
      <c r="CF197" s="301"/>
      <c r="CG197" s="301"/>
      <c r="CH197" s="301"/>
      <c r="CI197" s="301"/>
      <c r="CJ197" s="301"/>
      <c r="CK197" s="301"/>
      <c r="CL197" s="301"/>
      <c r="CM197" s="301"/>
      <c r="CN197" s="301"/>
      <c r="CO197" s="301"/>
      <c r="CP197" s="301"/>
      <c r="CQ197" s="301"/>
      <c r="CR197" s="301"/>
      <c r="CS197" s="301"/>
      <c r="CT197" s="301"/>
      <c r="CU197" s="1476"/>
      <c r="CV197" s="1476"/>
      <c r="CW197" s="1476"/>
      <c r="CX197" s="1476"/>
      <c r="CY197" s="1476"/>
      <c r="CZ197" s="1476"/>
      <c r="DA197" s="210"/>
    </row>
    <row r="198" s="131" customFormat="true" ht="15" customHeight="true" x14ac:dyDescent="0.2">
      <c r="A198" s="677"/>
      <c r="B198" s="771"/>
      <c r="C198" s="880"/>
      <c r="D198" s="813"/>
      <c r="E198" s="813"/>
      <c r="F198" s="813"/>
      <c r="G198" s="814"/>
      <c r="H198" s="881"/>
      <c r="I198" s="813"/>
      <c r="J198" s="813"/>
      <c r="K198" s="813"/>
      <c r="L198" s="882"/>
      <c r="M198" s="880"/>
      <c r="N198" s="813"/>
      <c r="O198" s="813"/>
      <c r="P198" s="813"/>
      <c r="Q198" s="814"/>
      <c r="R198" s="881"/>
      <c r="S198" s="813"/>
      <c r="T198" s="813"/>
      <c r="U198" s="813"/>
      <c r="V198" s="813"/>
      <c r="W198" s="813"/>
      <c r="X198" s="813"/>
      <c r="Y198" s="813"/>
      <c r="Z198" s="813"/>
      <c r="AA198" s="813"/>
      <c r="AB198" s="813"/>
      <c r="AC198" s="813"/>
      <c r="AD198" s="813"/>
      <c r="AE198" s="813"/>
      <c r="AF198" s="813"/>
      <c r="AG198" s="813"/>
      <c r="AH198" s="813"/>
      <c r="AI198" s="813"/>
      <c r="AJ198" s="813"/>
      <c r="AK198" s="813"/>
      <c r="AL198" s="813"/>
      <c r="AM198" s="813"/>
      <c r="AN198" s="813"/>
      <c r="AO198" s="813"/>
      <c r="AP198" s="813"/>
      <c r="AQ198" s="813"/>
      <c r="AR198" s="813"/>
      <c r="AS198" s="813"/>
      <c r="AT198" s="882"/>
      <c r="AU198" s="593"/>
      <c r="AV198" s="593"/>
      <c r="AW198" s="593"/>
      <c r="AX198" s="593"/>
      <c r="AY198" s="593"/>
      <c r="BA198" s="480"/>
      <c r="BB198" s="159"/>
      <c r="BC198" s="347"/>
      <c r="BD198" s="300"/>
      <c r="BE198" s="300"/>
      <c r="BF198" s="300"/>
      <c r="BG198" s="348"/>
      <c r="BH198" s="358"/>
      <c r="BI198" s="300"/>
      <c r="BJ198" s="300"/>
      <c r="BK198" s="300"/>
      <c r="BL198" s="348"/>
      <c r="BM198" s="358"/>
      <c r="BN198" s="300"/>
      <c r="BO198" s="300"/>
      <c r="BP198" s="300"/>
      <c r="BQ198" s="348"/>
      <c r="BR198" s="358"/>
      <c r="BS198" s="300"/>
      <c r="BT198" s="300"/>
      <c r="BU198" s="300"/>
      <c r="BV198" s="300"/>
      <c r="BW198" s="300"/>
      <c r="BX198" s="300"/>
      <c r="BY198" s="301"/>
      <c r="BZ198" s="301"/>
      <c r="CA198" s="301"/>
      <c r="CB198" s="301"/>
      <c r="CC198" s="301"/>
      <c r="CD198" s="301"/>
      <c r="CE198" s="301"/>
      <c r="CF198" s="301"/>
      <c r="CG198" s="301"/>
      <c r="CH198" s="301"/>
      <c r="CI198" s="301"/>
      <c r="CJ198" s="301"/>
      <c r="CK198" s="301"/>
      <c r="CL198" s="301"/>
      <c r="CM198" s="301"/>
      <c r="CN198" s="301"/>
      <c r="CO198" s="301"/>
      <c r="CP198" s="301"/>
      <c r="CQ198" s="301"/>
      <c r="CR198" s="301"/>
      <c r="CS198" s="301"/>
      <c r="CT198" s="301"/>
      <c r="CU198" s="1476"/>
      <c r="CV198" s="1476"/>
      <c r="CW198" s="1476"/>
      <c r="CX198" s="1476"/>
      <c r="CY198" s="1476"/>
      <c r="CZ198" s="1476"/>
      <c r="DA198" s="210"/>
    </row>
    <row r="199" s="131" customFormat="true" ht="15" customHeight="true" x14ac:dyDescent="0.2">
      <c r="A199" s="677"/>
      <c r="B199" s="771"/>
      <c r="C199" s="880"/>
      <c r="D199" s="813"/>
      <c r="E199" s="813"/>
      <c r="F199" s="813"/>
      <c r="G199" s="814"/>
      <c r="H199" s="881"/>
      <c r="I199" s="813"/>
      <c r="J199" s="813"/>
      <c r="K199" s="813"/>
      <c r="L199" s="882"/>
      <c r="M199" s="880"/>
      <c r="N199" s="813"/>
      <c r="O199" s="813"/>
      <c r="P199" s="813"/>
      <c r="Q199" s="814"/>
      <c r="R199" s="881"/>
      <c r="S199" s="813"/>
      <c r="T199" s="813"/>
      <c r="U199" s="813"/>
      <c r="V199" s="813"/>
      <c r="W199" s="813"/>
      <c r="X199" s="813"/>
      <c r="Y199" s="813"/>
      <c r="Z199" s="813"/>
      <c r="AA199" s="813"/>
      <c r="AB199" s="813"/>
      <c r="AC199" s="813"/>
      <c r="AD199" s="813"/>
      <c r="AE199" s="813"/>
      <c r="AF199" s="813"/>
      <c r="AG199" s="813"/>
      <c r="AH199" s="813"/>
      <c r="AI199" s="813"/>
      <c r="AJ199" s="813"/>
      <c r="AK199" s="813"/>
      <c r="AL199" s="813"/>
      <c r="AM199" s="813"/>
      <c r="AN199" s="813"/>
      <c r="AO199" s="813"/>
      <c r="AP199" s="813"/>
      <c r="AQ199" s="813"/>
      <c r="AR199" s="813"/>
      <c r="AS199" s="813"/>
      <c r="AT199" s="882"/>
      <c r="AU199" s="593"/>
      <c r="AV199" s="593"/>
      <c r="AW199" s="593"/>
      <c r="AX199" s="593"/>
      <c r="AY199" s="593"/>
      <c r="BA199" s="480"/>
      <c r="BB199" s="159"/>
      <c r="BC199" s="347"/>
      <c r="BD199" s="300"/>
      <c r="BE199" s="300"/>
      <c r="BF199" s="300"/>
      <c r="BG199" s="348"/>
      <c r="BH199" s="358"/>
      <c r="BI199" s="300"/>
      <c r="BJ199" s="300"/>
      <c r="BK199" s="300"/>
      <c r="BL199" s="348"/>
      <c r="BM199" s="358"/>
      <c r="BN199" s="300"/>
      <c r="BO199" s="300"/>
      <c r="BP199" s="300"/>
      <c r="BQ199" s="348"/>
      <c r="BR199" s="358"/>
      <c r="BS199" s="300"/>
      <c r="BT199" s="300"/>
      <c r="BU199" s="300"/>
      <c r="BV199" s="300"/>
      <c r="BW199" s="300"/>
      <c r="BX199" s="300"/>
      <c r="BY199" s="301"/>
      <c r="BZ199" s="301"/>
      <c r="CA199" s="301"/>
      <c r="CB199" s="301"/>
      <c r="CC199" s="301"/>
      <c r="CD199" s="301"/>
      <c r="CE199" s="301"/>
      <c r="CF199" s="301"/>
      <c r="CG199" s="301"/>
      <c r="CH199" s="301"/>
      <c r="CI199" s="301"/>
      <c r="CJ199" s="301"/>
      <c r="CK199" s="301"/>
      <c r="CL199" s="301"/>
      <c r="CM199" s="301"/>
      <c r="CN199" s="301"/>
      <c r="CO199" s="301"/>
      <c r="CP199" s="301"/>
      <c r="CQ199" s="301"/>
      <c r="CR199" s="301"/>
      <c r="CS199" s="301"/>
      <c r="CT199" s="301"/>
      <c r="CU199" s="1476"/>
      <c r="CV199" s="1476"/>
      <c r="CW199" s="1476"/>
      <c r="CX199" s="1476"/>
      <c r="CY199" s="1476"/>
      <c r="CZ199" s="1476"/>
      <c r="DA199" s="210"/>
    </row>
    <row r="200" s="131" customFormat="true" ht="15" customHeight="true" x14ac:dyDescent="0.2">
      <c r="A200" s="677"/>
      <c r="B200" s="771"/>
      <c r="C200" s="880"/>
      <c r="D200" s="813"/>
      <c r="E200" s="813"/>
      <c r="F200" s="813"/>
      <c r="G200" s="814"/>
      <c r="H200" s="881"/>
      <c r="I200" s="813"/>
      <c r="J200" s="813"/>
      <c r="K200" s="813"/>
      <c r="L200" s="882"/>
      <c r="M200" s="880"/>
      <c r="N200" s="813"/>
      <c r="O200" s="813"/>
      <c r="P200" s="813"/>
      <c r="Q200" s="814"/>
      <c r="R200" s="881"/>
      <c r="S200" s="813"/>
      <c r="T200" s="813"/>
      <c r="U200" s="813"/>
      <c r="V200" s="813"/>
      <c r="W200" s="813"/>
      <c r="X200" s="813"/>
      <c r="Y200" s="813"/>
      <c r="Z200" s="813"/>
      <c r="AA200" s="813"/>
      <c r="AB200" s="813"/>
      <c r="AC200" s="813"/>
      <c r="AD200" s="813"/>
      <c r="AE200" s="813"/>
      <c r="AF200" s="813"/>
      <c r="AG200" s="813"/>
      <c r="AH200" s="813"/>
      <c r="AI200" s="813"/>
      <c r="AJ200" s="813"/>
      <c r="AK200" s="813"/>
      <c r="AL200" s="813"/>
      <c r="AM200" s="813"/>
      <c r="AN200" s="813"/>
      <c r="AO200" s="813"/>
      <c r="AP200" s="813"/>
      <c r="AQ200" s="813"/>
      <c r="AR200" s="813"/>
      <c r="AS200" s="813"/>
      <c r="AT200" s="882"/>
      <c r="AU200" s="593"/>
      <c r="AV200" s="593"/>
      <c r="AW200" s="593"/>
      <c r="AX200" s="593"/>
      <c r="AY200" s="593"/>
      <c r="BA200" s="480"/>
      <c r="BB200" s="159"/>
      <c r="BC200" s="347"/>
      <c r="BD200" s="300"/>
      <c r="BE200" s="300"/>
      <c r="BF200" s="300"/>
      <c r="BG200" s="348"/>
      <c r="BH200" s="358"/>
      <c r="BI200" s="300"/>
      <c r="BJ200" s="300"/>
      <c r="BK200" s="300"/>
      <c r="BL200" s="348"/>
      <c r="BM200" s="358"/>
      <c r="BN200" s="300"/>
      <c r="BO200" s="300"/>
      <c r="BP200" s="300"/>
      <c r="BQ200" s="348"/>
      <c r="BR200" s="358"/>
      <c r="BS200" s="300"/>
      <c r="BT200" s="300"/>
      <c r="BU200" s="300"/>
      <c r="BV200" s="300"/>
      <c r="BW200" s="300"/>
      <c r="BX200" s="300"/>
      <c r="BY200" s="301"/>
      <c r="BZ200" s="301"/>
      <c r="CA200" s="301"/>
      <c r="CB200" s="301"/>
      <c r="CC200" s="301"/>
      <c r="CD200" s="301"/>
      <c r="CE200" s="301"/>
      <c r="CF200" s="301"/>
      <c r="CG200" s="301"/>
      <c r="CH200" s="301"/>
      <c r="CI200" s="301"/>
      <c r="CJ200" s="301"/>
      <c r="CK200" s="301"/>
      <c r="CL200" s="301"/>
      <c r="CM200" s="301"/>
      <c r="CN200" s="301"/>
      <c r="CO200" s="301"/>
      <c r="CP200" s="301"/>
      <c r="CQ200" s="301"/>
      <c r="CR200" s="301"/>
      <c r="CS200" s="301"/>
      <c r="CT200" s="301"/>
      <c r="CU200" s="1476"/>
      <c r="CV200" s="1476"/>
      <c r="CW200" s="1476"/>
      <c r="CX200" s="1476"/>
      <c r="CY200" s="1476"/>
      <c r="CZ200" s="1476"/>
      <c r="DA200" s="210"/>
    </row>
    <row r="201" s="131" customFormat="true" ht="15" customHeight="true" x14ac:dyDescent="0.2">
      <c r="A201" s="677"/>
      <c r="B201" s="771"/>
      <c r="C201" s="880"/>
      <c r="D201" s="813"/>
      <c r="E201" s="813"/>
      <c r="F201" s="813"/>
      <c r="G201" s="814"/>
      <c r="H201" s="881"/>
      <c r="I201" s="813"/>
      <c r="J201" s="813"/>
      <c r="K201" s="813"/>
      <c r="L201" s="882"/>
      <c r="M201" s="880"/>
      <c r="N201" s="813"/>
      <c r="O201" s="813"/>
      <c r="P201" s="813"/>
      <c r="Q201" s="814"/>
      <c r="R201" s="881"/>
      <c r="S201" s="813"/>
      <c r="T201" s="813"/>
      <c r="U201" s="813"/>
      <c r="V201" s="813"/>
      <c r="W201" s="813"/>
      <c r="X201" s="813"/>
      <c r="Y201" s="813"/>
      <c r="Z201" s="813"/>
      <c r="AA201" s="813"/>
      <c r="AB201" s="813"/>
      <c r="AC201" s="813"/>
      <c r="AD201" s="813"/>
      <c r="AE201" s="813"/>
      <c r="AF201" s="813"/>
      <c r="AG201" s="813"/>
      <c r="AH201" s="813"/>
      <c r="AI201" s="813"/>
      <c r="AJ201" s="813"/>
      <c r="AK201" s="813"/>
      <c r="AL201" s="813"/>
      <c r="AM201" s="813"/>
      <c r="AN201" s="813"/>
      <c r="AO201" s="813"/>
      <c r="AP201" s="813"/>
      <c r="AQ201" s="813"/>
      <c r="AR201" s="813"/>
      <c r="AS201" s="813"/>
      <c r="AT201" s="882"/>
      <c r="AU201" s="593"/>
      <c r="AV201" s="593"/>
      <c r="AW201" s="593"/>
      <c r="AX201" s="593"/>
      <c r="AY201" s="593"/>
      <c r="BA201" s="480"/>
      <c r="BB201" s="159"/>
      <c r="BC201" s="347"/>
      <c r="BD201" s="300"/>
      <c r="BE201" s="300"/>
      <c r="BF201" s="300"/>
      <c r="BG201" s="348"/>
      <c r="BH201" s="358"/>
      <c r="BI201" s="300"/>
      <c r="BJ201" s="300"/>
      <c r="BK201" s="300"/>
      <c r="BL201" s="348"/>
      <c r="BM201" s="358"/>
      <c r="BN201" s="300"/>
      <c r="BO201" s="300"/>
      <c r="BP201" s="300"/>
      <c r="BQ201" s="348"/>
      <c r="BR201" s="358"/>
      <c r="BS201" s="300"/>
      <c r="BT201" s="300"/>
      <c r="BU201" s="300"/>
      <c r="BV201" s="300"/>
      <c r="BW201" s="300"/>
      <c r="BX201" s="300"/>
      <c r="BY201" s="301"/>
      <c r="BZ201" s="301"/>
      <c r="CA201" s="301"/>
      <c r="CB201" s="301"/>
      <c r="CC201" s="301"/>
      <c r="CD201" s="301"/>
      <c r="CE201" s="301"/>
      <c r="CF201" s="301"/>
      <c r="CG201" s="301"/>
      <c r="CH201" s="301"/>
      <c r="CI201" s="301"/>
      <c r="CJ201" s="301"/>
      <c r="CK201" s="301"/>
      <c r="CL201" s="301"/>
      <c r="CM201" s="301"/>
      <c r="CN201" s="301"/>
      <c r="CO201" s="301"/>
      <c r="CP201" s="301"/>
      <c r="CQ201" s="301"/>
      <c r="CR201" s="301"/>
      <c r="CS201" s="301"/>
      <c r="CT201" s="301"/>
      <c r="CU201" s="1476"/>
      <c r="CV201" s="1476"/>
      <c r="CW201" s="1476"/>
      <c r="CX201" s="1476"/>
      <c r="CY201" s="1476"/>
      <c r="CZ201" s="1476"/>
      <c r="DA201" s="210"/>
    </row>
    <row r="202" s="131" customFormat="true" ht="15" customHeight="true" x14ac:dyDescent="0.2">
      <c r="A202" s="677"/>
      <c r="B202" s="771"/>
      <c r="C202" s="880"/>
      <c r="D202" s="813"/>
      <c r="E202" s="813"/>
      <c r="F202" s="813"/>
      <c r="G202" s="814"/>
      <c r="H202" s="881"/>
      <c r="I202" s="813"/>
      <c r="J202" s="813"/>
      <c r="K202" s="813"/>
      <c r="L202" s="882"/>
      <c r="M202" s="880"/>
      <c r="N202" s="813"/>
      <c r="O202" s="813"/>
      <c r="P202" s="813"/>
      <c r="Q202" s="814"/>
      <c r="R202" s="881"/>
      <c r="S202" s="813"/>
      <c r="T202" s="813"/>
      <c r="U202" s="813"/>
      <c r="V202" s="813"/>
      <c r="W202" s="813"/>
      <c r="X202" s="813"/>
      <c r="Y202" s="813"/>
      <c r="Z202" s="813"/>
      <c r="AA202" s="813"/>
      <c r="AB202" s="813"/>
      <c r="AC202" s="813"/>
      <c r="AD202" s="813"/>
      <c r="AE202" s="813"/>
      <c r="AF202" s="813"/>
      <c r="AG202" s="813"/>
      <c r="AH202" s="813"/>
      <c r="AI202" s="813"/>
      <c r="AJ202" s="813"/>
      <c r="AK202" s="813"/>
      <c r="AL202" s="813"/>
      <c r="AM202" s="813"/>
      <c r="AN202" s="813"/>
      <c r="AO202" s="813"/>
      <c r="AP202" s="813"/>
      <c r="AQ202" s="813"/>
      <c r="AR202" s="813"/>
      <c r="AS202" s="813"/>
      <c r="AT202" s="882"/>
      <c r="AU202" s="593"/>
      <c r="AV202" s="593"/>
      <c r="AW202" s="593"/>
      <c r="AX202" s="593"/>
      <c r="AY202" s="593"/>
      <c r="BA202" s="480"/>
      <c r="BB202" s="159"/>
      <c r="BC202" s="347"/>
      <c r="BD202" s="300"/>
      <c r="BE202" s="300"/>
      <c r="BF202" s="300"/>
      <c r="BG202" s="348"/>
      <c r="BH202" s="358"/>
      <c r="BI202" s="300"/>
      <c r="BJ202" s="300"/>
      <c r="BK202" s="300"/>
      <c r="BL202" s="348"/>
      <c r="BM202" s="358"/>
      <c r="BN202" s="300"/>
      <c r="BO202" s="300"/>
      <c r="BP202" s="300"/>
      <c r="BQ202" s="348"/>
      <c r="BR202" s="358"/>
      <c r="BS202" s="300"/>
      <c r="BT202" s="300"/>
      <c r="BU202" s="300"/>
      <c r="BV202" s="300"/>
      <c r="BW202" s="300"/>
      <c r="BX202" s="300"/>
      <c r="BY202" s="301"/>
      <c r="BZ202" s="301"/>
      <c r="CA202" s="301"/>
      <c r="CB202" s="301"/>
      <c r="CC202" s="301"/>
      <c r="CD202" s="301"/>
      <c r="CE202" s="301"/>
      <c r="CF202" s="301"/>
      <c r="CG202" s="301"/>
      <c r="CH202" s="301"/>
      <c r="CI202" s="301"/>
      <c r="CJ202" s="301"/>
      <c r="CK202" s="301"/>
      <c r="CL202" s="301"/>
      <c r="CM202" s="301"/>
      <c r="CN202" s="301"/>
      <c r="CO202" s="301"/>
      <c r="CP202" s="301"/>
      <c r="CQ202" s="301"/>
      <c r="CR202" s="301"/>
      <c r="CS202" s="301"/>
      <c r="CT202" s="301"/>
      <c r="CU202" s="1476"/>
      <c r="CV202" s="1476"/>
      <c r="CW202" s="1476"/>
      <c r="CX202" s="1476"/>
      <c r="CY202" s="1476"/>
      <c r="CZ202" s="1476"/>
      <c r="DA202" s="210"/>
    </row>
    <row r="203" s="613" customFormat="true" ht="15" customHeight="true" x14ac:dyDescent="0.2">
      <c r="A203" s="754"/>
      <c r="B203" s="974"/>
      <c r="C203" s="874"/>
      <c r="D203" s="875"/>
      <c r="E203" s="875"/>
      <c r="F203" s="875"/>
      <c r="G203" s="876"/>
      <c r="H203" s="877"/>
      <c r="I203" s="875"/>
      <c r="J203" s="875"/>
      <c r="K203" s="875"/>
      <c r="L203" s="878"/>
      <c r="M203" s="879"/>
      <c r="N203" s="875"/>
      <c r="O203" s="875"/>
      <c r="P203" s="875"/>
      <c r="Q203" s="876"/>
      <c r="R203" s="877"/>
      <c r="S203" s="875"/>
      <c r="T203" s="875"/>
      <c r="U203" s="875"/>
      <c r="V203" s="875"/>
      <c r="W203" s="875"/>
      <c r="X203" s="875"/>
      <c r="Y203" s="875"/>
      <c r="Z203" s="875"/>
      <c r="AA203" s="875"/>
      <c r="AB203" s="875"/>
      <c r="AC203" s="875"/>
      <c r="AD203" s="875"/>
      <c r="AE203" s="875"/>
      <c r="AF203" s="875"/>
      <c r="AG203" s="875"/>
      <c r="AH203" s="875"/>
      <c r="AI203" s="875"/>
      <c r="AJ203" s="875"/>
      <c r="AK203" s="875"/>
      <c r="AL203" s="875"/>
      <c r="AM203" s="875"/>
      <c r="AN203" s="875"/>
      <c r="AO203" s="875"/>
      <c r="AP203" s="875"/>
      <c r="AQ203" s="875"/>
      <c r="AR203" s="875"/>
      <c r="AS203" s="875"/>
      <c r="AT203" s="1440"/>
      <c r="AU203" s="593"/>
      <c r="AV203" s="593"/>
      <c r="AW203" s="593"/>
      <c r="AX203" s="593"/>
      <c r="AY203" s="593"/>
      <c r="BA203" s="480"/>
      <c r="BB203" s="159"/>
      <c r="BC203" s="347"/>
      <c r="BD203" s="300"/>
      <c r="BE203" s="300"/>
      <c r="BF203" s="300"/>
      <c r="BG203" s="348"/>
      <c r="BH203" s="358"/>
      <c r="BI203" s="300"/>
      <c r="BJ203" s="300"/>
      <c r="BK203" s="300"/>
      <c r="BL203" s="348"/>
      <c r="BM203" s="358"/>
      <c r="BN203" s="300"/>
      <c r="BO203" s="300"/>
      <c r="BP203" s="300"/>
      <c r="BQ203" s="348"/>
      <c r="BR203" s="358"/>
      <c r="BS203" s="300"/>
      <c r="BT203" s="300"/>
      <c r="BU203" s="300"/>
      <c r="BV203" s="300"/>
      <c r="BW203" s="300"/>
      <c r="BX203" s="300"/>
      <c r="BY203" s="301"/>
      <c r="BZ203" s="301"/>
      <c r="CA203" s="301"/>
      <c r="CB203" s="301"/>
      <c r="CC203" s="301"/>
      <c r="CD203" s="301"/>
      <c r="CE203" s="301"/>
      <c r="CF203" s="301"/>
      <c r="CG203" s="301"/>
      <c r="CH203" s="301"/>
      <c r="CI203" s="301"/>
      <c r="CJ203" s="301"/>
      <c r="CK203" s="301"/>
      <c r="CL203" s="301"/>
      <c r="CM203" s="301"/>
      <c r="CN203" s="301"/>
      <c r="CO203" s="301"/>
      <c r="CP203" s="301"/>
      <c r="CQ203" s="301"/>
      <c r="CR203" s="301"/>
      <c r="CS203" s="301"/>
      <c r="CT203" s="301"/>
      <c r="CU203" s="1476"/>
      <c r="CV203" s="1476"/>
      <c r="CW203" s="1476"/>
      <c r="CX203" s="1476"/>
      <c r="CY203" s="1476"/>
      <c r="CZ203" s="1476"/>
      <c r="DA203" s="210"/>
    </row>
    <row r="204" s="613" customFormat="true" ht="15" customHeight="true" x14ac:dyDescent="0.2">
      <c r="A204" s="754"/>
      <c r="B204" s="974"/>
      <c r="C204" s="874"/>
      <c r="D204" s="875"/>
      <c r="E204" s="875"/>
      <c r="F204" s="875"/>
      <c r="G204" s="876"/>
      <c r="H204" s="877"/>
      <c r="I204" s="875"/>
      <c r="J204" s="875"/>
      <c r="K204" s="875"/>
      <c r="L204" s="878"/>
      <c r="M204" s="879"/>
      <c r="N204" s="875"/>
      <c r="O204" s="875"/>
      <c r="P204" s="875"/>
      <c r="Q204" s="876"/>
      <c r="R204" s="877"/>
      <c r="S204" s="875"/>
      <c r="T204" s="875"/>
      <c r="U204" s="875"/>
      <c r="V204" s="875"/>
      <c r="W204" s="875"/>
      <c r="X204" s="875"/>
      <c r="Y204" s="875"/>
      <c r="Z204" s="875"/>
      <c r="AA204" s="875"/>
      <c r="AB204" s="875"/>
      <c r="AC204" s="875"/>
      <c r="AD204" s="875"/>
      <c r="AE204" s="875"/>
      <c r="AF204" s="875"/>
      <c r="AG204" s="875"/>
      <c r="AH204" s="875"/>
      <c r="AI204" s="875"/>
      <c r="AJ204" s="875"/>
      <c r="AK204" s="875"/>
      <c r="AL204" s="875"/>
      <c r="AM204" s="875"/>
      <c r="AN204" s="875"/>
      <c r="AO204" s="875"/>
      <c r="AP204" s="875"/>
      <c r="AQ204" s="875"/>
      <c r="AR204" s="875"/>
      <c r="AS204" s="875"/>
      <c r="AT204" s="1440"/>
      <c r="AU204" s="593"/>
      <c r="AV204" s="593"/>
      <c r="AW204" s="593"/>
      <c r="AX204" s="593"/>
      <c r="AY204" s="593"/>
      <c r="BA204" s="480"/>
      <c r="BB204" s="159"/>
      <c r="BC204" s="347"/>
      <c r="BD204" s="300"/>
      <c r="BE204" s="300"/>
      <c r="BF204" s="300"/>
      <c r="BG204" s="348"/>
      <c r="BH204" s="358"/>
      <c r="BI204" s="300"/>
      <c r="BJ204" s="300"/>
      <c r="BK204" s="300"/>
      <c r="BL204" s="348"/>
      <c r="BM204" s="358"/>
      <c r="BN204" s="300"/>
      <c r="BO204" s="300"/>
      <c r="BP204" s="300"/>
      <c r="BQ204" s="348"/>
      <c r="BR204" s="358"/>
      <c r="BS204" s="300"/>
      <c r="BT204" s="300"/>
      <c r="BU204" s="300"/>
      <c r="BV204" s="300"/>
      <c r="BW204" s="300"/>
      <c r="BX204" s="300"/>
      <c r="BY204" s="301"/>
      <c r="BZ204" s="301"/>
      <c r="CA204" s="301"/>
      <c r="CB204" s="301"/>
      <c r="CC204" s="301"/>
      <c r="CD204" s="301"/>
      <c r="CE204" s="301"/>
      <c r="CF204" s="301"/>
      <c r="CG204" s="301"/>
      <c r="CH204" s="301"/>
      <c r="CI204" s="301"/>
      <c r="CJ204" s="301"/>
      <c r="CK204" s="301"/>
      <c r="CL204" s="301"/>
      <c r="CM204" s="301"/>
      <c r="CN204" s="301"/>
      <c r="CO204" s="301"/>
      <c r="CP204" s="301"/>
      <c r="CQ204" s="301"/>
      <c r="CR204" s="301"/>
      <c r="CS204" s="301"/>
      <c r="CT204" s="301"/>
      <c r="CU204" s="1476"/>
      <c r="CV204" s="1476"/>
      <c r="CW204" s="1476"/>
      <c r="CX204" s="1476"/>
      <c r="CY204" s="1476"/>
      <c r="CZ204" s="1476"/>
      <c r="DA204" s="210"/>
    </row>
    <row r="205" s="613" customFormat="true" ht="15" customHeight="true" x14ac:dyDescent="0.2">
      <c r="A205" s="765"/>
      <c r="B205" s="976"/>
      <c r="C205" s="908"/>
      <c r="D205" s="909"/>
      <c r="E205" s="909"/>
      <c r="F205" s="909"/>
      <c r="G205" s="910"/>
      <c r="H205" s="911"/>
      <c r="I205" s="909"/>
      <c r="J205" s="909"/>
      <c r="K205" s="909"/>
      <c r="L205" s="912"/>
      <c r="M205" s="913"/>
      <c r="N205" s="909"/>
      <c r="O205" s="909"/>
      <c r="P205" s="909"/>
      <c r="Q205" s="910"/>
      <c r="R205" s="911"/>
      <c r="S205" s="909"/>
      <c r="T205" s="909"/>
      <c r="U205" s="909"/>
      <c r="V205" s="909"/>
      <c r="W205" s="909"/>
      <c r="X205" s="909"/>
      <c r="Y205" s="909"/>
      <c r="Z205" s="909"/>
      <c r="AA205" s="909"/>
      <c r="AB205" s="909"/>
      <c r="AC205" s="909"/>
      <c r="AD205" s="909"/>
      <c r="AE205" s="909"/>
      <c r="AF205" s="909"/>
      <c r="AG205" s="909"/>
      <c r="AH205" s="909"/>
      <c r="AI205" s="909"/>
      <c r="AJ205" s="909"/>
      <c r="AK205" s="909"/>
      <c r="AL205" s="909"/>
      <c r="AM205" s="909"/>
      <c r="AN205" s="909"/>
      <c r="AO205" s="909"/>
      <c r="AP205" s="909"/>
      <c r="AQ205" s="909"/>
      <c r="AR205" s="909"/>
      <c r="AS205" s="909"/>
      <c r="AT205" s="1449"/>
      <c r="AU205" s="593"/>
      <c r="AV205" s="593"/>
      <c r="AW205" s="593"/>
      <c r="AX205" s="593"/>
      <c r="AY205" s="593"/>
      <c r="BA205" s="480"/>
      <c r="BB205" s="159"/>
      <c r="BC205" s="371"/>
      <c r="BD205" s="367"/>
      <c r="BE205" s="367"/>
      <c r="BF205" s="367"/>
      <c r="BG205" s="370"/>
      <c r="BH205" s="366"/>
      <c r="BI205" s="367"/>
      <c r="BJ205" s="367"/>
      <c r="BK205" s="367"/>
      <c r="BL205" s="370"/>
      <c r="BM205" s="366"/>
      <c r="BN205" s="367"/>
      <c r="BO205" s="367"/>
      <c r="BP205" s="367"/>
      <c r="BQ205" s="370"/>
      <c r="BR205" s="366"/>
      <c r="BS205" s="367"/>
      <c r="BT205" s="367"/>
      <c r="BU205" s="367"/>
      <c r="BV205" s="367"/>
      <c r="BW205" s="367"/>
      <c r="BX205" s="367"/>
      <c r="BY205" s="368"/>
      <c r="BZ205" s="368"/>
      <c r="CA205" s="368"/>
      <c r="CB205" s="368"/>
      <c r="CC205" s="368"/>
      <c r="CD205" s="368"/>
      <c r="CE205" s="368"/>
      <c r="CF205" s="368"/>
      <c r="CG205" s="368"/>
      <c r="CH205" s="368"/>
      <c r="CI205" s="368"/>
      <c r="CJ205" s="368"/>
      <c r="CK205" s="368"/>
      <c r="CL205" s="368"/>
      <c r="CM205" s="368"/>
      <c r="CN205" s="368"/>
      <c r="CO205" s="368"/>
      <c r="CP205" s="368"/>
      <c r="CQ205" s="368"/>
      <c r="CR205" s="368"/>
      <c r="CS205" s="368"/>
      <c r="CT205" s="368"/>
      <c r="CU205" s="1476"/>
      <c r="CV205" s="1476"/>
      <c r="CW205" s="1476"/>
      <c r="CX205" s="1476"/>
      <c r="CY205" s="1476"/>
      <c r="CZ205" s="1476"/>
      <c r="DA205" s="210"/>
    </row>
    <row r="206" s="613" customFormat="true" ht="250.15" customHeight="true" x14ac:dyDescent="0.2">
      <c r="B206" s="614"/>
      <c r="AU206" s="210"/>
      <c r="AV206" s="210"/>
      <c r="AW206" s="210"/>
      <c r="AX206" s="210"/>
      <c r="AY206" s="21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09"/>
      <c r="CA206" s="209"/>
      <c r="CB206" s="209"/>
      <c r="CC206" s="209"/>
      <c r="CD206" s="209"/>
      <c r="CE206" s="209"/>
      <c r="CF206" s="209"/>
      <c r="CG206" s="209"/>
      <c r="CH206" s="209"/>
      <c r="CI206" s="209"/>
      <c r="CJ206" s="209"/>
      <c r="CK206" s="209"/>
      <c r="CL206" s="209"/>
      <c r="CM206" s="209"/>
      <c r="CN206" s="209"/>
      <c r="CO206" s="209"/>
      <c r="CP206" s="209"/>
      <c r="CQ206" s="209"/>
      <c r="CR206" s="209"/>
      <c r="CS206" s="209"/>
      <c r="CT206" s="209"/>
      <c r="CU206" s="209"/>
      <c r="CV206" s="209"/>
      <c r="CW206" s="209"/>
      <c r="CX206" s="209"/>
      <c r="CY206" s="209"/>
      <c r="CZ206" s="209"/>
      <c r="DA206" s="210"/>
    </row>
    <row r="207" s="111" customFormat="true" ht="18" customHeight="true" x14ac:dyDescent="0.2">
      <c r="AU207" s="205"/>
      <c r="AV207" s="205"/>
      <c r="AW207" s="205"/>
      <c r="AX207" s="205"/>
      <c r="AY207" s="205"/>
      <c r="BB207" s="134"/>
      <c r="BZ207" s="205"/>
      <c r="CA207" s="205"/>
      <c r="CB207" s="205"/>
      <c r="CC207" s="205"/>
      <c r="CD207" s="205"/>
      <c r="CE207" s="205"/>
      <c r="CF207" s="205"/>
      <c r="CG207" s="205"/>
      <c r="CH207" s="205"/>
      <c r="CI207" s="205"/>
      <c r="CJ207" s="205"/>
      <c r="CK207" s="205"/>
      <c r="CL207" s="205"/>
      <c r="CM207" s="205"/>
      <c r="CN207" s="205"/>
      <c r="CO207" s="205"/>
      <c r="CP207" s="205"/>
      <c r="CQ207" s="205"/>
      <c r="CR207" s="205"/>
      <c r="CS207" s="205"/>
      <c r="CT207" s="205"/>
      <c r="CU207" s="205"/>
      <c r="CV207" s="205"/>
      <c r="CW207" s="205"/>
      <c r="CX207" s="205"/>
      <c r="CY207" s="205"/>
      <c r="CZ207" s="205"/>
      <c r="DA207" s="205"/>
    </row>
    <row r="208" s="111" customFormat="true" ht="22.5" customHeight="true" x14ac:dyDescent="0.35">
      <c r="A208" s="1661" t="str">
        <f>A1026</f>
        <v>India</v>
      </c>
      <c r="B208" s="1662"/>
      <c r="AU208" s="205"/>
      <c r="AV208" s="205"/>
      <c r="AW208" s="205"/>
      <c r="AX208" s="205"/>
      <c r="AY208" s="205"/>
      <c r="BB208" s="134"/>
      <c r="BZ208" s="205"/>
      <c r="CA208" s="205"/>
      <c r="CB208" s="205"/>
      <c r="CC208" s="205"/>
      <c r="CD208" s="205"/>
      <c r="CE208" s="205"/>
      <c r="CF208" s="205"/>
      <c r="CG208" s="205"/>
      <c r="CH208" s="205"/>
      <c r="CI208" s="205"/>
      <c r="CJ208" s="205"/>
      <c r="CK208" s="205"/>
      <c r="CL208" s="205"/>
      <c r="CM208" s="205"/>
      <c r="CN208" s="205"/>
      <c r="CO208" s="205"/>
      <c r="CP208" s="205"/>
      <c r="CQ208" s="205"/>
      <c r="CR208" s="205"/>
      <c r="CS208" s="205"/>
      <c r="CT208" s="205"/>
      <c r="CU208" s="205"/>
      <c r="CV208" s="205"/>
      <c r="CW208" s="205"/>
      <c r="CX208" s="205"/>
      <c r="CY208" s="205"/>
      <c r="CZ208" s="205"/>
      <c r="DA208" s="205"/>
    </row>
    <row r="209" s="111" customFormat="true" ht="22.5" customHeight="true" x14ac:dyDescent="0.35">
      <c r="A209" s="138" t="str">
        <f>A1034</f>
        <v>2006</v>
      </c>
      <c r="B209" s="139"/>
      <c r="AU209" s="205"/>
      <c r="AV209" s="205"/>
      <c r="AW209" s="205"/>
      <c r="AX209" s="205"/>
      <c r="AY209" s="205"/>
      <c r="BB209" s="134"/>
      <c r="BZ209" s="205"/>
      <c r="CA209" s="205"/>
      <c r="CB209" s="205"/>
      <c r="CC209" s="205"/>
      <c r="CD209" s="205"/>
      <c r="CE209" s="205"/>
      <c r="CF209" s="205"/>
      <c r="CG209" s="205"/>
      <c r="CH209" s="205"/>
      <c r="CI209" s="205"/>
      <c r="CJ209" s="205"/>
      <c r="CK209" s="205"/>
      <c r="CL209" s="205"/>
      <c r="CM209" s="205"/>
      <c r="CN209" s="205"/>
      <c r="CO209" s="205"/>
      <c r="CP209" s="205"/>
      <c r="CQ209" s="205"/>
      <c r="CR209" s="205"/>
      <c r="CS209" s="205"/>
      <c r="CT209" s="205"/>
      <c r="CU209" s="205"/>
      <c r="CV209" s="205"/>
      <c r="CW209" s="205"/>
      <c r="CX209" s="205"/>
      <c r="CY209" s="205"/>
      <c r="CZ209" s="205"/>
      <c r="DA209" s="205"/>
    </row>
    <row r="210" s="111" customFormat="true" ht="22.5" customHeight="true" x14ac:dyDescent="0.35">
      <c r="A210" s="482" t="s">
        <v>110</v>
      </c>
      <c r="B210" s="141"/>
      <c r="AU210" s="205"/>
      <c r="AV210" s="205"/>
      <c r="AW210" s="205"/>
      <c r="AX210" s="205"/>
      <c r="AY210" s="205"/>
      <c r="BB210" s="134"/>
      <c r="BZ210" s="205"/>
      <c r="CA210" s="205"/>
      <c r="CB210" s="205"/>
      <c r="CC210" s="205"/>
      <c r="CD210" s="205"/>
      <c r="CE210" s="205"/>
      <c r="CF210" s="205"/>
      <c r="CG210" s="205"/>
      <c r="CH210" s="205"/>
      <c r="CI210" s="205"/>
      <c r="CJ210" s="205"/>
      <c r="CK210" s="205"/>
      <c r="CL210" s="205"/>
      <c r="CM210" s="205"/>
      <c r="CN210" s="205"/>
      <c r="CO210" s="205"/>
      <c r="CP210" s="205"/>
      <c r="CQ210" s="205"/>
      <c r="CR210" s="205"/>
      <c r="CS210" s="205"/>
      <c r="CT210" s="205"/>
      <c r="CU210" s="205"/>
      <c r="CV210" s="205"/>
      <c r="CW210" s="205"/>
      <c r="CX210" s="205"/>
      <c r="CY210" s="205"/>
      <c r="CZ210" s="205"/>
      <c r="DA210" s="205"/>
    </row>
    <row r="211" s="111" customFormat="true" ht="20.1" customHeight="true" x14ac:dyDescent="0.35">
      <c r="A211" s="143" t="s">
        <v>95</v>
      </c>
      <c r="B211" s="139"/>
      <c r="AU211" s="205"/>
      <c r="AV211" s="205"/>
      <c r="AW211" s="205"/>
      <c r="AX211" s="205"/>
      <c r="AY211" s="205"/>
      <c r="BB211" s="134"/>
      <c r="BZ211" s="205"/>
      <c r="CA211" s="205"/>
      <c r="CB211" s="205"/>
      <c r="CC211" s="205"/>
      <c r="CD211" s="205"/>
      <c r="CE211" s="205"/>
      <c r="CF211" s="205"/>
      <c r="CG211" s="205"/>
      <c r="CH211" s="205"/>
      <c r="CI211" s="205"/>
      <c r="CJ211" s="205"/>
      <c r="CK211" s="205"/>
      <c r="CL211" s="205"/>
      <c r="CM211" s="205"/>
      <c r="CN211" s="205"/>
      <c r="CO211" s="205"/>
      <c r="CP211" s="205"/>
      <c r="CQ211" s="205"/>
      <c r="CR211" s="205"/>
      <c r="CS211" s="205"/>
      <c r="CT211" s="205"/>
      <c r="CU211" s="205"/>
      <c r="CV211" s="205"/>
      <c r="CW211" s="205"/>
      <c r="CX211" s="205"/>
      <c r="CY211" s="205"/>
      <c r="CZ211" s="205"/>
      <c r="DA211" s="205"/>
    </row>
    <row r="212" s="111" customFormat="true" ht="15" customHeight="true" x14ac:dyDescent="0.2">
      <c r="A212" s="483" t="s">
        <v>96</v>
      </c>
      <c r="B212" s="216"/>
      <c r="AU212" s="205"/>
      <c r="AV212" s="205"/>
      <c r="AW212" s="205"/>
      <c r="AX212" s="205"/>
      <c r="AY212" s="205"/>
      <c r="BB212" s="134"/>
      <c r="BZ212" s="205"/>
      <c r="CA212" s="205"/>
      <c r="CB212" s="205"/>
      <c r="CC212" s="205"/>
      <c r="CD212" s="205"/>
      <c r="CE212" s="205"/>
      <c r="CF212" s="205"/>
      <c r="CG212" s="205"/>
      <c r="CH212" s="205"/>
      <c r="CI212" s="205"/>
      <c r="CJ212" s="205"/>
      <c r="CK212" s="205"/>
      <c r="CL212" s="205"/>
      <c r="CM212" s="205"/>
      <c r="CN212" s="205"/>
      <c r="CO212" s="205"/>
      <c r="CP212" s="205"/>
      <c r="CQ212" s="205"/>
      <c r="CR212" s="205"/>
      <c r="CS212" s="205"/>
      <c r="CT212" s="205"/>
      <c r="CU212" s="205"/>
      <c r="CV212" s="205"/>
      <c r="CW212" s="205"/>
      <c r="CX212" s="205"/>
      <c r="CY212" s="205"/>
      <c r="CZ212" s="205"/>
      <c r="DA212" s="205"/>
    </row>
    <row r="213" s="111" customFormat="true" ht="15" customHeight="true" x14ac:dyDescent="0.2">
      <c r="A213" s="146" t="s">
        <v>40</v>
      </c>
      <c r="B213" s="145"/>
      <c r="AU213" s="205"/>
      <c r="AV213" s="205"/>
      <c r="AW213" s="205"/>
      <c r="AX213" s="205"/>
      <c r="AY213" s="205"/>
      <c r="BB213" s="134"/>
      <c r="BZ213" s="205"/>
      <c r="CA213" s="205"/>
      <c r="CB213" s="205"/>
      <c r="CC213" s="205"/>
      <c r="CD213" s="205"/>
      <c r="CE213" s="205"/>
      <c r="CF213" s="205"/>
      <c r="CG213" s="205"/>
      <c r="CH213" s="205"/>
      <c r="CI213" s="205"/>
      <c r="CJ213" s="205"/>
      <c r="CK213" s="205"/>
      <c r="CL213" s="205"/>
      <c r="CM213" s="205"/>
      <c r="CN213" s="205"/>
      <c r="CO213" s="205"/>
      <c r="CP213" s="205"/>
      <c r="CQ213" s="205"/>
      <c r="CR213" s="205"/>
      <c r="CS213" s="205"/>
      <c r="CT213" s="205"/>
      <c r="CU213" s="205"/>
      <c r="CV213" s="205"/>
      <c r="CW213" s="205"/>
      <c r="CX213" s="205"/>
      <c r="CY213" s="205"/>
      <c r="CZ213" s="205"/>
      <c r="DA213" s="205"/>
    </row>
    <row r="214" s="111" customFormat="true" ht="15" customHeight="true" x14ac:dyDescent="0.2">
      <c r="A214" s="144" t="s">
        <v>39</v>
      </c>
      <c r="B214" s="145"/>
      <c r="AU214" s="205"/>
      <c r="AV214" s="205"/>
      <c r="AW214" s="205"/>
      <c r="AX214" s="205"/>
      <c r="AY214" s="205"/>
      <c r="BB214" s="134"/>
      <c r="BZ214" s="205"/>
      <c r="CA214" s="205"/>
      <c r="CB214" s="205"/>
      <c r="CC214" s="205"/>
      <c r="CD214" s="205"/>
      <c r="CE214" s="205"/>
      <c r="CF214" s="205"/>
      <c r="CG214" s="205"/>
      <c r="CH214" s="205"/>
      <c r="CI214" s="205"/>
      <c r="CJ214" s="205"/>
      <c r="CK214" s="205"/>
      <c r="CL214" s="205"/>
      <c r="CM214" s="205"/>
      <c r="CN214" s="205"/>
      <c r="CO214" s="205"/>
      <c r="CP214" s="205"/>
      <c r="CQ214" s="205"/>
      <c r="CR214" s="205"/>
      <c r="CS214" s="205"/>
      <c r="CT214" s="205"/>
      <c r="CU214" s="205"/>
      <c r="CV214" s="205"/>
      <c r="CW214" s="205"/>
      <c r="CX214" s="205"/>
      <c r="CY214" s="205"/>
      <c r="CZ214" s="205"/>
      <c r="DA214" s="205"/>
    </row>
    <row r="215" s="111" customFormat="true" ht="15" customHeight="true" x14ac:dyDescent="0.2">
      <c r="A215" s="144" t="s">
        <v>132</v>
      </c>
      <c r="B215" s="215" t="str">
        <f>A1025</f>
        <v>DHS06</v>
      </c>
      <c r="AU215" s="205"/>
      <c r="AV215" s="205"/>
      <c r="AW215" s="205"/>
      <c r="AX215" s="205"/>
      <c r="AY215" s="205"/>
      <c r="BB215" s="134"/>
      <c r="BZ215" s="205"/>
      <c r="CA215" s="205"/>
      <c r="CB215" s="205"/>
      <c r="CC215" s="205"/>
      <c r="CD215" s="205"/>
      <c r="CE215" s="205"/>
      <c r="CF215" s="205"/>
      <c r="CG215" s="205"/>
      <c r="CH215" s="205"/>
      <c r="CI215" s="205"/>
      <c r="CJ215" s="205"/>
      <c r="CK215" s="205"/>
      <c r="CL215" s="205"/>
      <c r="CM215" s="205"/>
      <c r="CN215" s="205"/>
      <c r="CO215" s="205"/>
      <c r="CP215" s="205"/>
      <c r="CQ215" s="205"/>
      <c r="CR215" s="205"/>
      <c r="CS215" s="205"/>
      <c r="CT215" s="205"/>
      <c r="CU215" s="205"/>
      <c r="CV215" s="205"/>
      <c r="CW215" s="205"/>
      <c r="CX215" s="205"/>
      <c r="CY215" s="205"/>
      <c r="CZ215" s="205"/>
      <c r="DA215" s="205"/>
    </row>
    <row r="216" s="111" customFormat="true" ht="15" customHeight="true" x14ac:dyDescent="0.2">
      <c r="A216" s="608"/>
      <c r="B216" s="606"/>
      <c r="AU216" s="205"/>
      <c r="AV216" s="205"/>
      <c r="AW216" s="205"/>
      <c r="AX216" s="205"/>
      <c r="AY216" s="205"/>
      <c r="BB216" s="134"/>
      <c r="BZ216" s="205"/>
      <c r="CA216" s="205"/>
      <c r="CB216" s="205"/>
      <c r="CC216" s="205"/>
      <c r="CD216" s="205"/>
      <c r="CE216" s="205"/>
      <c r="CF216" s="205"/>
      <c r="CG216" s="205"/>
      <c r="CH216" s="205"/>
      <c r="CI216" s="205"/>
      <c r="CJ216" s="205"/>
      <c r="CK216" s="205"/>
      <c r="CL216" s="205"/>
      <c r="CM216" s="205"/>
      <c r="CN216" s="205"/>
      <c r="CO216" s="205"/>
      <c r="CP216" s="205"/>
      <c r="CQ216" s="205"/>
      <c r="CR216" s="205"/>
      <c r="CS216" s="205"/>
      <c r="CT216" s="205"/>
      <c r="CU216" s="205"/>
      <c r="CV216" s="205"/>
      <c r="CW216" s="205"/>
      <c r="CX216" s="205"/>
      <c r="CY216" s="205"/>
      <c r="CZ216" s="205"/>
      <c r="DA216" s="205"/>
    </row>
    <row r="217" s="111" customFormat="true" ht="15" customHeight="true" x14ac:dyDescent="0.2">
      <c r="A217" s="608"/>
      <c r="B217" s="607"/>
      <c r="AU217" s="205"/>
      <c r="AV217" s="205"/>
      <c r="AW217" s="205"/>
      <c r="AX217" s="205"/>
      <c r="AY217" s="205"/>
      <c r="BB217" s="134"/>
      <c r="BZ217" s="205"/>
      <c r="CA217" s="205"/>
      <c r="CB217" s="205"/>
      <c r="CC217" s="205"/>
      <c r="CD217" s="205"/>
      <c r="CE217" s="205"/>
      <c r="CF217" s="205"/>
      <c r="CG217" s="205"/>
      <c r="CH217" s="205"/>
      <c r="CI217" s="205"/>
      <c r="CJ217" s="205"/>
      <c r="CK217" s="205"/>
      <c r="CL217" s="205"/>
      <c r="CM217" s="205"/>
      <c r="CN217" s="205"/>
      <c r="CO217" s="205"/>
      <c r="CP217" s="205"/>
      <c r="CQ217" s="205"/>
      <c r="CR217" s="205"/>
      <c r="CS217" s="205"/>
      <c r="CT217" s="205"/>
      <c r="CU217" s="205"/>
      <c r="CV217" s="205"/>
      <c r="CW217" s="205"/>
      <c r="CX217" s="205"/>
      <c r="CY217" s="205"/>
      <c r="CZ217" s="205"/>
      <c r="DA217" s="205"/>
    </row>
    <row r="218" s="111" customFormat="true" ht="18" customHeight="true" x14ac:dyDescent="0.2">
      <c r="A218" s="608"/>
      <c r="B218" s="606"/>
      <c r="AU218" s="205"/>
      <c r="AV218" s="205"/>
      <c r="AW218" s="205"/>
      <c r="AX218" s="205"/>
      <c r="AY218" s="205"/>
      <c r="BB218" s="134"/>
      <c r="BZ218" s="205"/>
      <c r="CA218" s="205"/>
      <c r="CB218" s="205"/>
      <c r="CC218" s="205"/>
      <c r="CD218" s="205"/>
      <c r="CE218" s="205"/>
      <c r="CF218" s="205"/>
      <c r="CG218" s="205"/>
      <c r="CH218" s="205"/>
      <c r="CI218" s="205"/>
      <c r="CJ218" s="205"/>
      <c r="CK218" s="205"/>
      <c r="CL218" s="205"/>
      <c r="CM218" s="205"/>
      <c r="CN218" s="205"/>
      <c r="CO218" s="205"/>
      <c r="CP218" s="205"/>
      <c r="CQ218" s="205"/>
      <c r="CR218" s="205"/>
      <c r="CS218" s="205"/>
      <c r="CT218" s="205"/>
      <c r="CU218" s="205"/>
      <c r="CV218" s="205"/>
      <c r="CW218" s="205"/>
      <c r="CX218" s="205"/>
      <c r="CY218" s="205"/>
      <c r="CZ218" s="205"/>
      <c r="DA218" s="205"/>
    </row>
    <row r="219" s="111" customFormat="true" ht="18" customHeight="true" x14ac:dyDescent="0.2">
      <c r="A219" s="609"/>
      <c r="B219" s="610"/>
      <c r="AU219" s="205"/>
      <c r="AV219" s="205"/>
      <c r="AW219" s="205"/>
      <c r="AX219" s="205"/>
      <c r="AY219" s="205"/>
      <c r="BB219" s="134"/>
      <c r="BZ219" s="205"/>
      <c r="CA219" s="205"/>
      <c r="CB219" s="205"/>
      <c r="CC219" s="205"/>
      <c r="CD219" s="205"/>
      <c r="CE219" s="205"/>
      <c r="CF219" s="205"/>
      <c r="CG219" s="205"/>
      <c r="CH219" s="205"/>
      <c r="CI219" s="205"/>
      <c r="CJ219" s="205"/>
      <c r="CK219" s="205"/>
      <c r="CL219" s="205"/>
      <c r="CM219" s="205"/>
      <c r="CN219" s="205"/>
      <c r="CO219" s="205"/>
      <c r="CP219" s="205"/>
      <c r="CQ219" s="205"/>
      <c r="CR219" s="205"/>
      <c r="CS219" s="205"/>
      <c r="CT219" s="205"/>
      <c r="CU219" s="205"/>
      <c r="CV219" s="205"/>
      <c r="CW219" s="205"/>
      <c r="CX219" s="205"/>
      <c r="CY219" s="205"/>
      <c r="CZ219" s="205"/>
      <c r="DA219" s="205"/>
    </row>
    <row r="220" s="425" customFormat="true" ht="15" customHeight="true" x14ac:dyDescent="0.2">
      <c r="A220" s="114" t="s">
        <v>85</v>
      </c>
      <c r="B220" s="200"/>
      <c r="C220" s="1715" t="s">
        <v>113</v>
      </c>
      <c r="D220" s="1716"/>
      <c r="E220" s="1716"/>
      <c r="F220" s="1716"/>
      <c r="G220" s="1717"/>
      <c r="H220" s="1683" t="s">
        <v>38</v>
      </c>
      <c r="I220" s="1684"/>
      <c r="J220" s="1684"/>
      <c r="K220" s="1684"/>
      <c r="L220" s="1718"/>
      <c r="M220" s="1719" t="s">
        <v>37</v>
      </c>
      <c r="N220" s="1720"/>
      <c r="O220" s="1720"/>
      <c r="P220" s="1720"/>
      <c r="Q220" s="1721"/>
      <c r="R220" s="1683" t="s">
        <v>145</v>
      </c>
      <c r="S220" s="1684"/>
      <c r="T220" s="1684"/>
      <c r="U220" s="1684"/>
      <c r="V220" s="1684"/>
      <c r="W220" s="1684"/>
      <c r="X220" s="1684"/>
      <c r="Y220" s="1684"/>
      <c r="Z220" s="1684"/>
      <c r="AA220" s="1684"/>
      <c r="AB220" s="1684"/>
      <c r="AC220" s="1684"/>
      <c r="AD220" s="1684"/>
      <c r="AE220" s="1684"/>
      <c r="AF220" s="1684"/>
      <c r="AG220" s="1684"/>
      <c r="AH220" s="1684"/>
      <c r="AI220" s="1684"/>
      <c r="AJ220" s="1684"/>
      <c r="AK220" s="1684"/>
      <c r="AL220" s="1684"/>
      <c r="AM220" s="1684"/>
      <c r="AN220" s="1684"/>
      <c r="AO220" s="1684"/>
      <c r="AP220" s="1684"/>
      <c r="AQ220" s="1684"/>
      <c r="AR220" s="1684"/>
      <c r="AS220" s="1684"/>
      <c r="AT220" s="1685"/>
      <c r="AU220" s="593"/>
      <c r="AV220" s="593"/>
      <c r="AW220" s="593"/>
      <c r="AX220" s="593"/>
      <c r="AY220" s="593"/>
      <c r="BA220" s="211" t="s">
        <v>127</v>
      </c>
      <c r="BB220" s="114" t="s">
        <v>85</v>
      </c>
      <c r="BC220" s="1588" t="s">
        <v>113</v>
      </c>
      <c r="BD220" s="1589"/>
      <c r="BE220" s="1589"/>
      <c r="BF220" s="1589"/>
      <c r="BG220" s="1590"/>
      <c r="BH220" s="1591" t="s">
        <v>38</v>
      </c>
      <c r="BI220" s="1589"/>
      <c r="BJ220" s="1589"/>
      <c r="BK220" s="1589"/>
      <c r="BL220" s="1590"/>
      <c r="BM220" s="1591" t="s">
        <v>37</v>
      </c>
      <c r="BN220" s="1589"/>
      <c r="BO220" s="1589"/>
      <c r="BP220" s="1589"/>
      <c r="BQ220" s="1590"/>
      <c r="BR220" s="413" t="s">
        <v>136</v>
      </c>
      <c r="BS220" s="372"/>
      <c r="BT220" s="372"/>
      <c r="BU220" s="372"/>
      <c r="BV220" s="372"/>
      <c r="BW220" s="372"/>
      <c r="BX220" s="372"/>
      <c r="BY220" s="373"/>
      <c r="BZ220" s="308"/>
      <c r="CA220" s="308"/>
      <c r="CB220" s="308"/>
      <c r="CC220" s="308"/>
      <c r="CD220" s="308"/>
      <c r="CE220" s="308"/>
      <c r="CF220" s="308"/>
      <c r="CG220" s="308"/>
      <c r="CH220" s="308"/>
      <c r="CI220" s="308"/>
      <c r="CJ220" s="308"/>
      <c r="CK220" s="308"/>
      <c r="CL220" s="308"/>
      <c r="CM220" s="308"/>
      <c r="CN220" s="308"/>
      <c r="CO220" s="308"/>
      <c r="CP220" s="308"/>
      <c r="CQ220" s="308"/>
      <c r="CR220" s="308"/>
      <c r="CS220" s="308"/>
      <c r="CT220" s="308"/>
      <c r="CU220" s="209"/>
      <c r="CV220" s="209"/>
      <c r="CW220" s="209"/>
      <c r="CX220" s="209"/>
      <c r="CY220" s="209"/>
      <c r="CZ220" s="209"/>
      <c r="DA220" s="210"/>
    </row>
    <row r="221" s="425" customFormat="true" ht="24" x14ac:dyDescent="0.2">
      <c r="A221" s="184" t="s">
        <v>86</v>
      </c>
      <c r="B221" s="241"/>
      <c r="C221" s="278" t="s">
        <v>0</v>
      </c>
      <c r="D221" s="279" t="s">
        <v>1</v>
      </c>
      <c r="E221" s="279" t="s">
        <v>2</v>
      </c>
      <c r="F221" s="279" t="s">
        <v>3</v>
      </c>
      <c r="G221" s="280" t="s">
        <v>4</v>
      </c>
      <c r="H221" s="731" t="s">
        <v>0</v>
      </c>
      <c r="I221" s="673" t="s">
        <v>1</v>
      </c>
      <c r="J221" s="673" t="s">
        <v>2</v>
      </c>
      <c r="K221" s="673" t="s">
        <v>3</v>
      </c>
      <c r="L221" s="674" t="s">
        <v>4</v>
      </c>
      <c r="M221" s="718" t="s">
        <v>0</v>
      </c>
      <c r="N221" s="673" t="s">
        <v>1</v>
      </c>
      <c r="O221" s="673" t="s">
        <v>2</v>
      </c>
      <c r="P221" s="673" t="s">
        <v>3</v>
      </c>
      <c r="Q221" s="746" t="s">
        <v>4</v>
      </c>
      <c r="R221" s="731" t="s">
        <v>146</v>
      </c>
      <c r="S221" s="673" t="s">
        <v>147</v>
      </c>
      <c r="T221" s="673" t="s">
        <v>148</v>
      </c>
      <c r="U221" s="673" t="s">
        <v>149</v>
      </c>
      <c r="V221" s="673" t="s">
        <v>150</v>
      </c>
      <c r="W221" s="673" t="s">
        <v>151</v>
      </c>
      <c r="X221" s="673" t="s">
        <v>152</v>
      </c>
      <c r="Y221" s="673" t="s">
        <v>153</v>
      </c>
      <c r="Z221" s="673" t="s">
        <v>154</v>
      </c>
      <c r="AA221" s="673" t="s">
        <v>155</v>
      </c>
      <c r="AB221" s="673" t="s">
        <v>156</v>
      </c>
      <c r="AC221" s="673" t="s">
        <v>157</v>
      </c>
      <c r="AD221" s="673" t="s">
        <v>158</v>
      </c>
      <c r="AE221" s="673" t="s">
        <v>159</v>
      </c>
      <c r="AF221" s="673" t="s">
        <v>160</v>
      </c>
      <c r="AG221" s="673" t="s">
        <v>161</v>
      </c>
      <c r="AH221" s="673" t="s">
        <v>162</v>
      </c>
      <c r="AI221" s="673" t="s">
        <v>163</v>
      </c>
      <c r="AJ221" s="673" t="s">
        <v>164</v>
      </c>
      <c r="AK221" s="673" t="s">
        <v>165</v>
      </c>
      <c r="AL221" s="673" t="s">
        <v>166</v>
      </c>
      <c r="AM221" s="673" t="s">
        <v>167</v>
      </c>
      <c r="AN221" s="673" t="s">
        <v>168</v>
      </c>
      <c r="AO221" s="673" t="s">
        <v>169</v>
      </c>
      <c r="AP221" s="673" t="s">
        <v>170</v>
      </c>
      <c r="AQ221" s="673" t="s">
        <v>171</v>
      </c>
      <c r="AR221" s="673" t="s">
        <v>172</v>
      </c>
      <c r="AS221" s="673" t="s">
        <v>173</v>
      </c>
      <c r="AT221" s="675" t="s">
        <v>174</v>
      </c>
      <c r="AU221" s="593"/>
      <c r="AV221" s="593"/>
      <c r="AW221" s="593"/>
      <c r="AX221" s="593"/>
      <c r="AY221" s="593"/>
      <c r="BA221" s="196" t="s">
        <v>116</v>
      </c>
      <c r="BB221" s="195"/>
      <c r="BC221" s="349" t="s">
        <v>0</v>
      </c>
      <c r="BD221" s="171" t="s">
        <v>1</v>
      </c>
      <c r="BE221" s="171" t="s">
        <v>2</v>
      </c>
      <c r="BF221" s="171" t="s">
        <v>3</v>
      </c>
      <c r="BG221" s="350" t="s">
        <v>4</v>
      </c>
      <c r="BH221" s="359" t="s">
        <v>0</v>
      </c>
      <c r="BI221" s="171" t="s">
        <v>1</v>
      </c>
      <c r="BJ221" s="171" t="s">
        <v>2</v>
      </c>
      <c r="BK221" s="171" t="s">
        <v>3</v>
      </c>
      <c r="BL221" s="350" t="s">
        <v>4</v>
      </c>
      <c r="BM221" s="359" t="s">
        <v>0</v>
      </c>
      <c r="BN221" s="171" t="s">
        <v>1</v>
      </c>
      <c r="BO221" s="171" t="s">
        <v>2</v>
      </c>
      <c r="BP221" s="171" t="s">
        <v>3</v>
      </c>
      <c r="BQ221" s="350" t="s">
        <v>4</v>
      </c>
      <c r="BR221" s="724" t="s">
        <v>146</v>
      </c>
      <c r="BS221" s="667" t="s">
        <v>147</v>
      </c>
      <c r="BT221" s="667" t="s">
        <v>148</v>
      </c>
      <c r="BU221" s="667" t="s">
        <v>149</v>
      </c>
      <c r="BV221" s="667" t="s">
        <v>150</v>
      </c>
      <c r="BW221" s="667" t="s">
        <v>151</v>
      </c>
      <c r="BX221" s="667" t="s">
        <v>152</v>
      </c>
      <c r="BY221" s="667" t="s">
        <v>153</v>
      </c>
      <c r="BZ221" s="667" t="s">
        <v>154</v>
      </c>
      <c r="CA221" s="667" t="s">
        <v>155</v>
      </c>
      <c r="CB221" s="667" t="s">
        <v>156</v>
      </c>
      <c r="CC221" s="667" t="s">
        <v>157</v>
      </c>
      <c r="CD221" s="667" t="s">
        <v>158</v>
      </c>
      <c r="CE221" s="667" t="s">
        <v>159</v>
      </c>
      <c r="CF221" s="667" t="s">
        <v>160</v>
      </c>
      <c r="CG221" s="667" t="s">
        <v>161</v>
      </c>
      <c r="CH221" s="667" t="s">
        <v>162</v>
      </c>
      <c r="CI221" s="667" t="s">
        <v>163</v>
      </c>
      <c r="CJ221" s="667" t="s">
        <v>164</v>
      </c>
      <c r="CK221" s="667" t="s">
        <v>165</v>
      </c>
      <c r="CL221" s="667" t="s">
        <v>166</v>
      </c>
      <c r="CM221" s="667" t="s">
        <v>167</v>
      </c>
      <c r="CN221" s="667" t="s">
        <v>168</v>
      </c>
      <c r="CO221" s="667" t="s">
        <v>169</v>
      </c>
      <c r="CP221" s="667" t="s">
        <v>170</v>
      </c>
      <c r="CQ221" s="667" t="s">
        <v>171</v>
      </c>
      <c r="CR221" s="667" t="s">
        <v>172</v>
      </c>
      <c r="CS221" s="667" t="s">
        <v>173</v>
      </c>
      <c r="CT221" s="669" t="s">
        <v>174</v>
      </c>
      <c r="CU221" s="1477"/>
      <c r="CV221" s="1477"/>
      <c r="CW221" s="1477"/>
      <c r="CX221" s="1477"/>
      <c r="CY221" s="1477"/>
      <c r="CZ221" s="1477"/>
      <c r="DA221" s="210"/>
    </row>
    <row r="222" s="425" customFormat="true" ht="15" customHeight="true" x14ac:dyDescent="0.2">
      <c r="A222" s="1686" t="s">
        <v>36</v>
      </c>
      <c r="B222" s="977" t="s">
        <v>15</v>
      </c>
      <c r="C222" s="984" t="s">
        <v>35</v>
      </c>
      <c r="D222" s="991" t="s">
        <v>35</v>
      </c>
      <c r="E222" s="991" t="s">
        <v>35</v>
      </c>
      <c r="F222" s="991" t="s">
        <v>35</v>
      </c>
      <c r="G222" s="998" t="s">
        <v>35</v>
      </c>
      <c r="H222" s="1005" t="s">
        <v>35</v>
      </c>
      <c r="I222" s="991" t="s">
        <v>35</v>
      </c>
      <c r="J222" s="991" t="s">
        <v>35</v>
      </c>
      <c r="K222" s="991" t="s">
        <v>35</v>
      </c>
      <c r="L222" s="1012" t="s">
        <v>35</v>
      </c>
      <c r="M222" s="984" t="s">
        <v>35</v>
      </c>
      <c r="N222" s="991" t="s">
        <v>35</v>
      </c>
      <c r="O222" s="991" t="s">
        <v>35</v>
      </c>
      <c r="P222" s="991" t="s">
        <v>35</v>
      </c>
      <c r="Q222" s="998" t="s">
        <v>35</v>
      </c>
      <c r="R222" s="1005" t="s">
        <v>35</v>
      </c>
      <c r="S222" s="991" t="s">
        <v>35</v>
      </c>
      <c r="T222" s="991" t="s">
        <v>35</v>
      </c>
      <c r="U222" s="991" t="s">
        <v>35</v>
      </c>
      <c r="V222" s="991" t="s">
        <v>35</v>
      </c>
      <c r="W222" s="991" t="s">
        <v>35</v>
      </c>
      <c r="X222" s="991" t="s">
        <v>35</v>
      </c>
      <c r="Y222" s="991" t="s">
        <v>35</v>
      </c>
      <c r="Z222" s="991" t="s">
        <v>35</v>
      </c>
      <c r="AA222" s="991" t="s">
        <v>35</v>
      </c>
      <c r="AB222" s="991" t="s">
        <v>35</v>
      </c>
      <c r="AC222" s="991" t="s">
        <v>35</v>
      </c>
      <c r="AD222" s="991" t="s">
        <v>35</v>
      </c>
      <c r="AE222" s="991" t="s">
        <v>35</v>
      </c>
      <c r="AF222" s="991" t="s">
        <v>35</v>
      </c>
      <c r="AG222" s="991" t="s">
        <v>35</v>
      </c>
      <c r="AH222" s="991" t="s">
        <v>35</v>
      </c>
      <c r="AI222" s="991" t="s">
        <v>35</v>
      </c>
      <c r="AJ222" s="991" t="s">
        <v>35</v>
      </c>
      <c r="AK222" s="991" t="s">
        <v>35</v>
      </c>
      <c r="AL222" s="991" t="s">
        <v>35</v>
      </c>
      <c r="AM222" s="991" t="s">
        <v>35</v>
      </c>
      <c r="AN222" s="991" t="s">
        <v>35</v>
      </c>
      <c r="AO222" s="991" t="s">
        <v>35</v>
      </c>
      <c r="AP222" s="991" t="s">
        <v>35</v>
      </c>
      <c r="AQ222" s="991" t="s">
        <v>35</v>
      </c>
      <c r="AR222" s="991" t="s">
        <v>35</v>
      </c>
      <c r="AS222" s="991" t="s">
        <v>35</v>
      </c>
      <c r="AT222" s="1012" t="s">
        <v>35</v>
      </c>
      <c r="AU222" s="593"/>
      <c r="AV222" s="593"/>
      <c r="AW222" s="593"/>
      <c r="AX222" s="593"/>
      <c r="AY222" s="593"/>
      <c r="BA222" s="1592" t="s">
        <v>36</v>
      </c>
      <c r="BB222" s="160" t="s">
        <v>15</v>
      </c>
      <c r="BC222" s="1036" t="s">
        <v>35</v>
      </c>
      <c r="BD222" s="1055" t="s">
        <v>35</v>
      </c>
      <c r="BE222" s="1055" t="s">
        <v>35</v>
      </c>
      <c r="BF222" s="1055" t="s">
        <v>35</v>
      </c>
      <c r="BG222" s="1075" t="s">
        <v>35</v>
      </c>
      <c r="BH222" s="1095" t="s">
        <v>35</v>
      </c>
      <c r="BI222" s="1055" t="s">
        <v>35</v>
      </c>
      <c r="BJ222" s="1055" t="s">
        <v>35</v>
      </c>
      <c r="BK222" s="1055" t="s">
        <v>35</v>
      </c>
      <c r="BL222" s="1075" t="s">
        <v>35</v>
      </c>
      <c r="BM222" s="1095" t="s">
        <v>35</v>
      </c>
      <c r="BN222" s="1055" t="s">
        <v>35</v>
      </c>
      <c r="BO222" s="1055" t="s">
        <v>35</v>
      </c>
      <c r="BP222" s="1055" t="s">
        <v>35</v>
      </c>
      <c r="BQ222" s="1075" t="s">
        <v>35</v>
      </c>
      <c r="BR222" s="1095" t="s">
        <v>35</v>
      </c>
      <c r="BS222" s="1055" t="s">
        <v>35</v>
      </c>
      <c r="BT222" s="1055" t="s">
        <v>35</v>
      </c>
      <c r="BU222" s="1055" t="s">
        <v>35</v>
      </c>
      <c r="BV222" s="1055" t="s">
        <v>35</v>
      </c>
      <c r="BW222" s="1055" t="s">
        <v>35</v>
      </c>
      <c r="BX222" s="1055" t="s">
        <v>35</v>
      </c>
      <c r="BY222" s="1115" t="s">
        <v>35</v>
      </c>
      <c r="BZ222" s="1115" t="s">
        <v>35</v>
      </c>
      <c r="CA222" s="1115" t="s">
        <v>35</v>
      </c>
      <c r="CB222" s="1115" t="s">
        <v>35</v>
      </c>
      <c r="CC222" s="1115" t="s">
        <v>35</v>
      </c>
      <c r="CD222" s="1115" t="s">
        <v>35</v>
      </c>
      <c r="CE222" s="1115" t="s">
        <v>35</v>
      </c>
      <c r="CF222" s="1115" t="s">
        <v>35</v>
      </c>
      <c r="CG222" s="1115" t="s">
        <v>35</v>
      </c>
      <c r="CH222" s="1115" t="s">
        <v>35</v>
      </c>
      <c r="CI222" s="1115" t="s">
        <v>35</v>
      </c>
      <c r="CJ222" s="1115" t="s">
        <v>35</v>
      </c>
      <c r="CK222" s="1115" t="s">
        <v>35</v>
      </c>
      <c r="CL222" s="1115" t="s">
        <v>35</v>
      </c>
      <c r="CM222" s="1115" t="s">
        <v>35</v>
      </c>
      <c r="CN222" s="1115" t="s">
        <v>35</v>
      </c>
      <c r="CO222" s="1115" t="s">
        <v>35</v>
      </c>
      <c r="CP222" s="1115" t="s">
        <v>35</v>
      </c>
      <c r="CQ222" s="1115" t="s">
        <v>35</v>
      </c>
      <c r="CR222" s="1115" t="s">
        <v>35</v>
      </c>
      <c r="CS222" s="1115" t="s">
        <v>35</v>
      </c>
      <c r="CT222" s="1115" t="s">
        <v>35</v>
      </c>
      <c r="CU222" s="1478"/>
      <c r="CV222" s="1478"/>
      <c r="CW222" s="1478"/>
      <c r="CX222" s="1478"/>
      <c r="CY222" s="1478"/>
      <c r="CZ222" s="1478"/>
      <c r="DA222" s="210"/>
    </row>
    <row r="223" s="425" customFormat="true" ht="15" customHeight="true" x14ac:dyDescent="0.2">
      <c r="A223" s="1687"/>
      <c r="B223" s="978" t="s">
        <v>16</v>
      </c>
      <c r="C223" s="985" t="s">
        <v>35</v>
      </c>
      <c r="D223" s="992" t="s">
        <v>35</v>
      </c>
      <c r="E223" s="992" t="s">
        <v>35</v>
      </c>
      <c r="F223" s="992" t="s">
        <v>35</v>
      </c>
      <c r="G223" s="999" t="s">
        <v>35</v>
      </c>
      <c r="H223" s="1006" t="s">
        <v>35</v>
      </c>
      <c r="I223" s="992" t="s">
        <v>35</v>
      </c>
      <c r="J223" s="992" t="s">
        <v>35</v>
      </c>
      <c r="K223" s="992" t="s">
        <v>35</v>
      </c>
      <c r="L223" s="1013" t="s">
        <v>35</v>
      </c>
      <c r="M223" s="985" t="s">
        <v>35</v>
      </c>
      <c r="N223" s="992" t="s">
        <v>35</v>
      </c>
      <c r="O223" s="992" t="s">
        <v>35</v>
      </c>
      <c r="P223" s="992" t="s">
        <v>35</v>
      </c>
      <c r="Q223" s="999" t="s">
        <v>35</v>
      </c>
      <c r="R223" s="1006" t="s">
        <v>35</v>
      </c>
      <c r="S223" s="992" t="s">
        <v>35</v>
      </c>
      <c r="T223" s="992" t="s">
        <v>35</v>
      </c>
      <c r="U223" s="992" t="s">
        <v>35</v>
      </c>
      <c r="V223" s="992" t="s">
        <v>35</v>
      </c>
      <c r="W223" s="992" t="s">
        <v>35</v>
      </c>
      <c r="X223" s="992" t="s">
        <v>35</v>
      </c>
      <c r="Y223" s="992" t="s">
        <v>35</v>
      </c>
      <c r="Z223" s="992" t="s">
        <v>35</v>
      </c>
      <c r="AA223" s="992" t="s">
        <v>35</v>
      </c>
      <c r="AB223" s="992" t="s">
        <v>35</v>
      </c>
      <c r="AC223" s="992" t="s">
        <v>35</v>
      </c>
      <c r="AD223" s="992" t="s">
        <v>35</v>
      </c>
      <c r="AE223" s="992" t="s">
        <v>35</v>
      </c>
      <c r="AF223" s="992" t="s">
        <v>35</v>
      </c>
      <c r="AG223" s="992" t="s">
        <v>35</v>
      </c>
      <c r="AH223" s="992" t="s">
        <v>35</v>
      </c>
      <c r="AI223" s="992" t="s">
        <v>35</v>
      </c>
      <c r="AJ223" s="992" t="s">
        <v>35</v>
      </c>
      <c r="AK223" s="992" t="s">
        <v>35</v>
      </c>
      <c r="AL223" s="992" t="s">
        <v>35</v>
      </c>
      <c r="AM223" s="992" t="s">
        <v>35</v>
      </c>
      <c r="AN223" s="992" t="s">
        <v>35</v>
      </c>
      <c r="AO223" s="992" t="s">
        <v>35</v>
      </c>
      <c r="AP223" s="992" t="s">
        <v>35</v>
      </c>
      <c r="AQ223" s="992" t="s">
        <v>35</v>
      </c>
      <c r="AR223" s="992" t="s">
        <v>35</v>
      </c>
      <c r="AS223" s="992" t="s">
        <v>35</v>
      </c>
      <c r="AT223" s="1013" t="s">
        <v>35</v>
      </c>
      <c r="AU223" s="593"/>
      <c r="AV223" s="593"/>
      <c r="AW223" s="593"/>
      <c r="AX223" s="593"/>
      <c r="AY223" s="593"/>
      <c r="BA223" s="1593"/>
      <c r="BB223" s="161" t="s">
        <v>16</v>
      </c>
      <c r="BC223" s="1037" t="s">
        <v>35</v>
      </c>
      <c r="BD223" s="1056" t="s">
        <v>35</v>
      </c>
      <c r="BE223" s="1056" t="s">
        <v>35</v>
      </c>
      <c r="BF223" s="1056" t="s">
        <v>35</v>
      </c>
      <c r="BG223" s="1076" t="s">
        <v>35</v>
      </c>
      <c r="BH223" s="1096" t="s">
        <v>35</v>
      </c>
      <c r="BI223" s="1056" t="s">
        <v>35</v>
      </c>
      <c r="BJ223" s="1056" t="s">
        <v>35</v>
      </c>
      <c r="BK223" s="1056" t="s">
        <v>35</v>
      </c>
      <c r="BL223" s="1076" t="s">
        <v>35</v>
      </c>
      <c r="BM223" s="1096" t="s">
        <v>35</v>
      </c>
      <c r="BN223" s="1056" t="s">
        <v>35</v>
      </c>
      <c r="BO223" s="1056" t="s">
        <v>35</v>
      </c>
      <c r="BP223" s="1056" t="s">
        <v>35</v>
      </c>
      <c r="BQ223" s="1076" t="s">
        <v>35</v>
      </c>
      <c r="BR223" s="1096" t="s">
        <v>35</v>
      </c>
      <c r="BS223" s="1056" t="s">
        <v>35</v>
      </c>
      <c r="BT223" s="1056" t="s">
        <v>35</v>
      </c>
      <c r="BU223" s="1056" t="s">
        <v>35</v>
      </c>
      <c r="BV223" s="1056" t="s">
        <v>35</v>
      </c>
      <c r="BW223" s="1056" t="s">
        <v>35</v>
      </c>
      <c r="BX223" s="1056" t="s">
        <v>35</v>
      </c>
      <c r="BY223" s="1116" t="s">
        <v>35</v>
      </c>
      <c r="BZ223" s="1116" t="s">
        <v>35</v>
      </c>
      <c r="CA223" s="1116" t="s">
        <v>35</v>
      </c>
      <c r="CB223" s="1116" t="s">
        <v>35</v>
      </c>
      <c r="CC223" s="1116" t="s">
        <v>35</v>
      </c>
      <c r="CD223" s="1116" t="s">
        <v>35</v>
      </c>
      <c r="CE223" s="1116" t="s">
        <v>35</v>
      </c>
      <c r="CF223" s="1116" t="s">
        <v>35</v>
      </c>
      <c r="CG223" s="1116" t="s">
        <v>35</v>
      </c>
      <c r="CH223" s="1116" t="s">
        <v>35</v>
      </c>
      <c r="CI223" s="1116" t="s">
        <v>35</v>
      </c>
      <c r="CJ223" s="1116" t="s">
        <v>35</v>
      </c>
      <c r="CK223" s="1116" t="s">
        <v>35</v>
      </c>
      <c r="CL223" s="1116" t="s">
        <v>35</v>
      </c>
      <c r="CM223" s="1116" t="s">
        <v>35</v>
      </c>
      <c r="CN223" s="1116" t="s">
        <v>35</v>
      </c>
      <c r="CO223" s="1116" t="s">
        <v>35</v>
      </c>
      <c r="CP223" s="1116" t="s">
        <v>35</v>
      </c>
      <c r="CQ223" s="1116" t="s">
        <v>35</v>
      </c>
      <c r="CR223" s="1116" t="s">
        <v>35</v>
      </c>
      <c r="CS223" s="1116" t="s">
        <v>35</v>
      </c>
      <c r="CT223" s="1116" t="s">
        <v>35</v>
      </c>
      <c r="CU223" s="1479"/>
      <c r="CV223" s="1479"/>
      <c r="CW223" s="1479"/>
      <c r="CX223" s="1479"/>
      <c r="CY223" s="1479"/>
      <c r="CZ223" s="1479"/>
      <c r="DA223" s="210"/>
    </row>
    <row r="224" s="425" customFormat="true" ht="15" customHeight="true" x14ac:dyDescent="0.2">
      <c r="A224" s="1688"/>
      <c r="B224" s="979" t="s">
        <v>20</v>
      </c>
      <c r="C224" s="986" t="s">
        <v>35</v>
      </c>
      <c r="D224" s="993" t="s">
        <v>35</v>
      </c>
      <c r="E224" s="993" t="s">
        <v>35</v>
      </c>
      <c r="F224" s="993" t="s">
        <v>35</v>
      </c>
      <c r="G224" s="1000" t="s">
        <v>35</v>
      </c>
      <c r="H224" s="1007" t="s">
        <v>35</v>
      </c>
      <c r="I224" s="993" t="s">
        <v>35</v>
      </c>
      <c r="J224" s="993" t="s">
        <v>35</v>
      </c>
      <c r="K224" s="993" t="s">
        <v>35</v>
      </c>
      <c r="L224" s="1014" t="s">
        <v>35</v>
      </c>
      <c r="M224" s="986" t="s">
        <v>35</v>
      </c>
      <c r="N224" s="993" t="s">
        <v>35</v>
      </c>
      <c r="O224" s="993" t="s">
        <v>35</v>
      </c>
      <c r="P224" s="993" t="s">
        <v>35</v>
      </c>
      <c r="Q224" s="1000" t="s">
        <v>35</v>
      </c>
      <c r="R224" s="1007" t="s">
        <v>35</v>
      </c>
      <c r="S224" s="993" t="s">
        <v>35</v>
      </c>
      <c r="T224" s="993" t="s">
        <v>35</v>
      </c>
      <c r="U224" s="993" t="s">
        <v>35</v>
      </c>
      <c r="V224" s="993" t="s">
        <v>35</v>
      </c>
      <c r="W224" s="993" t="s">
        <v>35</v>
      </c>
      <c r="X224" s="993" t="s">
        <v>35</v>
      </c>
      <c r="Y224" s="993" t="s">
        <v>35</v>
      </c>
      <c r="Z224" s="993" t="s">
        <v>35</v>
      </c>
      <c r="AA224" s="993" t="s">
        <v>35</v>
      </c>
      <c r="AB224" s="993" t="s">
        <v>35</v>
      </c>
      <c r="AC224" s="993" t="s">
        <v>35</v>
      </c>
      <c r="AD224" s="993" t="s">
        <v>35</v>
      </c>
      <c r="AE224" s="993" t="s">
        <v>35</v>
      </c>
      <c r="AF224" s="993" t="s">
        <v>35</v>
      </c>
      <c r="AG224" s="993" t="s">
        <v>35</v>
      </c>
      <c r="AH224" s="993" t="s">
        <v>35</v>
      </c>
      <c r="AI224" s="993" t="s">
        <v>35</v>
      </c>
      <c r="AJ224" s="993" t="s">
        <v>35</v>
      </c>
      <c r="AK224" s="993" t="s">
        <v>35</v>
      </c>
      <c r="AL224" s="993" t="s">
        <v>35</v>
      </c>
      <c r="AM224" s="993" t="s">
        <v>35</v>
      </c>
      <c r="AN224" s="993" t="s">
        <v>35</v>
      </c>
      <c r="AO224" s="993" t="s">
        <v>35</v>
      </c>
      <c r="AP224" s="993" t="s">
        <v>35</v>
      </c>
      <c r="AQ224" s="993" t="s">
        <v>35</v>
      </c>
      <c r="AR224" s="993" t="s">
        <v>35</v>
      </c>
      <c r="AS224" s="993" t="s">
        <v>35</v>
      </c>
      <c r="AT224" s="1014" t="s">
        <v>35</v>
      </c>
      <c r="AU224" s="593"/>
      <c r="AV224" s="593"/>
      <c r="AW224" s="593"/>
      <c r="AX224" s="593"/>
      <c r="AY224" s="593"/>
      <c r="BA224" s="1593"/>
      <c r="BB224" s="161" t="s">
        <v>20</v>
      </c>
      <c r="BC224" s="1037" t="s">
        <v>35</v>
      </c>
      <c r="BD224" s="1056" t="s">
        <v>35</v>
      </c>
      <c r="BE224" s="1056" t="s">
        <v>35</v>
      </c>
      <c r="BF224" s="1056" t="s">
        <v>35</v>
      </c>
      <c r="BG224" s="1076" t="s">
        <v>35</v>
      </c>
      <c r="BH224" s="1096" t="s">
        <v>35</v>
      </c>
      <c r="BI224" s="1056" t="s">
        <v>35</v>
      </c>
      <c r="BJ224" s="1056" t="s">
        <v>35</v>
      </c>
      <c r="BK224" s="1056" t="s">
        <v>35</v>
      </c>
      <c r="BL224" s="1076" t="s">
        <v>35</v>
      </c>
      <c r="BM224" s="1096" t="s">
        <v>35</v>
      </c>
      <c r="BN224" s="1056" t="s">
        <v>35</v>
      </c>
      <c r="BO224" s="1056" t="s">
        <v>35</v>
      </c>
      <c r="BP224" s="1056" t="s">
        <v>35</v>
      </c>
      <c r="BQ224" s="1076" t="s">
        <v>35</v>
      </c>
      <c r="BR224" s="1096" t="s">
        <v>35</v>
      </c>
      <c r="BS224" s="1056" t="s">
        <v>35</v>
      </c>
      <c r="BT224" s="1056" t="s">
        <v>35</v>
      </c>
      <c r="BU224" s="1056" t="s">
        <v>35</v>
      </c>
      <c r="BV224" s="1056" t="s">
        <v>35</v>
      </c>
      <c r="BW224" s="1056" t="s">
        <v>35</v>
      </c>
      <c r="BX224" s="1056" t="s">
        <v>35</v>
      </c>
      <c r="BY224" s="1116" t="s">
        <v>35</v>
      </c>
      <c r="BZ224" s="1116" t="s">
        <v>35</v>
      </c>
      <c r="CA224" s="1116" t="s">
        <v>35</v>
      </c>
      <c r="CB224" s="1116" t="s">
        <v>35</v>
      </c>
      <c r="CC224" s="1116" t="s">
        <v>35</v>
      </c>
      <c r="CD224" s="1116" t="s">
        <v>35</v>
      </c>
      <c r="CE224" s="1116" t="s">
        <v>35</v>
      </c>
      <c r="CF224" s="1116" t="s">
        <v>35</v>
      </c>
      <c r="CG224" s="1116" t="s">
        <v>35</v>
      </c>
      <c r="CH224" s="1116" t="s">
        <v>35</v>
      </c>
      <c r="CI224" s="1116" t="s">
        <v>35</v>
      </c>
      <c r="CJ224" s="1116" t="s">
        <v>35</v>
      </c>
      <c r="CK224" s="1116" t="s">
        <v>35</v>
      </c>
      <c r="CL224" s="1116" t="s">
        <v>35</v>
      </c>
      <c r="CM224" s="1116" t="s">
        <v>35</v>
      </c>
      <c r="CN224" s="1116" t="s">
        <v>35</v>
      </c>
      <c r="CO224" s="1116" t="s">
        <v>35</v>
      </c>
      <c r="CP224" s="1116" t="s">
        <v>35</v>
      </c>
      <c r="CQ224" s="1116" t="s">
        <v>35</v>
      </c>
      <c r="CR224" s="1116" t="s">
        <v>35</v>
      </c>
      <c r="CS224" s="1116" t="s">
        <v>35</v>
      </c>
      <c r="CT224" s="1116" t="s">
        <v>35</v>
      </c>
      <c r="CU224" s="1479"/>
      <c r="CV224" s="1479"/>
      <c r="CW224" s="1479"/>
      <c r="CX224" s="1479"/>
      <c r="CY224" s="1479"/>
      <c r="CZ224" s="1479"/>
      <c r="DA224" s="210"/>
    </row>
    <row r="225" s="425" customFormat="true" ht="15" customHeight="true" x14ac:dyDescent="0.2">
      <c r="A225" s="762"/>
      <c r="B225" s="772"/>
      <c r="C225" s="914"/>
      <c r="D225" s="915"/>
      <c r="E225" s="915"/>
      <c r="F225" s="915"/>
      <c r="G225" s="916"/>
      <c r="H225" s="917"/>
      <c r="I225" s="915"/>
      <c r="J225" s="915"/>
      <c r="K225" s="915"/>
      <c r="L225" s="918"/>
      <c r="M225" s="919"/>
      <c r="N225" s="915"/>
      <c r="O225" s="915"/>
      <c r="P225" s="915"/>
      <c r="Q225" s="916"/>
      <c r="R225" s="917"/>
      <c r="S225" s="915"/>
      <c r="T225" s="915"/>
      <c r="U225" s="915"/>
      <c r="V225" s="915"/>
      <c r="W225" s="915"/>
      <c r="X225" s="915"/>
      <c r="Y225" s="915"/>
      <c r="Z225" s="915"/>
      <c r="AA225" s="915"/>
      <c r="AB225" s="920"/>
      <c r="AC225" s="813"/>
      <c r="AD225" s="813"/>
      <c r="AE225" s="813"/>
      <c r="AF225" s="813"/>
      <c r="AG225" s="813"/>
      <c r="AH225" s="813"/>
      <c r="AI225" s="813"/>
      <c r="AJ225" s="813"/>
      <c r="AK225" s="813"/>
      <c r="AL225" s="813"/>
      <c r="AM225" s="813"/>
      <c r="AN225" s="813"/>
      <c r="AO225" s="813"/>
      <c r="AP225" s="813"/>
      <c r="AQ225" s="813"/>
      <c r="AR225" s="813"/>
      <c r="AS225" s="813"/>
      <c r="AT225" s="882"/>
      <c r="AU225" s="593"/>
      <c r="AV225" s="593"/>
      <c r="AW225" s="593"/>
      <c r="AX225" s="593"/>
      <c r="AY225" s="593"/>
      <c r="BA225" s="1593" t="s">
        <v>69</v>
      </c>
      <c r="BB225" s="161" t="s">
        <v>70</v>
      </c>
      <c r="BC225" s="1037" t="s">
        <v>35</v>
      </c>
      <c r="BD225" s="1056" t="s">
        <v>35</v>
      </c>
      <c r="BE225" s="1056" t="s">
        <v>35</v>
      </c>
      <c r="BF225" s="1056" t="s">
        <v>35</v>
      </c>
      <c r="BG225" s="1076" t="s">
        <v>35</v>
      </c>
      <c r="BH225" s="1096" t="s">
        <v>35</v>
      </c>
      <c r="BI225" s="1056" t="s">
        <v>35</v>
      </c>
      <c r="BJ225" s="1056" t="s">
        <v>35</v>
      </c>
      <c r="BK225" s="1056" t="s">
        <v>35</v>
      </c>
      <c r="BL225" s="1076" t="s">
        <v>35</v>
      </c>
      <c r="BM225" s="1096" t="s">
        <v>35</v>
      </c>
      <c r="BN225" s="1056" t="s">
        <v>35</v>
      </c>
      <c r="BO225" s="1056" t="s">
        <v>35</v>
      </c>
      <c r="BP225" s="1056" t="s">
        <v>35</v>
      </c>
      <c r="BQ225" s="1076" t="s">
        <v>35</v>
      </c>
      <c r="BR225" s="1096" t="s">
        <v>35</v>
      </c>
      <c r="BS225" s="1056" t="s">
        <v>35</v>
      </c>
      <c r="BT225" s="1056" t="s">
        <v>35</v>
      </c>
      <c r="BU225" s="1056" t="s">
        <v>35</v>
      </c>
      <c r="BV225" s="1056" t="s">
        <v>35</v>
      </c>
      <c r="BW225" s="1056" t="s">
        <v>35</v>
      </c>
      <c r="BX225" s="1056" t="s">
        <v>35</v>
      </c>
      <c r="BY225" s="1116" t="s">
        <v>35</v>
      </c>
      <c r="BZ225" s="1116" t="s">
        <v>35</v>
      </c>
      <c r="CA225" s="1116" t="s">
        <v>35</v>
      </c>
      <c r="CB225" s="1116" t="s">
        <v>35</v>
      </c>
      <c r="CC225" s="1116" t="s">
        <v>35</v>
      </c>
      <c r="CD225" s="1116" t="s">
        <v>35</v>
      </c>
      <c r="CE225" s="1116" t="s">
        <v>35</v>
      </c>
      <c r="CF225" s="1116" t="s">
        <v>35</v>
      </c>
      <c r="CG225" s="1116" t="s">
        <v>35</v>
      </c>
      <c r="CH225" s="1116" t="s">
        <v>35</v>
      </c>
      <c r="CI225" s="1116" t="s">
        <v>35</v>
      </c>
      <c r="CJ225" s="1116" t="s">
        <v>35</v>
      </c>
      <c r="CK225" s="1116" t="s">
        <v>35</v>
      </c>
      <c r="CL225" s="1116" t="s">
        <v>35</v>
      </c>
      <c r="CM225" s="1116" t="s">
        <v>35</v>
      </c>
      <c r="CN225" s="1116" t="s">
        <v>35</v>
      </c>
      <c r="CO225" s="1116" t="s">
        <v>35</v>
      </c>
      <c r="CP225" s="1116" t="s">
        <v>35</v>
      </c>
      <c r="CQ225" s="1116" t="s">
        <v>35</v>
      </c>
      <c r="CR225" s="1116" t="s">
        <v>35</v>
      </c>
      <c r="CS225" s="1116" t="s">
        <v>35</v>
      </c>
      <c r="CT225" s="1116" t="s">
        <v>35</v>
      </c>
      <c r="CU225" s="1479"/>
      <c r="CV225" s="1479"/>
      <c r="CW225" s="1479"/>
      <c r="CX225" s="1479"/>
      <c r="CY225" s="1479"/>
      <c r="CZ225" s="1479"/>
      <c r="DA225" s="210"/>
    </row>
    <row r="226" s="425" customFormat="true" ht="15" customHeight="true" x14ac:dyDescent="0.2">
      <c r="A226" s="757"/>
      <c r="B226" s="773"/>
      <c r="C226" s="914"/>
      <c r="D226" s="915"/>
      <c r="E226" s="915"/>
      <c r="F226" s="915"/>
      <c r="G226" s="916"/>
      <c r="H226" s="917"/>
      <c r="I226" s="915"/>
      <c r="J226" s="915"/>
      <c r="K226" s="915"/>
      <c r="L226" s="918"/>
      <c r="M226" s="919"/>
      <c r="N226" s="915"/>
      <c r="O226" s="915"/>
      <c r="P226" s="915"/>
      <c r="Q226" s="916"/>
      <c r="R226" s="917"/>
      <c r="S226" s="915"/>
      <c r="T226" s="915"/>
      <c r="U226" s="915"/>
      <c r="V226" s="915"/>
      <c r="W226" s="915"/>
      <c r="X226" s="915"/>
      <c r="Y226" s="915"/>
      <c r="Z226" s="915"/>
      <c r="AA226" s="915"/>
      <c r="AB226" s="920"/>
      <c r="AC226" s="813"/>
      <c r="AD226" s="813"/>
      <c r="AE226" s="813"/>
      <c r="AF226" s="813"/>
      <c r="AG226" s="813"/>
      <c r="AH226" s="813"/>
      <c r="AI226" s="813"/>
      <c r="AJ226" s="813"/>
      <c r="AK226" s="813"/>
      <c r="AL226" s="813"/>
      <c r="AM226" s="813"/>
      <c r="AN226" s="813"/>
      <c r="AO226" s="813"/>
      <c r="AP226" s="813"/>
      <c r="AQ226" s="813"/>
      <c r="AR226" s="813"/>
      <c r="AS226" s="813"/>
      <c r="AT226" s="882"/>
      <c r="AU226" s="593"/>
      <c r="AV226" s="593"/>
      <c r="AW226" s="593"/>
      <c r="AX226" s="593"/>
      <c r="AY226" s="593"/>
      <c r="BA226" s="1593"/>
      <c r="BB226" s="161" t="s">
        <v>71</v>
      </c>
      <c r="BC226" s="1037" t="s">
        <v>35</v>
      </c>
      <c r="BD226" s="1056" t="s">
        <v>35</v>
      </c>
      <c r="BE226" s="1056" t="s">
        <v>35</v>
      </c>
      <c r="BF226" s="1056" t="s">
        <v>35</v>
      </c>
      <c r="BG226" s="1076" t="s">
        <v>35</v>
      </c>
      <c r="BH226" s="1096" t="s">
        <v>35</v>
      </c>
      <c r="BI226" s="1056" t="s">
        <v>35</v>
      </c>
      <c r="BJ226" s="1056" t="s">
        <v>35</v>
      </c>
      <c r="BK226" s="1056" t="s">
        <v>35</v>
      </c>
      <c r="BL226" s="1076" t="s">
        <v>35</v>
      </c>
      <c r="BM226" s="1096" t="s">
        <v>35</v>
      </c>
      <c r="BN226" s="1056" t="s">
        <v>35</v>
      </c>
      <c r="BO226" s="1056" t="s">
        <v>35</v>
      </c>
      <c r="BP226" s="1056" t="s">
        <v>35</v>
      </c>
      <c r="BQ226" s="1076" t="s">
        <v>35</v>
      </c>
      <c r="BR226" s="1096" t="s">
        <v>35</v>
      </c>
      <c r="BS226" s="1056" t="s">
        <v>35</v>
      </c>
      <c r="BT226" s="1056" t="s">
        <v>35</v>
      </c>
      <c r="BU226" s="1056" t="s">
        <v>35</v>
      </c>
      <c r="BV226" s="1056" t="s">
        <v>35</v>
      </c>
      <c r="BW226" s="1056" t="s">
        <v>35</v>
      </c>
      <c r="BX226" s="1056" t="s">
        <v>35</v>
      </c>
      <c r="BY226" s="1116" t="s">
        <v>35</v>
      </c>
      <c r="BZ226" s="1116" t="s">
        <v>35</v>
      </c>
      <c r="CA226" s="1116" t="s">
        <v>35</v>
      </c>
      <c r="CB226" s="1116" t="s">
        <v>35</v>
      </c>
      <c r="CC226" s="1116" t="s">
        <v>35</v>
      </c>
      <c r="CD226" s="1116" t="s">
        <v>35</v>
      </c>
      <c r="CE226" s="1116" t="s">
        <v>35</v>
      </c>
      <c r="CF226" s="1116" t="s">
        <v>35</v>
      </c>
      <c r="CG226" s="1116" t="s">
        <v>35</v>
      </c>
      <c r="CH226" s="1116" t="s">
        <v>35</v>
      </c>
      <c r="CI226" s="1116" t="s">
        <v>35</v>
      </c>
      <c r="CJ226" s="1116" t="s">
        <v>35</v>
      </c>
      <c r="CK226" s="1116" t="s">
        <v>35</v>
      </c>
      <c r="CL226" s="1116" t="s">
        <v>35</v>
      </c>
      <c r="CM226" s="1116" t="s">
        <v>35</v>
      </c>
      <c r="CN226" s="1116" t="s">
        <v>35</v>
      </c>
      <c r="CO226" s="1116" t="s">
        <v>35</v>
      </c>
      <c r="CP226" s="1116" t="s">
        <v>35</v>
      </c>
      <c r="CQ226" s="1116" t="s">
        <v>35</v>
      </c>
      <c r="CR226" s="1116" t="s">
        <v>35</v>
      </c>
      <c r="CS226" s="1116" t="s">
        <v>35</v>
      </c>
      <c r="CT226" s="1116" t="s">
        <v>35</v>
      </c>
      <c r="CU226" s="1479"/>
      <c r="CV226" s="1479"/>
      <c r="CW226" s="1479"/>
      <c r="CX226" s="1479"/>
      <c r="CY226" s="1479"/>
      <c r="CZ226" s="1479"/>
      <c r="DA226" s="210"/>
    </row>
    <row r="227" s="425" customFormat="true" ht="15" customHeight="true" x14ac:dyDescent="0.2">
      <c r="A227" s="757"/>
      <c r="B227" s="773"/>
      <c r="C227" s="914"/>
      <c r="D227" s="915"/>
      <c r="E227" s="915"/>
      <c r="F227" s="915"/>
      <c r="G227" s="916"/>
      <c r="H227" s="917"/>
      <c r="I227" s="915"/>
      <c r="J227" s="915"/>
      <c r="K227" s="915"/>
      <c r="L227" s="918"/>
      <c r="M227" s="919"/>
      <c r="N227" s="915"/>
      <c r="O227" s="915"/>
      <c r="P227" s="915"/>
      <c r="Q227" s="916"/>
      <c r="R227" s="917"/>
      <c r="S227" s="915"/>
      <c r="T227" s="915"/>
      <c r="U227" s="915"/>
      <c r="V227" s="915"/>
      <c r="W227" s="915"/>
      <c r="X227" s="915"/>
      <c r="Y227" s="915"/>
      <c r="Z227" s="915"/>
      <c r="AA227" s="915"/>
      <c r="AB227" s="920"/>
      <c r="AC227" s="813"/>
      <c r="AD227" s="813"/>
      <c r="AE227" s="813"/>
      <c r="AF227" s="813"/>
      <c r="AG227" s="813"/>
      <c r="AH227" s="813"/>
      <c r="AI227" s="813"/>
      <c r="AJ227" s="813"/>
      <c r="AK227" s="813"/>
      <c r="AL227" s="813"/>
      <c r="AM227" s="813"/>
      <c r="AN227" s="813"/>
      <c r="AO227" s="813"/>
      <c r="AP227" s="813"/>
      <c r="AQ227" s="813"/>
      <c r="AR227" s="813"/>
      <c r="AS227" s="813"/>
      <c r="AT227" s="882"/>
      <c r="AU227" s="593"/>
      <c r="AV227" s="593"/>
      <c r="AW227" s="593"/>
      <c r="AX227" s="593"/>
      <c r="AY227" s="593"/>
      <c r="BA227" s="1593" t="s">
        <v>93</v>
      </c>
      <c r="BB227" s="161" t="s">
        <v>60</v>
      </c>
      <c r="BC227" s="1037" t="s">
        <v>35</v>
      </c>
      <c r="BD227" s="1056" t="s">
        <v>35</v>
      </c>
      <c r="BE227" s="1056" t="s">
        <v>35</v>
      </c>
      <c r="BF227" s="1056" t="s">
        <v>35</v>
      </c>
      <c r="BG227" s="1076" t="s">
        <v>35</v>
      </c>
      <c r="BH227" s="1096" t="s">
        <v>35</v>
      </c>
      <c r="BI227" s="1056" t="s">
        <v>35</v>
      </c>
      <c r="BJ227" s="1056" t="s">
        <v>35</v>
      </c>
      <c r="BK227" s="1056" t="s">
        <v>35</v>
      </c>
      <c r="BL227" s="1076" t="s">
        <v>35</v>
      </c>
      <c r="BM227" s="1096" t="s">
        <v>35</v>
      </c>
      <c r="BN227" s="1056" t="s">
        <v>35</v>
      </c>
      <c r="BO227" s="1056" t="s">
        <v>35</v>
      </c>
      <c r="BP227" s="1056" t="s">
        <v>35</v>
      </c>
      <c r="BQ227" s="1076" t="s">
        <v>35</v>
      </c>
      <c r="BR227" s="1096" t="s">
        <v>35</v>
      </c>
      <c r="BS227" s="1056" t="s">
        <v>35</v>
      </c>
      <c r="BT227" s="1056" t="s">
        <v>35</v>
      </c>
      <c r="BU227" s="1056" t="s">
        <v>35</v>
      </c>
      <c r="BV227" s="1056" t="s">
        <v>35</v>
      </c>
      <c r="BW227" s="1056" t="s">
        <v>35</v>
      </c>
      <c r="BX227" s="1056" t="s">
        <v>35</v>
      </c>
      <c r="BY227" s="1116" t="s">
        <v>35</v>
      </c>
      <c r="BZ227" s="1116" t="s">
        <v>35</v>
      </c>
      <c r="CA227" s="1116" t="s">
        <v>35</v>
      </c>
      <c r="CB227" s="1116" t="s">
        <v>35</v>
      </c>
      <c r="CC227" s="1116" t="s">
        <v>35</v>
      </c>
      <c r="CD227" s="1116" t="s">
        <v>35</v>
      </c>
      <c r="CE227" s="1116" t="s">
        <v>35</v>
      </c>
      <c r="CF227" s="1116" t="s">
        <v>35</v>
      </c>
      <c r="CG227" s="1116" t="s">
        <v>35</v>
      </c>
      <c r="CH227" s="1116" t="s">
        <v>35</v>
      </c>
      <c r="CI227" s="1116" t="s">
        <v>35</v>
      </c>
      <c r="CJ227" s="1116" t="s">
        <v>35</v>
      </c>
      <c r="CK227" s="1116" t="s">
        <v>35</v>
      </c>
      <c r="CL227" s="1116" t="s">
        <v>35</v>
      </c>
      <c r="CM227" s="1116" t="s">
        <v>35</v>
      </c>
      <c r="CN227" s="1116" t="s">
        <v>35</v>
      </c>
      <c r="CO227" s="1116" t="s">
        <v>35</v>
      </c>
      <c r="CP227" s="1116" t="s">
        <v>35</v>
      </c>
      <c r="CQ227" s="1116" t="s">
        <v>35</v>
      </c>
      <c r="CR227" s="1116" t="s">
        <v>35</v>
      </c>
      <c r="CS227" s="1116" t="s">
        <v>35</v>
      </c>
      <c r="CT227" s="1116" t="s">
        <v>35</v>
      </c>
      <c r="CU227" s="1479"/>
      <c r="CV227" s="1479"/>
      <c r="CW227" s="1479"/>
      <c r="CX227" s="1479"/>
      <c r="CY227" s="1479"/>
      <c r="CZ227" s="1479"/>
      <c r="DA227" s="210"/>
    </row>
    <row r="228" s="425" customFormat="true" ht="15" customHeight="true" x14ac:dyDescent="0.2">
      <c r="A228" s="757"/>
      <c r="B228" s="773"/>
      <c r="C228" s="914"/>
      <c r="D228" s="915"/>
      <c r="E228" s="915"/>
      <c r="F228" s="915"/>
      <c r="G228" s="916"/>
      <c r="H228" s="917"/>
      <c r="I228" s="915"/>
      <c r="J228" s="915"/>
      <c r="K228" s="915"/>
      <c r="L228" s="918"/>
      <c r="M228" s="919"/>
      <c r="N228" s="915"/>
      <c r="O228" s="915"/>
      <c r="P228" s="915"/>
      <c r="Q228" s="916"/>
      <c r="R228" s="917"/>
      <c r="S228" s="915"/>
      <c r="T228" s="915"/>
      <c r="U228" s="915"/>
      <c r="V228" s="915"/>
      <c r="W228" s="915"/>
      <c r="X228" s="915"/>
      <c r="Y228" s="915"/>
      <c r="Z228" s="915"/>
      <c r="AA228" s="915"/>
      <c r="AB228" s="920"/>
      <c r="AC228" s="813"/>
      <c r="AD228" s="813"/>
      <c r="AE228" s="813"/>
      <c r="AF228" s="813"/>
      <c r="AG228" s="813"/>
      <c r="AH228" s="813"/>
      <c r="AI228" s="813"/>
      <c r="AJ228" s="813"/>
      <c r="AK228" s="813"/>
      <c r="AL228" s="813"/>
      <c r="AM228" s="813"/>
      <c r="AN228" s="813"/>
      <c r="AO228" s="813"/>
      <c r="AP228" s="813"/>
      <c r="AQ228" s="813"/>
      <c r="AR228" s="813"/>
      <c r="AS228" s="813"/>
      <c r="AT228" s="882"/>
      <c r="AU228" s="593"/>
      <c r="AV228" s="593"/>
      <c r="AW228" s="593"/>
      <c r="AX228" s="593"/>
      <c r="AY228" s="593"/>
      <c r="BA228" s="1593"/>
      <c r="BB228" s="161" t="s">
        <v>90</v>
      </c>
      <c r="BC228" s="1037" t="s">
        <v>35</v>
      </c>
      <c r="BD228" s="1056" t="s">
        <v>35</v>
      </c>
      <c r="BE228" s="1056" t="s">
        <v>35</v>
      </c>
      <c r="BF228" s="1056" t="s">
        <v>35</v>
      </c>
      <c r="BG228" s="1076" t="s">
        <v>35</v>
      </c>
      <c r="BH228" s="1096" t="s">
        <v>35</v>
      </c>
      <c r="BI228" s="1056" t="s">
        <v>35</v>
      </c>
      <c r="BJ228" s="1056" t="s">
        <v>35</v>
      </c>
      <c r="BK228" s="1056" t="s">
        <v>35</v>
      </c>
      <c r="BL228" s="1076" t="s">
        <v>35</v>
      </c>
      <c r="BM228" s="1096" t="s">
        <v>35</v>
      </c>
      <c r="BN228" s="1056" t="s">
        <v>35</v>
      </c>
      <c r="BO228" s="1056" t="s">
        <v>35</v>
      </c>
      <c r="BP228" s="1056" t="s">
        <v>35</v>
      </c>
      <c r="BQ228" s="1076" t="s">
        <v>35</v>
      </c>
      <c r="BR228" s="1096" t="s">
        <v>35</v>
      </c>
      <c r="BS228" s="1056" t="s">
        <v>35</v>
      </c>
      <c r="BT228" s="1056" t="s">
        <v>35</v>
      </c>
      <c r="BU228" s="1056" t="s">
        <v>35</v>
      </c>
      <c r="BV228" s="1056" t="s">
        <v>35</v>
      </c>
      <c r="BW228" s="1056" t="s">
        <v>35</v>
      </c>
      <c r="BX228" s="1056" t="s">
        <v>35</v>
      </c>
      <c r="BY228" s="1116" t="s">
        <v>35</v>
      </c>
      <c r="BZ228" s="1116" t="s">
        <v>35</v>
      </c>
      <c r="CA228" s="1116" t="s">
        <v>35</v>
      </c>
      <c r="CB228" s="1116" t="s">
        <v>35</v>
      </c>
      <c r="CC228" s="1116" t="s">
        <v>35</v>
      </c>
      <c r="CD228" s="1116" t="s">
        <v>35</v>
      </c>
      <c r="CE228" s="1116" t="s">
        <v>35</v>
      </c>
      <c r="CF228" s="1116" t="s">
        <v>35</v>
      </c>
      <c r="CG228" s="1116" t="s">
        <v>35</v>
      </c>
      <c r="CH228" s="1116" t="s">
        <v>35</v>
      </c>
      <c r="CI228" s="1116" t="s">
        <v>35</v>
      </c>
      <c r="CJ228" s="1116" t="s">
        <v>35</v>
      </c>
      <c r="CK228" s="1116" t="s">
        <v>35</v>
      </c>
      <c r="CL228" s="1116" t="s">
        <v>35</v>
      </c>
      <c r="CM228" s="1116" t="s">
        <v>35</v>
      </c>
      <c r="CN228" s="1116" t="s">
        <v>35</v>
      </c>
      <c r="CO228" s="1116" t="s">
        <v>35</v>
      </c>
      <c r="CP228" s="1116" t="s">
        <v>35</v>
      </c>
      <c r="CQ228" s="1116" t="s">
        <v>35</v>
      </c>
      <c r="CR228" s="1116" t="s">
        <v>35</v>
      </c>
      <c r="CS228" s="1116" t="s">
        <v>35</v>
      </c>
      <c r="CT228" s="1116" t="s">
        <v>35</v>
      </c>
      <c r="CU228" s="1479"/>
      <c r="CV228" s="1479"/>
      <c r="CW228" s="1479"/>
      <c r="CX228" s="1479"/>
      <c r="CY228" s="1479"/>
      <c r="CZ228" s="1479"/>
      <c r="DA228" s="210"/>
    </row>
    <row r="229" s="425" customFormat="true" ht="15" customHeight="true" x14ac:dyDescent="0.2">
      <c r="A229" s="758"/>
      <c r="B229" s="774"/>
      <c r="C229" s="921"/>
      <c r="D229" s="922"/>
      <c r="E229" s="922"/>
      <c r="F229" s="922"/>
      <c r="G229" s="923"/>
      <c r="H229" s="924"/>
      <c r="I229" s="922"/>
      <c r="J229" s="922"/>
      <c r="K229" s="922"/>
      <c r="L229" s="925"/>
      <c r="M229" s="926"/>
      <c r="N229" s="922"/>
      <c r="O229" s="922"/>
      <c r="P229" s="922"/>
      <c r="Q229" s="923"/>
      <c r="R229" s="924"/>
      <c r="S229" s="922"/>
      <c r="T229" s="922"/>
      <c r="U229" s="922"/>
      <c r="V229" s="922"/>
      <c r="W229" s="922"/>
      <c r="X229" s="922"/>
      <c r="Y229" s="922"/>
      <c r="Z229" s="922"/>
      <c r="AA229" s="922"/>
      <c r="AB229" s="927"/>
      <c r="AC229" s="813"/>
      <c r="AD229" s="813"/>
      <c r="AE229" s="813"/>
      <c r="AF229" s="813"/>
      <c r="AG229" s="813"/>
      <c r="AH229" s="813"/>
      <c r="AI229" s="813"/>
      <c r="AJ229" s="813"/>
      <c r="AK229" s="813"/>
      <c r="AL229" s="813"/>
      <c r="AM229" s="813"/>
      <c r="AN229" s="813"/>
      <c r="AO229" s="813"/>
      <c r="AP229" s="813"/>
      <c r="AQ229" s="813"/>
      <c r="AR229" s="813"/>
      <c r="AS229" s="813"/>
      <c r="AT229" s="882"/>
      <c r="AU229" s="593"/>
      <c r="AV229" s="593"/>
      <c r="AW229" s="593"/>
      <c r="AX229" s="593"/>
      <c r="AY229" s="593"/>
      <c r="BA229" s="1593"/>
      <c r="BB229" s="161" t="s">
        <v>91</v>
      </c>
      <c r="BC229" s="1037" t="s">
        <v>35</v>
      </c>
      <c r="BD229" s="1056" t="s">
        <v>35</v>
      </c>
      <c r="BE229" s="1056" t="s">
        <v>35</v>
      </c>
      <c r="BF229" s="1056" t="s">
        <v>35</v>
      </c>
      <c r="BG229" s="1076" t="s">
        <v>35</v>
      </c>
      <c r="BH229" s="1096" t="s">
        <v>35</v>
      </c>
      <c r="BI229" s="1056" t="s">
        <v>35</v>
      </c>
      <c r="BJ229" s="1056" t="s">
        <v>35</v>
      </c>
      <c r="BK229" s="1056" t="s">
        <v>35</v>
      </c>
      <c r="BL229" s="1076" t="s">
        <v>35</v>
      </c>
      <c r="BM229" s="1096" t="s">
        <v>35</v>
      </c>
      <c r="BN229" s="1056" t="s">
        <v>35</v>
      </c>
      <c r="BO229" s="1056" t="s">
        <v>35</v>
      </c>
      <c r="BP229" s="1056" t="s">
        <v>35</v>
      </c>
      <c r="BQ229" s="1076" t="s">
        <v>35</v>
      </c>
      <c r="BR229" s="1096" t="s">
        <v>35</v>
      </c>
      <c r="BS229" s="1056" t="s">
        <v>35</v>
      </c>
      <c r="BT229" s="1056" t="s">
        <v>35</v>
      </c>
      <c r="BU229" s="1056" t="s">
        <v>35</v>
      </c>
      <c r="BV229" s="1056" t="s">
        <v>35</v>
      </c>
      <c r="BW229" s="1056" t="s">
        <v>35</v>
      </c>
      <c r="BX229" s="1056" t="s">
        <v>35</v>
      </c>
      <c r="BY229" s="1116" t="s">
        <v>35</v>
      </c>
      <c r="BZ229" s="1116" t="s">
        <v>35</v>
      </c>
      <c r="CA229" s="1116" t="s">
        <v>35</v>
      </c>
      <c r="CB229" s="1116" t="s">
        <v>35</v>
      </c>
      <c r="CC229" s="1116" t="s">
        <v>35</v>
      </c>
      <c r="CD229" s="1116" t="s">
        <v>35</v>
      </c>
      <c r="CE229" s="1116" t="s">
        <v>35</v>
      </c>
      <c r="CF229" s="1116" t="s">
        <v>35</v>
      </c>
      <c r="CG229" s="1116" t="s">
        <v>35</v>
      </c>
      <c r="CH229" s="1116" t="s">
        <v>35</v>
      </c>
      <c r="CI229" s="1116" t="s">
        <v>35</v>
      </c>
      <c r="CJ229" s="1116" t="s">
        <v>35</v>
      </c>
      <c r="CK229" s="1116" t="s">
        <v>35</v>
      </c>
      <c r="CL229" s="1116" t="s">
        <v>35</v>
      </c>
      <c r="CM229" s="1116" t="s">
        <v>35</v>
      </c>
      <c r="CN229" s="1116" t="s">
        <v>35</v>
      </c>
      <c r="CO229" s="1116" t="s">
        <v>35</v>
      </c>
      <c r="CP229" s="1116" t="s">
        <v>35</v>
      </c>
      <c r="CQ229" s="1116" t="s">
        <v>35</v>
      </c>
      <c r="CR229" s="1116" t="s">
        <v>35</v>
      </c>
      <c r="CS229" s="1116" t="s">
        <v>35</v>
      </c>
      <c r="CT229" s="1116" t="s">
        <v>35</v>
      </c>
      <c r="CU229" s="1479"/>
      <c r="CV229" s="1479"/>
      <c r="CW229" s="1479"/>
      <c r="CX229" s="1479"/>
      <c r="CY229" s="1479"/>
      <c r="CZ229" s="1479"/>
      <c r="DA229" s="210"/>
    </row>
    <row r="230" s="425" customFormat="true" ht="15" customHeight="true" x14ac:dyDescent="0.2">
      <c r="A230" s="678"/>
      <c r="B230" s="775"/>
      <c r="C230" s="880"/>
      <c r="D230" s="813"/>
      <c r="E230" s="813"/>
      <c r="F230" s="813"/>
      <c r="G230" s="814"/>
      <c r="H230" s="881"/>
      <c r="I230" s="813"/>
      <c r="J230" s="813"/>
      <c r="K230" s="813"/>
      <c r="L230" s="882"/>
      <c r="M230" s="880"/>
      <c r="N230" s="813"/>
      <c r="O230" s="813"/>
      <c r="P230" s="813"/>
      <c r="Q230" s="814"/>
      <c r="R230" s="881"/>
      <c r="S230" s="813"/>
      <c r="T230" s="813"/>
      <c r="U230" s="813"/>
      <c r="V230" s="813"/>
      <c r="W230" s="813"/>
      <c r="X230" s="813"/>
      <c r="Y230" s="813"/>
      <c r="Z230" s="813"/>
      <c r="AA230" s="813"/>
      <c r="AB230" s="813"/>
      <c r="AC230" s="813"/>
      <c r="AD230" s="813"/>
      <c r="AE230" s="813"/>
      <c r="AF230" s="813"/>
      <c r="AG230" s="813"/>
      <c r="AH230" s="813"/>
      <c r="AI230" s="813"/>
      <c r="AJ230" s="813"/>
      <c r="AK230" s="813"/>
      <c r="AL230" s="813"/>
      <c r="AM230" s="813"/>
      <c r="AN230" s="813"/>
      <c r="AO230" s="813"/>
      <c r="AP230" s="813"/>
      <c r="AQ230" s="813"/>
      <c r="AR230" s="813"/>
      <c r="AS230" s="813"/>
      <c r="AT230" s="882"/>
      <c r="AU230" s="593"/>
      <c r="AV230" s="593"/>
      <c r="AW230" s="593"/>
      <c r="AX230" s="593"/>
      <c r="AY230" s="593"/>
      <c r="BA230" s="1593"/>
      <c r="BB230" s="161" t="s">
        <v>92</v>
      </c>
      <c r="BC230" s="1037" t="s">
        <v>35</v>
      </c>
      <c r="BD230" s="1056" t="s">
        <v>35</v>
      </c>
      <c r="BE230" s="1056" t="s">
        <v>35</v>
      </c>
      <c r="BF230" s="1056" t="s">
        <v>35</v>
      </c>
      <c r="BG230" s="1076" t="s">
        <v>35</v>
      </c>
      <c r="BH230" s="1096" t="s">
        <v>35</v>
      </c>
      <c r="BI230" s="1056" t="s">
        <v>35</v>
      </c>
      <c r="BJ230" s="1056" t="s">
        <v>35</v>
      </c>
      <c r="BK230" s="1056" t="s">
        <v>35</v>
      </c>
      <c r="BL230" s="1076" t="s">
        <v>35</v>
      </c>
      <c r="BM230" s="1096" t="s">
        <v>35</v>
      </c>
      <c r="BN230" s="1056" t="s">
        <v>35</v>
      </c>
      <c r="BO230" s="1056" t="s">
        <v>35</v>
      </c>
      <c r="BP230" s="1056" t="s">
        <v>35</v>
      </c>
      <c r="BQ230" s="1076" t="s">
        <v>35</v>
      </c>
      <c r="BR230" s="1096" t="s">
        <v>35</v>
      </c>
      <c r="BS230" s="1056" t="s">
        <v>35</v>
      </c>
      <c r="BT230" s="1056" t="s">
        <v>35</v>
      </c>
      <c r="BU230" s="1056" t="s">
        <v>35</v>
      </c>
      <c r="BV230" s="1056" t="s">
        <v>35</v>
      </c>
      <c r="BW230" s="1056" t="s">
        <v>35</v>
      </c>
      <c r="BX230" s="1056" t="s">
        <v>35</v>
      </c>
      <c r="BY230" s="1116" t="s">
        <v>35</v>
      </c>
      <c r="BZ230" s="1116" t="s">
        <v>35</v>
      </c>
      <c r="CA230" s="1116" t="s">
        <v>35</v>
      </c>
      <c r="CB230" s="1116" t="s">
        <v>35</v>
      </c>
      <c r="CC230" s="1116" t="s">
        <v>35</v>
      </c>
      <c r="CD230" s="1116" t="s">
        <v>35</v>
      </c>
      <c r="CE230" s="1116" t="s">
        <v>35</v>
      </c>
      <c r="CF230" s="1116" t="s">
        <v>35</v>
      </c>
      <c r="CG230" s="1116" t="s">
        <v>35</v>
      </c>
      <c r="CH230" s="1116" t="s">
        <v>35</v>
      </c>
      <c r="CI230" s="1116" t="s">
        <v>35</v>
      </c>
      <c r="CJ230" s="1116" t="s">
        <v>35</v>
      </c>
      <c r="CK230" s="1116" t="s">
        <v>35</v>
      </c>
      <c r="CL230" s="1116" t="s">
        <v>35</v>
      </c>
      <c r="CM230" s="1116" t="s">
        <v>35</v>
      </c>
      <c r="CN230" s="1116" t="s">
        <v>35</v>
      </c>
      <c r="CO230" s="1116" t="s">
        <v>35</v>
      </c>
      <c r="CP230" s="1116" t="s">
        <v>35</v>
      </c>
      <c r="CQ230" s="1116" t="s">
        <v>35</v>
      </c>
      <c r="CR230" s="1116" t="s">
        <v>35</v>
      </c>
      <c r="CS230" s="1116" t="s">
        <v>35</v>
      </c>
      <c r="CT230" s="1116" t="s">
        <v>35</v>
      </c>
      <c r="CU230" s="1479"/>
      <c r="CV230" s="1479"/>
      <c r="CW230" s="1479"/>
      <c r="CX230" s="1479"/>
      <c r="CY230" s="1479"/>
      <c r="CZ230" s="1479"/>
      <c r="DA230" s="210"/>
    </row>
    <row r="231" s="425" customFormat="true" ht="15" customHeight="true" x14ac:dyDescent="0.2">
      <c r="A231" s="759"/>
      <c r="B231" s="776"/>
      <c r="C231" s="695"/>
      <c r="D231" s="696"/>
      <c r="E231" s="696"/>
      <c r="F231" s="696"/>
      <c r="G231" s="744"/>
      <c r="H231" s="732"/>
      <c r="I231" s="696"/>
      <c r="J231" s="696"/>
      <c r="K231" s="696"/>
      <c r="L231" s="706"/>
      <c r="M231" s="719"/>
      <c r="N231" s="696"/>
      <c r="O231" s="696"/>
      <c r="P231" s="696"/>
      <c r="Q231" s="744"/>
      <c r="R231" s="732"/>
      <c r="S231" s="696"/>
      <c r="T231" s="696"/>
      <c r="U231" s="696"/>
      <c r="V231" s="696"/>
      <c r="W231" s="696"/>
      <c r="X231" s="696"/>
      <c r="Y231" s="696"/>
      <c r="Z231" s="696"/>
      <c r="AA231" s="696"/>
      <c r="AB231" s="697"/>
      <c r="AC231" s="813"/>
      <c r="AD231" s="813"/>
      <c r="AE231" s="813"/>
      <c r="AF231" s="813"/>
      <c r="AG231" s="813"/>
      <c r="AH231" s="813"/>
      <c r="AI231" s="813"/>
      <c r="AJ231" s="813"/>
      <c r="AK231" s="813"/>
      <c r="AL231" s="813"/>
      <c r="AM231" s="813"/>
      <c r="AN231" s="813"/>
      <c r="AO231" s="813"/>
      <c r="AP231" s="813"/>
      <c r="AQ231" s="813"/>
      <c r="AR231" s="813"/>
      <c r="AS231" s="813"/>
      <c r="AT231" s="882"/>
      <c r="AU231" s="593"/>
      <c r="AV231" s="593"/>
      <c r="AW231" s="593"/>
      <c r="AX231" s="593"/>
      <c r="AY231" s="593"/>
      <c r="BA231" s="481"/>
      <c r="BB231" s="161"/>
      <c r="BC231" s="351"/>
      <c r="BD231" s="302"/>
      <c r="BE231" s="302"/>
      <c r="BF231" s="302"/>
      <c r="BG231" s="352"/>
      <c r="BH231" s="360"/>
      <c r="BI231" s="302"/>
      <c r="BJ231" s="302"/>
      <c r="BK231" s="302"/>
      <c r="BL231" s="352"/>
      <c r="BM231" s="360"/>
      <c r="BN231" s="302"/>
      <c r="BO231" s="302"/>
      <c r="BP231" s="302"/>
      <c r="BQ231" s="352"/>
      <c r="BR231" s="360"/>
      <c r="BS231" s="302"/>
      <c r="BT231" s="302"/>
      <c r="BU231" s="302"/>
      <c r="BV231" s="302"/>
      <c r="BW231" s="302"/>
      <c r="BX231" s="302"/>
      <c r="BY231" s="303"/>
      <c r="BZ231" s="303"/>
      <c r="CA231" s="303"/>
      <c r="CB231" s="303"/>
      <c r="CC231" s="303"/>
      <c r="CD231" s="303"/>
      <c r="CE231" s="303"/>
      <c r="CF231" s="303"/>
      <c r="CG231" s="303"/>
      <c r="CH231" s="303"/>
      <c r="CI231" s="303"/>
      <c r="CJ231" s="303"/>
      <c r="CK231" s="303"/>
      <c r="CL231" s="303"/>
      <c r="CM231" s="303"/>
      <c r="CN231" s="303"/>
      <c r="CO231" s="303"/>
      <c r="CP231" s="303"/>
      <c r="CQ231" s="303"/>
      <c r="CR231" s="303"/>
      <c r="CS231" s="303"/>
      <c r="CT231" s="303"/>
      <c r="CU231" s="1480"/>
      <c r="CV231" s="1480"/>
      <c r="CW231" s="1480"/>
      <c r="CX231" s="1480"/>
      <c r="CY231" s="1480"/>
      <c r="CZ231" s="1480"/>
      <c r="DA231" s="210"/>
    </row>
    <row r="232" s="425" customFormat="true" ht="15" customHeight="true" x14ac:dyDescent="0.2">
      <c r="A232" s="760"/>
      <c r="B232" s="777"/>
      <c r="C232" s="698"/>
      <c r="D232" s="699"/>
      <c r="E232" s="699"/>
      <c r="F232" s="699"/>
      <c r="G232" s="745"/>
      <c r="H232" s="733"/>
      <c r="I232" s="699"/>
      <c r="J232" s="699"/>
      <c r="K232" s="699"/>
      <c r="L232" s="707"/>
      <c r="M232" s="720"/>
      <c r="N232" s="699"/>
      <c r="O232" s="699"/>
      <c r="P232" s="699"/>
      <c r="Q232" s="745"/>
      <c r="R232" s="733"/>
      <c r="S232" s="699"/>
      <c r="T232" s="699"/>
      <c r="U232" s="699"/>
      <c r="V232" s="699"/>
      <c r="W232" s="699"/>
      <c r="X232" s="699"/>
      <c r="Y232" s="699"/>
      <c r="Z232" s="699"/>
      <c r="AA232" s="699"/>
      <c r="AB232" s="700"/>
      <c r="AC232" s="813"/>
      <c r="AD232" s="813"/>
      <c r="AE232" s="813"/>
      <c r="AF232" s="813"/>
      <c r="AG232" s="813"/>
      <c r="AH232" s="813"/>
      <c r="AI232" s="813"/>
      <c r="AJ232" s="813"/>
      <c r="AK232" s="813"/>
      <c r="AL232" s="813"/>
      <c r="AM232" s="813"/>
      <c r="AN232" s="813"/>
      <c r="AO232" s="813"/>
      <c r="AP232" s="813"/>
      <c r="AQ232" s="813"/>
      <c r="AR232" s="813"/>
      <c r="AS232" s="813"/>
      <c r="AT232" s="882"/>
      <c r="AU232" s="593"/>
      <c r="AV232" s="593"/>
      <c r="AW232" s="593"/>
      <c r="AX232" s="593"/>
      <c r="AY232" s="593"/>
      <c r="BA232" s="481"/>
      <c r="BB232" s="161"/>
      <c r="BC232" s="351"/>
      <c r="BD232" s="302"/>
      <c r="BE232" s="302"/>
      <c r="BF232" s="302"/>
      <c r="BG232" s="352"/>
      <c r="BH232" s="360"/>
      <c r="BI232" s="302"/>
      <c r="BJ232" s="302"/>
      <c r="BK232" s="302"/>
      <c r="BL232" s="352"/>
      <c r="BM232" s="360"/>
      <c r="BN232" s="302"/>
      <c r="BO232" s="302"/>
      <c r="BP232" s="302"/>
      <c r="BQ232" s="352"/>
      <c r="BR232" s="360"/>
      <c r="BS232" s="302"/>
      <c r="BT232" s="302"/>
      <c r="BU232" s="302"/>
      <c r="BV232" s="302"/>
      <c r="BW232" s="302"/>
      <c r="BX232" s="302"/>
      <c r="BY232" s="303"/>
      <c r="BZ232" s="303"/>
      <c r="CA232" s="303"/>
      <c r="CB232" s="303"/>
      <c r="CC232" s="303"/>
      <c r="CD232" s="303"/>
      <c r="CE232" s="303"/>
      <c r="CF232" s="303"/>
      <c r="CG232" s="303"/>
      <c r="CH232" s="303"/>
      <c r="CI232" s="303"/>
      <c r="CJ232" s="303"/>
      <c r="CK232" s="303"/>
      <c r="CL232" s="303"/>
      <c r="CM232" s="303"/>
      <c r="CN232" s="303"/>
      <c r="CO232" s="303"/>
      <c r="CP232" s="303"/>
      <c r="CQ232" s="303"/>
      <c r="CR232" s="303"/>
      <c r="CS232" s="303"/>
      <c r="CT232" s="303"/>
      <c r="CU232" s="1480"/>
      <c r="CV232" s="1480"/>
      <c r="CW232" s="1480"/>
      <c r="CX232" s="1480"/>
      <c r="CY232" s="1480"/>
      <c r="CZ232" s="1480"/>
      <c r="DA232" s="210"/>
    </row>
    <row r="233" s="425" customFormat="true" ht="15" customHeight="true" x14ac:dyDescent="0.2">
      <c r="A233" s="761"/>
      <c r="B233" s="778"/>
      <c r="C233" s="928"/>
      <c r="D233" s="929"/>
      <c r="E233" s="929"/>
      <c r="F233" s="929"/>
      <c r="G233" s="930"/>
      <c r="H233" s="931"/>
      <c r="I233" s="929"/>
      <c r="J233" s="929"/>
      <c r="K233" s="929"/>
      <c r="L233" s="932"/>
      <c r="M233" s="933"/>
      <c r="N233" s="929"/>
      <c r="O233" s="929"/>
      <c r="P233" s="929"/>
      <c r="Q233" s="930"/>
      <c r="R233" s="931"/>
      <c r="S233" s="929"/>
      <c r="T233" s="929"/>
      <c r="U233" s="929"/>
      <c r="V233" s="929"/>
      <c r="W233" s="929"/>
      <c r="X233" s="929"/>
      <c r="Y233" s="929"/>
      <c r="Z233" s="929"/>
      <c r="AA233" s="929"/>
      <c r="AB233" s="934"/>
      <c r="AC233" s="813"/>
      <c r="AD233" s="813"/>
      <c r="AE233" s="813"/>
      <c r="AF233" s="813"/>
      <c r="AG233" s="813"/>
      <c r="AH233" s="813"/>
      <c r="AI233" s="813"/>
      <c r="AJ233" s="813"/>
      <c r="AK233" s="813"/>
      <c r="AL233" s="813"/>
      <c r="AM233" s="813"/>
      <c r="AN233" s="813"/>
      <c r="AO233" s="813"/>
      <c r="AP233" s="813"/>
      <c r="AQ233" s="813"/>
      <c r="AR233" s="813"/>
      <c r="AS233" s="813"/>
      <c r="AT233" s="882"/>
      <c r="AU233" s="593"/>
      <c r="AV233" s="593"/>
      <c r="AW233" s="593"/>
      <c r="AX233" s="593"/>
      <c r="AY233" s="593"/>
      <c r="BA233" s="481"/>
      <c r="BB233" s="161"/>
      <c r="BC233" s="351"/>
      <c r="BD233" s="302"/>
      <c r="BE233" s="302"/>
      <c r="BF233" s="302"/>
      <c r="BG233" s="352"/>
      <c r="BH233" s="360"/>
      <c r="BI233" s="302"/>
      <c r="BJ233" s="302"/>
      <c r="BK233" s="302"/>
      <c r="BL233" s="352"/>
      <c r="BM233" s="360"/>
      <c r="BN233" s="302"/>
      <c r="BO233" s="302"/>
      <c r="BP233" s="302"/>
      <c r="BQ233" s="352"/>
      <c r="BR233" s="360"/>
      <c r="BS233" s="302"/>
      <c r="BT233" s="302"/>
      <c r="BU233" s="302"/>
      <c r="BV233" s="302"/>
      <c r="BW233" s="302"/>
      <c r="BX233" s="302"/>
      <c r="BY233" s="303"/>
      <c r="BZ233" s="303"/>
      <c r="CA233" s="303"/>
      <c r="CB233" s="303"/>
      <c r="CC233" s="303"/>
      <c r="CD233" s="303"/>
      <c r="CE233" s="303"/>
      <c r="CF233" s="303"/>
      <c r="CG233" s="303"/>
      <c r="CH233" s="303"/>
      <c r="CI233" s="303"/>
      <c r="CJ233" s="303"/>
      <c r="CK233" s="303"/>
      <c r="CL233" s="303"/>
      <c r="CM233" s="303"/>
      <c r="CN233" s="303"/>
      <c r="CO233" s="303"/>
      <c r="CP233" s="303"/>
      <c r="CQ233" s="303"/>
      <c r="CR233" s="303"/>
      <c r="CS233" s="303"/>
      <c r="CT233" s="303"/>
      <c r="CU233" s="1480"/>
      <c r="CV233" s="1480"/>
      <c r="CW233" s="1480"/>
      <c r="CX233" s="1480"/>
      <c r="CY233" s="1480"/>
      <c r="CZ233" s="1480"/>
      <c r="DA233" s="210"/>
    </row>
    <row r="234" s="425" customFormat="true" ht="15" customHeight="true" x14ac:dyDescent="0.2">
      <c r="A234" s="757"/>
      <c r="B234" s="773"/>
      <c r="C234" s="935"/>
      <c r="D234" s="936"/>
      <c r="E234" s="936"/>
      <c r="F234" s="936"/>
      <c r="G234" s="937"/>
      <c r="H234" s="938"/>
      <c r="I234" s="936"/>
      <c r="J234" s="936"/>
      <c r="K234" s="936"/>
      <c r="L234" s="939"/>
      <c r="M234" s="940"/>
      <c r="N234" s="936"/>
      <c r="O234" s="936"/>
      <c r="P234" s="936"/>
      <c r="Q234" s="937"/>
      <c r="R234" s="938"/>
      <c r="S234" s="936"/>
      <c r="T234" s="936"/>
      <c r="U234" s="936"/>
      <c r="V234" s="936"/>
      <c r="W234" s="936"/>
      <c r="X234" s="936"/>
      <c r="Y234" s="936"/>
      <c r="Z234" s="936"/>
      <c r="AA234" s="936"/>
      <c r="AB234" s="941"/>
      <c r="AC234" s="813"/>
      <c r="AD234" s="813"/>
      <c r="AE234" s="813"/>
      <c r="AF234" s="813"/>
      <c r="AG234" s="813"/>
      <c r="AH234" s="813"/>
      <c r="AI234" s="813"/>
      <c r="AJ234" s="813"/>
      <c r="AK234" s="813"/>
      <c r="AL234" s="813"/>
      <c r="AM234" s="813"/>
      <c r="AN234" s="813"/>
      <c r="AO234" s="813"/>
      <c r="AP234" s="813"/>
      <c r="AQ234" s="813"/>
      <c r="AR234" s="813"/>
      <c r="AS234" s="813"/>
      <c r="AT234" s="882"/>
      <c r="AU234" s="593"/>
      <c r="AV234" s="593"/>
      <c r="AW234" s="593"/>
      <c r="AX234" s="593"/>
      <c r="AY234" s="593"/>
      <c r="BA234" s="481"/>
      <c r="BB234" s="161"/>
      <c r="BC234" s="351"/>
      <c r="BD234" s="302"/>
      <c r="BE234" s="302"/>
      <c r="BF234" s="302"/>
      <c r="BG234" s="352"/>
      <c r="BH234" s="360"/>
      <c r="BI234" s="302"/>
      <c r="BJ234" s="302"/>
      <c r="BK234" s="302"/>
      <c r="BL234" s="352"/>
      <c r="BM234" s="360"/>
      <c r="BN234" s="302"/>
      <c r="BO234" s="302"/>
      <c r="BP234" s="302"/>
      <c r="BQ234" s="352"/>
      <c r="BR234" s="360"/>
      <c r="BS234" s="302"/>
      <c r="BT234" s="302"/>
      <c r="BU234" s="302"/>
      <c r="BV234" s="302"/>
      <c r="BW234" s="302"/>
      <c r="BX234" s="302"/>
      <c r="BY234" s="303"/>
      <c r="BZ234" s="303"/>
      <c r="CA234" s="303"/>
      <c r="CB234" s="303"/>
      <c r="CC234" s="303"/>
      <c r="CD234" s="303"/>
      <c r="CE234" s="303"/>
      <c r="CF234" s="303"/>
      <c r="CG234" s="303"/>
      <c r="CH234" s="303"/>
      <c r="CI234" s="303"/>
      <c r="CJ234" s="303"/>
      <c r="CK234" s="303"/>
      <c r="CL234" s="303"/>
      <c r="CM234" s="303"/>
      <c r="CN234" s="303"/>
      <c r="CO234" s="303"/>
      <c r="CP234" s="303"/>
      <c r="CQ234" s="303"/>
      <c r="CR234" s="303"/>
      <c r="CS234" s="303"/>
      <c r="CT234" s="303"/>
      <c r="CU234" s="1480"/>
      <c r="CV234" s="1480"/>
      <c r="CW234" s="1480"/>
      <c r="CX234" s="1480"/>
      <c r="CY234" s="1480"/>
      <c r="CZ234" s="1480"/>
      <c r="DA234" s="210"/>
    </row>
    <row r="235" s="425" customFormat="true" ht="15" customHeight="true" x14ac:dyDescent="0.2">
      <c r="A235" s="757"/>
      <c r="B235" s="773"/>
      <c r="C235" s="935"/>
      <c r="D235" s="936"/>
      <c r="E235" s="936"/>
      <c r="F235" s="936"/>
      <c r="G235" s="937"/>
      <c r="H235" s="938"/>
      <c r="I235" s="936"/>
      <c r="J235" s="936"/>
      <c r="K235" s="936"/>
      <c r="L235" s="939"/>
      <c r="M235" s="940"/>
      <c r="N235" s="936"/>
      <c r="O235" s="936"/>
      <c r="P235" s="936"/>
      <c r="Q235" s="937"/>
      <c r="R235" s="938"/>
      <c r="S235" s="936"/>
      <c r="T235" s="936"/>
      <c r="U235" s="936"/>
      <c r="V235" s="936"/>
      <c r="W235" s="936"/>
      <c r="X235" s="936"/>
      <c r="Y235" s="936"/>
      <c r="Z235" s="936"/>
      <c r="AA235" s="936"/>
      <c r="AB235" s="941"/>
      <c r="AC235" s="813"/>
      <c r="AD235" s="813"/>
      <c r="AE235" s="813"/>
      <c r="AF235" s="813"/>
      <c r="AG235" s="813"/>
      <c r="AH235" s="813"/>
      <c r="AI235" s="813"/>
      <c r="AJ235" s="813"/>
      <c r="AK235" s="813"/>
      <c r="AL235" s="813"/>
      <c r="AM235" s="813"/>
      <c r="AN235" s="813"/>
      <c r="AO235" s="813"/>
      <c r="AP235" s="813"/>
      <c r="AQ235" s="813"/>
      <c r="AR235" s="813"/>
      <c r="AS235" s="813"/>
      <c r="AT235" s="882"/>
      <c r="AU235" s="593"/>
      <c r="AV235" s="593"/>
      <c r="AW235" s="593"/>
      <c r="AX235" s="593"/>
      <c r="AY235" s="593"/>
      <c r="BA235" s="481"/>
      <c r="BB235" s="161"/>
      <c r="BC235" s="351"/>
      <c r="BD235" s="302"/>
      <c r="BE235" s="302"/>
      <c r="BF235" s="302"/>
      <c r="BG235" s="352"/>
      <c r="BH235" s="360"/>
      <c r="BI235" s="302"/>
      <c r="BJ235" s="302"/>
      <c r="BK235" s="302"/>
      <c r="BL235" s="352"/>
      <c r="BM235" s="360"/>
      <c r="BN235" s="302"/>
      <c r="BO235" s="302"/>
      <c r="BP235" s="302"/>
      <c r="BQ235" s="352"/>
      <c r="BR235" s="360"/>
      <c r="BS235" s="302"/>
      <c r="BT235" s="302"/>
      <c r="BU235" s="302"/>
      <c r="BV235" s="302"/>
      <c r="BW235" s="302"/>
      <c r="BX235" s="302"/>
      <c r="BY235" s="303"/>
      <c r="BZ235" s="303"/>
      <c r="CA235" s="303"/>
      <c r="CB235" s="303"/>
      <c r="CC235" s="303"/>
      <c r="CD235" s="303"/>
      <c r="CE235" s="303"/>
      <c r="CF235" s="303"/>
      <c r="CG235" s="303"/>
      <c r="CH235" s="303"/>
      <c r="CI235" s="303"/>
      <c r="CJ235" s="303"/>
      <c r="CK235" s="303"/>
      <c r="CL235" s="303"/>
      <c r="CM235" s="303"/>
      <c r="CN235" s="303"/>
      <c r="CO235" s="303"/>
      <c r="CP235" s="303"/>
      <c r="CQ235" s="303"/>
      <c r="CR235" s="303"/>
      <c r="CS235" s="303"/>
      <c r="CT235" s="303"/>
      <c r="CU235" s="1480"/>
      <c r="CV235" s="1480"/>
      <c r="CW235" s="1480"/>
      <c r="CX235" s="1480"/>
      <c r="CY235" s="1480"/>
      <c r="CZ235" s="1480"/>
      <c r="DA235" s="210"/>
    </row>
    <row r="236" s="425" customFormat="true" ht="15" customHeight="true" x14ac:dyDescent="0.2">
      <c r="A236" s="757"/>
      <c r="B236" s="773"/>
      <c r="C236" s="935"/>
      <c r="D236" s="936"/>
      <c r="E236" s="936"/>
      <c r="F236" s="936"/>
      <c r="G236" s="937"/>
      <c r="H236" s="938"/>
      <c r="I236" s="936"/>
      <c r="J236" s="936"/>
      <c r="K236" s="936"/>
      <c r="L236" s="939"/>
      <c r="M236" s="940"/>
      <c r="N236" s="936"/>
      <c r="O236" s="936"/>
      <c r="P236" s="936"/>
      <c r="Q236" s="937"/>
      <c r="R236" s="938"/>
      <c r="S236" s="936"/>
      <c r="T236" s="936"/>
      <c r="U236" s="936"/>
      <c r="V236" s="936"/>
      <c r="W236" s="936"/>
      <c r="X236" s="936"/>
      <c r="Y236" s="936"/>
      <c r="Z236" s="936"/>
      <c r="AA236" s="936"/>
      <c r="AB236" s="941"/>
      <c r="AC236" s="813"/>
      <c r="AD236" s="813"/>
      <c r="AE236" s="813"/>
      <c r="AF236" s="813"/>
      <c r="AG236" s="813"/>
      <c r="AH236" s="813"/>
      <c r="AI236" s="813"/>
      <c r="AJ236" s="813"/>
      <c r="AK236" s="813"/>
      <c r="AL236" s="813"/>
      <c r="AM236" s="813"/>
      <c r="AN236" s="813"/>
      <c r="AO236" s="813"/>
      <c r="AP236" s="813"/>
      <c r="AQ236" s="813"/>
      <c r="AR236" s="813"/>
      <c r="AS236" s="813"/>
      <c r="AT236" s="882"/>
      <c r="AU236" s="593"/>
      <c r="AV236" s="593"/>
      <c r="AW236" s="593"/>
      <c r="AX236" s="593"/>
      <c r="AY236" s="593"/>
      <c r="BA236" s="481"/>
      <c r="BB236" s="161"/>
      <c r="BC236" s="351"/>
      <c r="BD236" s="302"/>
      <c r="BE236" s="302"/>
      <c r="BF236" s="302"/>
      <c r="BG236" s="352"/>
      <c r="BH236" s="360"/>
      <c r="BI236" s="302"/>
      <c r="BJ236" s="302"/>
      <c r="BK236" s="302"/>
      <c r="BL236" s="352"/>
      <c r="BM236" s="360"/>
      <c r="BN236" s="302"/>
      <c r="BO236" s="302"/>
      <c r="BP236" s="302"/>
      <c r="BQ236" s="352"/>
      <c r="BR236" s="360"/>
      <c r="BS236" s="302"/>
      <c r="BT236" s="302"/>
      <c r="BU236" s="302"/>
      <c r="BV236" s="302"/>
      <c r="BW236" s="302"/>
      <c r="BX236" s="302"/>
      <c r="BY236" s="303"/>
      <c r="BZ236" s="303"/>
      <c r="CA236" s="303"/>
      <c r="CB236" s="303"/>
      <c r="CC236" s="303"/>
      <c r="CD236" s="303"/>
      <c r="CE236" s="303"/>
      <c r="CF236" s="303"/>
      <c r="CG236" s="303"/>
      <c r="CH236" s="303"/>
      <c r="CI236" s="303"/>
      <c r="CJ236" s="303"/>
      <c r="CK236" s="303"/>
      <c r="CL236" s="303"/>
      <c r="CM236" s="303"/>
      <c r="CN236" s="303"/>
      <c r="CO236" s="303"/>
      <c r="CP236" s="303"/>
      <c r="CQ236" s="303"/>
      <c r="CR236" s="303"/>
      <c r="CS236" s="303"/>
      <c r="CT236" s="303"/>
      <c r="CU236" s="1480"/>
      <c r="CV236" s="1480"/>
      <c r="CW236" s="1480"/>
      <c r="CX236" s="1480"/>
      <c r="CY236" s="1480"/>
      <c r="CZ236" s="1480"/>
      <c r="DA236" s="210"/>
    </row>
    <row r="237" s="425" customFormat="true" ht="15" customHeight="true" x14ac:dyDescent="0.2">
      <c r="A237" s="757"/>
      <c r="B237" s="773"/>
      <c r="C237" s="935"/>
      <c r="D237" s="936"/>
      <c r="E237" s="936"/>
      <c r="F237" s="936"/>
      <c r="G237" s="937"/>
      <c r="H237" s="938"/>
      <c r="I237" s="936"/>
      <c r="J237" s="936"/>
      <c r="K237" s="936"/>
      <c r="L237" s="939"/>
      <c r="M237" s="940"/>
      <c r="N237" s="936"/>
      <c r="O237" s="936"/>
      <c r="P237" s="936"/>
      <c r="Q237" s="937"/>
      <c r="R237" s="938"/>
      <c r="S237" s="936"/>
      <c r="T237" s="936"/>
      <c r="U237" s="936"/>
      <c r="V237" s="936"/>
      <c r="W237" s="936"/>
      <c r="X237" s="936"/>
      <c r="Y237" s="936"/>
      <c r="Z237" s="936"/>
      <c r="AA237" s="936"/>
      <c r="AB237" s="941"/>
      <c r="AC237" s="813"/>
      <c r="AD237" s="813"/>
      <c r="AE237" s="813"/>
      <c r="AF237" s="813"/>
      <c r="AG237" s="813"/>
      <c r="AH237" s="813"/>
      <c r="AI237" s="813"/>
      <c r="AJ237" s="813"/>
      <c r="AK237" s="813"/>
      <c r="AL237" s="813"/>
      <c r="AM237" s="813"/>
      <c r="AN237" s="813"/>
      <c r="AO237" s="813"/>
      <c r="AP237" s="813"/>
      <c r="AQ237" s="813"/>
      <c r="AR237" s="813"/>
      <c r="AS237" s="813"/>
      <c r="AT237" s="882"/>
      <c r="AU237" s="593"/>
      <c r="AV237" s="593"/>
      <c r="AW237" s="593"/>
      <c r="AX237" s="593"/>
      <c r="AY237" s="593"/>
      <c r="BA237" s="481"/>
      <c r="BB237" s="161"/>
      <c r="BC237" s="351"/>
      <c r="BD237" s="302"/>
      <c r="BE237" s="302"/>
      <c r="BF237" s="302"/>
      <c r="BG237" s="352"/>
      <c r="BH237" s="360"/>
      <c r="BI237" s="302"/>
      <c r="BJ237" s="302"/>
      <c r="BK237" s="302"/>
      <c r="BL237" s="352"/>
      <c r="BM237" s="360"/>
      <c r="BN237" s="302"/>
      <c r="BO237" s="302"/>
      <c r="BP237" s="302"/>
      <c r="BQ237" s="352"/>
      <c r="BR237" s="360"/>
      <c r="BS237" s="302"/>
      <c r="BT237" s="302"/>
      <c r="BU237" s="302"/>
      <c r="BV237" s="302"/>
      <c r="BW237" s="302"/>
      <c r="BX237" s="302"/>
      <c r="BY237" s="303"/>
      <c r="BZ237" s="303"/>
      <c r="CA237" s="303"/>
      <c r="CB237" s="303"/>
      <c r="CC237" s="303"/>
      <c r="CD237" s="303"/>
      <c r="CE237" s="303"/>
      <c r="CF237" s="303"/>
      <c r="CG237" s="303"/>
      <c r="CH237" s="303"/>
      <c r="CI237" s="303"/>
      <c r="CJ237" s="303"/>
      <c r="CK237" s="303"/>
      <c r="CL237" s="303"/>
      <c r="CM237" s="303"/>
      <c r="CN237" s="303"/>
      <c r="CO237" s="303"/>
      <c r="CP237" s="303"/>
      <c r="CQ237" s="303"/>
      <c r="CR237" s="303"/>
      <c r="CS237" s="303"/>
      <c r="CT237" s="303"/>
      <c r="CU237" s="1480"/>
      <c r="CV237" s="1480"/>
      <c r="CW237" s="1480"/>
      <c r="CX237" s="1480"/>
      <c r="CY237" s="1480"/>
      <c r="CZ237" s="1480"/>
      <c r="DA237" s="210"/>
    </row>
    <row r="238" s="425" customFormat="true" ht="15" customHeight="true" x14ac:dyDescent="0.2">
      <c r="A238" s="757"/>
      <c r="B238" s="773"/>
      <c r="C238" s="935"/>
      <c r="D238" s="936"/>
      <c r="E238" s="936"/>
      <c r="F238" s="936"/>
      <c r="G238" s="937"/>
      <c r="H238" s="938"/>
      <c r="I238" s="936"/>
      <c r="J238" s="936"/>
      <c r="K238" s="936"/>
      <c r="L238" s="939"/>
      <c r="M238" s="940"/>
      <c r="N238" s="936"/>
      <c r="O238" s="936"/>
      <c r="P238" s="936"/>
      <c r="Q238" s="937"/>
      <c r="R238" s="938"/>
      <c r="S238" s="936"/>
      <c r="T238" s="936"/>
      <c r="U238" s="936"/>
      <c r="V238" s="936"/>
      <c r="W238" s="936"/>
      <c r="X238" s="936"/>
      <c r="Y238" s="936"/>
      <c r="Z238" s="936"/>
      <c r="AA238" s="936"/>
      <c r="AB238" s="941"/>
      <c r="AC238" s="813"/>
      <c r="AD238" s="813"/>
      <c r="AE238" s="813"/>
      <c r="AF238" s="813"/>
      <c r="AG238" s="813"/>
      <c r="AH238" s="813"/>
      <c r="AI238" s="813"/>
      <c r="AJ238" s="813"/>
      <c r="AK238" s="813"/>
      <c r="AL238" s="813"/>
      <c r="AM238" s="813"/>
      <c r="AN238" s="813"/>
      <c r="AO238" s="813"/>
      <c r="AP238" s="813"/>
      <c r="AQ238" s="813"/>
      <c r="AR238" s="813"/>
      <c r="AS238" s="813"/>
      <c r="AT238" s="882"/>
      <c r="AU238" s="593"/>
      <c r="AV238" s="593"/>
      <c r="AW238" s="593"/>
      <c r="AX238" s="593"/>
      <c r="AY238" s="593"/>
      <c r="BA238" s="481"/>
      <c r="BB238" s="161"/>
      <c r="BC238" s="351"/>
      <c r="BD238" s="302"/>
      <c r="BE238" s="302"/>
      <c r="BF238" s="302"/>
      <c r="BG238" s="352"/>
      <c r="BH238" s="360"/>
      <c r="BI238" s="302"/>
      <c r="BJ238" s="302"/>
      <c r="BK238" s="302"/>
      <c r="BL238" s="352"/>
      <c r="BM238" s="360"/>
      <c r="BN238" s="302"/>
      <c r="BO238" s="302"/>
      <c r="BP238" s="302"/>
      <c r="BQ238" s="352"/>
      <c r="BR238" s="360"/>
      <c r="BS238" s="302"/>
      <c r="BT238" s="302"/>
      <c r="BU238" s="302"/>
      <c r="BV238" s="302"/>
      <c r="BW238" s="302"/>
      <c r="BX238" s="302"/>
      <c r="BY238" s="303"/>
      <c r="BZ238" s="303"/>
      <c r="CA238" s="303"/>
      <c r="CB238" s="303"/>
      <c r="CC238" s="303"/>
      <c r="CD238" s="303"/>
      <c r="CE238" s="303"/>
      <c r="CF238" s="303"/>
      <c r="CG238" s="303"/>
      <c r="CH238" s="303"/>
      <c r="CI238" s="303"/>
      <c r="CJ238" s="303"/>
      <c r="CK238" s="303"/>
      <c r="CL238" s="303"/>
      <c r="CM238" s="303"/>
      <c r="CN238" s="303"/>
      <c r="CO238" s="303"/>
      <c r="CP238" s="303"/>
      <c r="CQ238" s="303"/>
      <c r="CR238" s="303"/>
      <c r="CS238" s="303"/>
      <c r="CT238" s="303"/>
      <c r="CU238" s="1480"/>
      <c r="CV238" s="1480"/>
      <c r="CW238" s="1480"/>
      <c r="CX238" s="1480"/>
      <c r="CY238" s="1480"/>
      <c r="CZ238" s="1480"/>
      <c r="DA238" s="210"/>
    </row>
    <row r="239" s="425" customFormat="true" ht="15" customHeight="true" x14ac:dyDescent="0.2">
      <c r="A239" s="757"/>
      <c r="B239" s="773"/>
      <c r="C239" s="935"/>
      <c r="D239" s="936"/>
      <c r="E239" s="936"/>
      <c r="F239" s="936"/>
      <c r="G239" s="937"/>
      <c r="H239" s="938"/>
      <c r="I239" s="936"/>
      <c r="J239" s="936"/>
      <c r="K239" s="936"/>
      <c r="L239" s="939"/>
      <c r="M239" s="940"/>
      <c r="N239" s="936"/>
      <c r="O239" s="936"/>
      <c r="P239" s="936"/>
      <c r="Q239" s="937"/>
      <c r="R239" s="938"/>
      <c r="S239" s="936"/>
      <c r="T239" s="936"/>
      <c r="U239" s="936"/>
      <c r="V239" s="936"/>
      <c r="W239" s="936"/>
      <c r="X239" s="936"/>
      <c r="Y239" s="936"/>
      <c r="Z239" s="936"/>
      <c r="AA239" s="936"/>
      <c r="AB239" s="941"/>
      <c r="AC239" s="813"/>
      <c r="AD239" s="813"/>
      <c r="AE239" s="813"/>
      <c r="AF239" s="813"/>
      <c r="AG239" s="813"/>
      <c r="AH239" s="813"/>
      <c r="AI239" s="813"/>
      <c r="AJ239" s="813"/>
      <c r="AK239" s="813"/>
      <c r="AL239" s="813"/>
      <c r="AM239" s="813"/>
      <c r="AN239" s="813"/>
      <c r="AO239" s="813"/>
      <c r="AP239" s="813"/>
      <c r="AQ239" s="813"/>
      <c r="AR239" s="813"/>
      <c r="AS239" s="813"/>
      <c r="AT239" s="882"/>
      <c r="AU239" s="593"/>
      <c r="AV239" s="593"/>
      <c r="AW239" s="593"/>
      <c r="AX239" s="593"/>
      <c r="AY239" s="593"/>
      <c r="BA239" s="481"/>
      <c r="BB239" s="161"/>
      <c r="BC239" s="351"/>
      <c r="BD239" s="302"/>
      <c r="BE239" s="302"/>
      <c r="BF239" s="302"/>
      <c r="BG239" s="352"/>
      <c r="BH239" s="360"/>
      <c r="BI239" s="302"/>
      <c r="BJ239" s="302"/>
      <c r="BK239" s="302"/>
      <c r="BL239" s="352"/>
      <c r="BM239" s="360"/>
      <c r="BN239" s="302"/>
      <c r="BO239" s="302"/>
      <c r="BP239" s="302"/>
      <c r="BQ239" s="352"/>
      <c r="BR239" s="360"/>
      <c r="BS239" s="302"/>
      <c r="BT239" s="302"/>
      <c r="BU239" s="302"/>
      <c r="BV239" s="302"/>
      <c r="BW239" s="302"/>
      <c r="BX239" s="302"/>
      <c r="BY239" s="303"/>
      <c r="BZ239" s="303"/>
      <c r="CA239" s="303"/>
      <c r="CB239" s="303"/>
      <c r="CC239" s="303"/>
      <c r="CD239" s="303"/>
      <c r="CE239" s="303"/>
      <c r="CF239" s="303"/>
      <c r="CG239" s="303"/>
      <c r="CH239" s="303"/>
      <c r="CI239" s="303"/>
      <c r="CJ239" s="303"/>
      <c r="CK239" s="303"/>
      <c r="CL239" s="303"/>
      <c r="CM239" s="303"/>
      <c r="CN239" s="303"/>
      <c r="CO239" s="303"/>
      <c r="CP239" s="303"/>
      <c r="CQ239" s="303"/>
      <c r="CR239" s="303"/>
      <c r="CS239" s="303"/>
      <c r="CT239" s="303"/>
      <c r="CU239" s="1480"/>
      <c r="CV239" s="1480"/>
      <c r="CW239" s="1480"/>
      <c r="CX239" s="1480"/>
      <c r="CY239" s="1480"/>
      <c r="CZ239" s="1480"/>
      <c r="DA239" s="210"/>
    </row>
    <row r="240" s="425" customFormat="true" ht="15" customHeight="true" x14ac:dyDescent="0.2">
      <c r="A240" s="757"/>
      <c r="B240" s="779"/>
      <c r="C240" s="935"/>
      <c r="D240" s="936"/>
      <c r="E240" s="936"/>
      <c r="F240" s="936"/>
      <c r="G240" s="937"/>
      <c r="H240" s="938"/>
      <c r="I240" s="936"/>
      <c r="J240" s="936"/>
      <c r="K240" s="936"/>
      <c r="L240" s="939"/>
      <c r="M240" s="940"/>
      <c r="N240" s="936"/>
      <c r="O240" s="936"/>
      <c r="P240" s="936"/>
      <c r="Q240" s="937"/>
      <c r="R240" s="938"/>
      <c r="S240" s="936"/>
      <c r="T240" s="936"/>
      <c r="U240" s="936"/>
      <c r="V240" s="936"/>
      <c r="W240" s="936"/>
      <c r="X240" s="936"/>
      <c r="Y240" s="936"/>
      <c r="Z240" s="936"/>
      <c r="AA240" s="936"/>
      <c r="AB240" s="941"/>
      <c r="AC240" s="813"/>
      <c r="AD240" s="813"/>
      <c r="AE240" s="813"/>
      <c r="AF240" s="813"/>
      <c r="AG240" s="813"/>
      <c r="AH240" s="813"/>
      <c r="AI240" s="813"/>
      <c r="AJ240" s="813"/>
      <c r="AK240" s="813"/>
      <c r="AL240" s="813"/>
      <c r="AM240" s="813"/>
      <c r="AN240" s="813"/>
      <c r="AO240" s="813"/>
      <c r="AP240" s="813"/>
      <c r="AQ240" s="813"/>
      <c r="AR240" s="813"/>
      <c r="AS240" s="813"/>
      <c r="AT240" s="882"/>
      <c r="AU240" s="593"/>
      <c r="AV240" s="593"/>
      <c r="AW240" s="593"/>
      <c r="AX240" s="593"/>
      <c r="AY240" s="593"/>
      <c r="BA240" s="481"/>
      <c r="BB240" s="161"/>
      <c r="BC240" s="351"/>
      <c r="BD240" s="302"/>
      <c r="BE240" s="302"/>
      <c r="BF240" s="302"/>
      <c r="BG240" s="352"/>
      <c r="BH240" s="360"/>
      <c r="BI240" s="302"/>
      <c r="BJ240" s="302"/>
      <c r="BK240" s="302"/>
      <c r="BL240" s="352"/>
      <c r="BM240" s="360"/>
      <c r="BN240" s="302"/>
      <c r="BO240" s="302"/>
      <c r="BP240" s="302"/>
      <c r="BQ240" s="352"/>
      <c r="BR240" s="360"/>
      <c r="BS240" s="302"/>
      <c r="BT240" s="302"/>
      <c r="BU240" s="302"/>
      <c r="BV240" s="302"/>
      <c r="BW240" s="302"/>
      <c r="BX240" s="302"/>
      <c r="BY240" s="303"/>
      <c r="BZ240" s="303"/>
      <c r="CA240" s="303"/>
      <c r="CB240" s="303"/>
      <c r="CC240" s="303"/>
      <c r="CD240" s="303"/>
      <c r="CE240" s="303"/>
      <c r="CF240" s="303"/>
      <c r="CG240" s="303"/>
      <c r="CH240" s="303"/>
      <c r="CI240" s="303"/>
      <c r="CJ240" s="303"/>
      <c r="CK240" s="303"/>
      <c r="CL240" s="303"/>
      <c r="CM240" s="303"/>
      <c r="CN240" s="303"/>
      <c r="CO240" s="303"/>
      <c r="CP240" s="303"/>
      <c r="CQ240" s="303"/>
      <c r="CR240" s="303"/>
      <c r="CS240" s="303"/>
      <c r="CT240" s="303"/>
      <c r="CU240" s="1480"/>
      <c r="CV240" s="1480"/>
      <c r="CW240" s="1480"/>
      <c r="CX240" s="1480"/>
      <c r="CY240" s="1480"/>
      <c r="CZ240" s="1480"/>
      <c r="DA240" s="210"/>
    </row>
    <row r="241" s="425" customFormat="true" ht="15" customHeight="true" x14ac:dyDescent="0.2">
      <c r="A241" s="758"/>
      <c r="B241" s="780"/>
      <c r="C241" s="942"/>
      <c r="D241" s="943"/>
      <c r="E241" s="943"/>
      <c r="F241" s="943"/>
      <c r="G241" s="944"/>
      <c r="H241" s="945"/>
      <c r="I241" s="943"/>
      <c r="J241" s="943"/>
      <c r="K241" s="943"/>
      <c r="L241" s="946"/>
      <c r="M241" s="947"/>
      <c r="N241" s="943"/>
      <c r="O241" s="943"/>
      <c r="P241" s="943"/>
      <c r="Q241" s="944"/>
      <c r="R241" s="945"/>
      <c r="S241" s="943"/>
      <c r="T241" s="943"/>
      <c r="U241" s="943"/>
      <c r="V241" s="943"/>
      <c r="W241" s="943"/>
      <c r="X241" s="943"/>
      <c r="Y241" s="943"/>
      <c r="Z241" s="943"/>
      <c r="AA241" s="943"/>
      <c r="AB241" s="948"/>
      <c r="AC241" s="813"/>
      <c r="AD241" s="813"/>
      <c r="AE241" s="813"/>
      <c r="AF241" s="813"/>
      <c r="AG241" s="813"/>
      <c r="AH241" s="813"/>
      <c r="AI241" s="813"/>
      <c r="AJ241" s="813"/>
      <c r="AK241" s="813"/>
      <c r="AL241" s="813"/>
      <c r="AM241" s="813"/>
      <c r="AN241" s="813"/>
      <c r="AO241" s="813"/>
      <c r="AP241" s="813"/>
      <c r="AQ241" s="813"/>
      <c r="AR241" s="813"/>
      <c r="AS241" s="813"/>
      <c r="AT241" s="882"/>
      <c r="AU241" s="593"/>
      <c r="AV241" s="593"/>
      <c r="AW241" s="593"/>
      <c r="AX241" s="593"/>
      <c r="AY241" s="593"/>
      <c r="BA241" s="481"/>
      <c r="BB241" s="161"/>
      <c r="BC241" s="351"/>
      <c r="BD241" s="302"/>
      <c r="BE241" s="302"/>
      <c r="BF241" s="302"/>
      <c r="BG241" s="352"/>
      <c r="BH241" s="360"/>
      <c r="BI241" s="302"/>
      <c r="BJ241" s="302"/>
      <c r="BK241" s="302"/>
      <c r="BL241" s="352"/>
      <c r="BM241" s="360"/>
      <c r="BN241" s="302"/>
      <c r="BO241" s="302"/>
      <c r="BP241" s="302"/>
      <c r="BQ241" s="352"/>
      <c r="BR241" s="360"/>
      <c r="BS241" s="302"/>
      <c r="BT241" s="302"/>
      <c r="BU241" s="302"/>
      <c r="BV241" s="302"/>
      <c r="BW241" s="302"/>
      <c r="BX241" s="302"/>
      <c r="BY241" s="303"/>
      <c r="BZ241" s="303"/>
      <c r="CA241" s="303"/>
      <c r="CB241" s="303"/>
      <c r="CC241" s="303"/>
      <c r="CD241" s="303"/>
      <c r="CE241" s="303"/>
      <c r="CF241" s="303"/>
      <c r="CG241" s="303"/>
      <c r="CH241" s="303"/>
      <c r="CI241" s="303"/>
      <c r="CJ241" s="303"/>
      <c r="CK241" s="303"/>
      <c r="CL241" s="303"/>
      <c r="CM241" s="303"/>
      <c r="CN241" s="303"/>
      <c r="CO241" s="303"/>
      <c r="CP241" s="303"/>
      <c r="CQ241" s="303"/>
      <c r="CR241" s="303"/>
      <c r="CS241" s="303"/>
      <c r="CT241" s="303"/>
      <c r="CU241" s="1480"/>
      <c r="CV241" s="1480"/>
      <c r="CW241" s="1480"/>
      <c r="CX241" s="1480"/>
      <c r="CY241" s="1480"/>
      <c r="CZ241" s="1480"/>
      <c r="DA241" s="210"/>
    </row>
    <row r="242" s="425" customFormat="true" ht="15" customHeight="true" x14ac:dyDescent="0.2">
      <c r="A242" s="678"/>
      <c r="B242" s="775"/>
      <c r="C242" s="880"/>
      <c r="D242" s="813"/>
      <c r="E242" s="813"/>
      <c r="F242" s="813"/>
      <c r="G242" s="814"/>
      <c r="H242" s="881"/>
      <c r="I242" s="813"/>
      <c r="J242" s="813"/>
      <c r="K242" s="813"/>
      <c r="L242" s="882"/>
      <c r="M242" s="880"/>
      <c r="N242" s="813"/>
      <c r="O242" s="813"/>
      <c r="P242" s="813"/>
      <c r="Q242" s="814"/>
      <c r="R242" s="881"/>
      <c r="S242" s="813"/>
      <c r="T242" s="813"/>
      <c r="U242" s="813"/>
      <c r="V242" s="813"/>
      <c r="W242" s="813"/>
      <c r="X242" s="813"/>
      <c r="Y242" s="813"/>
      <c r="Z242" s="813"/>
      <c r="AA242" s="813"/>
      <c r="AB242" s="813"/>
      <c r="AC242" s="813"/>
      <c r="AD242" s="813"/>
      <c r="AE242" s="813"/>
      <c r="AF242" s="813"/>
      <c r="AG242" s="813"/>
      <c r="AH242" s="813"/>
      <c r="AI242" s="813"/>
      <c r="AJ242" s="813"/>
      <c r="AK242" s="813"/>
      <c r="AL242" s="813"/>
      <c r="AM242" s="813"/>
      <c r="AN242" s="813"/>
      <c r="AO242" s="813"/>
      <c r="AP242" s="813"/>
      <c r="AQ242" s="813"/>
      <c r="AR242" s="813"/>
      <c r="AS242" s="813"/>
      <c r="AT242" s="882"/>
      <c r="AU242" s="593"/>
      <c r="AV242" s="593"/>
      <c r="AW242" s="593"/>
      <c r="AX242" s="593"/>
      <c r="AY242" s="593"/>
      <c r="BA242" s="481"/>
      <c r="BB242" s="161"/>
      <c r="BC242" s="351"/>
      <c r="BD242" s="302"/>
      <c r="BE242" s="302"/>
      <c r="BF242" s="302"/>
      <c r="BG242" s="352"/>
      <c r="BH242" s="360"/>
      <c r="BI242" s="302"/>
      <c r="BJ242" s="302"/>
      <c r="BK242" s="302"/>
      <c r="BL242" s="352"/>
      <c r="BM242" s="360"/>
      <c r="BN242" s="302"/>
      <c r="BO242" s="302"/>
      <c r="BP242" s="302"/>
      <c r="BQ242" s="352"/>
      <c r="BR242" s="360"/>
      <c r="BS242" s="302"/>
      <c r="BT242" s="302"/>
      <c r="BU242" s="302"/>
      <c r="BV242" s="302"/>
      <c r="BW242" s="302"/>
      <c r="BX242" s="302"/>
      <c r="BY242" s="303"/>
      <c r="BZ242" s="303"/>
      <c r="CA242" s="303"/>
      <c r="CB242" s="303"/>
      <c r="CC242" s="303"/>
      <c r="CD242" s="303"/>
      <c r="CE242" s="303"/>
      <c r="CF242" s="303"/>
      <c r="CG242" s="303"/>
      <c r="CH242" s="303"/>
      <c r="CI242" s="303"/>
      <c r="CJ242" s="303"/>
      <c r="CK242" s="303"/>
      <c r="CL242" s="303"/>
      <c r="CM242" s="303"/>
      <c r="CN242" s="303"/>
      <c r="CO242" s="303"/>
      <c r="CP242" s="303"/>
      <c r="CQ242" s="303"/>
      <c r="CR242" s="303"/>
      <c r="CS242" s="303"/>
      <c r="CT242" s="303"/>
      <c r="CU242" s="1480"/>
      <c r="CV242" s="1480"/>
      <c r="CW242" s="1480"/>
      <c r="CX242" s="1480"/>
      <c r="CY242" s="1480"/>
      <c r="CZ242" s="1480"/>
      <c r="DA242" s="210"/>
    </row>
    <row r="243" s="425" customFormat="true" ht="15" customHeight="true" x14ac:dyDescent="0.2">
      <c r="A243" s="678"/>
      <c r="B243" s="775"/>
      <c r="C243" s="880"/>
      <c r="D243" s="813"/>
      <c r="E243" s="813"/>
      <c r="F243" s="813"/>
      <c r="G243" s="814"/>
      <c r="H243" s="881"/>
      <c r="I243" s="813"/>
      <c r="J243" s="813"/>
      <c r="K243" s="813"/>
      <c r="L243" s="882"/>
      <c r="M243" s="880"/>
      <c r="N243" s="813"/>
      <c r="O243" s="813"/>
      <c r="P243" s="813"/>
      <c r="Q243" s="814"/>
      <c r="R243" s="881"/>
      <c r="S243" s="813"/>
      <c r="T243" s="813"/>
      <c r="U243" s="813"/>
      <c r="V243" s="813"/>
      <c r="W243" s="813"/>
      <c r="X243" s="813"/>
      <c r="Y243" s="813"/>
      <c r="Z243" s="813"/>
      <c r="AA243" s="813"/>
      <c r="AB243" s="813"/>
      <c r="AC243" s="813"/>
      <c r="AD243" s="813"/>
      <c r="AE243" s="813"/>
      <c r="AF243" s="813"/>
      <c r="AG243" s="813"/>
      <c r="AH243" s="813"/>
      <c r="AI243" s="813"/>
      <c r="AJ243" s="813"/>
      <c r="AK243" s="813"/>
      <c r="AL243" s="813"/>
      <c r="AM243" s="813"/>
      <c r="AN243" s="813"/>
      <c r="AO243" s="813"/>
      <c r="AP243" s="813"/>
      <c r="AQ243" s="813"/>
      <c r="AR243" s="813"/>
      <c r="AS243" s="813"/>
      <c r="AT243" s="882"/>
      <c r="AU243" s="593"/>
      <c r="AV243" s="593"/>
      <c r="AW243" s="593"/>
      <c r="AX243" s="593"/>
      <c r="AY243" s="593"/>
      <c r="BA243" s="481"/>
      <c r="BB243" s="161"/>
      <c r="BC243" s="351"/>
      <c r="BD243" s="302"/>
      <c r="BE243" s="302"/>
      <c r="BF243" s="302"/>
      <c r="BG243" s="352"/>
      <c r="BH243" s="360"/>
      <c r="BI243" s="302"/>
      <c r="BJ243" s="302"/>
      <c r="BK243" s="302"/>
      <c r="BL243" s="352"/>
      <c r="BM243" s="360"/>
      <c r="BN243" s="302"/>
      <c r="BO243" s="302"/>
      <c r="BP243" s="302"/>
      <c r="BQ243" s="352"/>
      <c r="BR243" s="360"/>
      <c r="BS243" s="302"/>
      <c r="BT243" s="302"/>
      <c r="BU243" s="302"/>
      <c r="BV243" s="302"/>
      <c r="BW243" s="302"/>
      <c r="BX243" s="302"/>
      <c r="BY243" s="303"/>
      <c r="BZ243" s="303"/>
      <c r="CA243" s="303"/>
      <c r="CB243" s="303"/>
      <c r="CC243" s="303"/>
      <c r="CD243" s="303"/>
      <c r="CE243" s="303"/>
      <c r="CF243" s="303"/>
      <c r="CG243" s="303"/>
      <c r="CH243" s="303"/>
      <c r="CI243" s="303"/>
      <c r="CJ243" s="303"/>
      <c r="CK243" s="303"/>
      <c r="CL243" s="303"/>
      <c r="CM243" s="303"/>
      <c r="CN243" s="303"/>
      <c r="CO243" s="303"/>
      <c r="CP243" s="303"/>
      <c r="CQ243" s="303"/>
      <c r="CR243" s="303"/>
      <c r="CS243" s="303"/>
      <c r="CT243" s="303"/>
      <c r="CU243" s="1480"/>
      <c r="CV243" s="1480"/>
      <c r="CW243" s="1480"/>
      <c r="CX243" s="1480"/>
      <c r="CY243" s="1480"/>
      <c r="CZ243" s="1480"/>
      <c r="DA243" s="210"/>
    </row>
    <row r="244" s="425" customFormat="true" ht="15" customHeight="true" x14ac:dyDescent="0.2">
      <c r="A244" s="678"/>
      <c r="B244" s="775"/>
      <c r="C244" s="880"/>
      <c r="D244" s="813"/>
      <c r="E244" s="813"/>
      <c r="F244" s="813"/>
      <c r="G244" s="814"/>
      <c r="H244" s="881"/>
      <c r="I244" s="813"/>
      <c r="J244" s="813"/>
      <c r="K244" s="813"/>
      <c r="L244" s="882"/>
      <c r="M244" s="880"/>
      <c r="N244" s="813"/>
      <c r="O244" s="813"/>
      <c r="P244" s="813"/>
      <c r="Q244" s="814"/>
      <c r="R244" s="881"/>
      <c r="S244" s="813"/>
      <c r="T244" s="813"/>
      <c r="U244" s="813"/>
      <c r="V244" s="813"/>
      <c r="W244" s="813"/>
      <c r="X244" s="813"/>
      <c r="Y244" s="813"/>
      <c r="Z244" s="813"/>
      <c r="AA244" s="813"/>
      <c r="AB244" s="813"/>
      <c r="AC244" s="813"/>
      <c r="AD244" s="813"/>
      <c r="AE244" s="813"/>
      <c r="AF244" s="813"/>
      <c r="AG244" s="813"/>
      <c r="AH244" s="813"/>
      <c r="AI244" s="813"/>
      <c r="AJ244" s="813"/>
      <c r="AK244" s="813"/>
      <c r="AL244" s="813"/>
      <c r="AM244" s="813"/>
      <c r="AN244" s="813"/>
      <c r="AO244" s="813"/>
      <c r="AP244" s="813"/>
      <c r="AQ244" s="813"/>
      <c r="AR244" s="813"/>
      <c r="AS244" s="813"/>
      <c r="AT244" s="882"/>
      <c r="AU244" s="593"/>
      <c r="AV244" s="593"/>
      <c r="AW244" s="593"/>
      <c r="AX244" s="593"/>
      <c r="AY244" s="593"/>
      <c r="BA244" s="481"/>
      <c r="BB244" s="161"/>
      <c r="BC244" s="351"/>
      <c r="BD244" s="302"/>
      <c r="BE244" s="302"/>
      <c r="BF244" s="302"/>
      <c r="BG244" s="352"/>
      <c r="BH244" s="360"/>
      <c r="BI244" s="302"/>
      <c r="BJ244" s="302"/>
      <c r="BK244" s="302"/>
      <c r="BL244" s="352"/>
      <c r="BM244" s="360"/>
      <c r="BN244" s="302"/>
      <c r="BO244" s="302"/>
      <c r="BP244" s="302"/>
      <c r="BQ244" s="352"/>
      <c r="BR244" s="360"/>
      <c r="BS244" s="302"/>
      <c r="BT244" s="302"/>
      <c r="BU244" s="302"/>
      <c r="BV244" s="302"/>
      <c r="BW244" s="302"/>
      <c r="BX244" s="302"/>
      <c r="BY244" s="303"/>
      <c r="BZ244" s="303"/>
      <c r="CA244" s="303"/>
      <c r="CB244" s="303"/>
      <c r="CC244" s="303"/>
      <c r="CD244" s="303"/>
      <c r="CE244" s="303"/>
      <c r="CF244" s="303"/>
      <c r="CG244" s="303"/>
      <c r="CH244" s="303"/>
      <c r="CI244" s="303"/>
      <c r="CJ244" s="303"/>
      <c r="CK244" s="303"/>
      <c r="CL244" s="303"/>
      <c r="CM244" s="303"/>
      <c r="CN244" s="303"/>
      <c r="CO244" s="303"/>
      <c r="CP244" s="303"/>
      <c r="CQ244" s="303"/>
      <c r="CR244" s="303"/>
      <c r="CS244" s="303"/>
      <c r="CT244" s="303"/>
      <c r="CU244" s="1480"/>
      <c r="CV244" s="1480"/>
      <c r="CW244" s="1480"/>
      <c r="CX244" s="1480"/>
      <c r="CY244" s="1480"/>
      <c r="CZ244" s="1480"/>
      <c r="DA244" s="210"/>
    </row>
    <row r="245" s="425" customFormat="true" ht="15" customHeight="true" x14ac:dyDescent="0.2">
      <c r="A245" s="678"/>
      <c r="B245" s="775"/>
      <c r="C245" s="880"/>
      <c r="D245" s="813"/>
      <c r="E245" s="813"/>
      <c r="F245" s="813"/>
      <c r="G245" s="814"/>
      <c r="H245" s="881"/>
      <c r="I245" s="813"/>
      <c r="J245" s="813"/>
      <c r="K245" s="813"/>
      <c r="L245" s="882"/>
      <c r="M245" s="880"/>
      <c r="N245" s="813"/>
      <c r="O245" s="813"/>
      <c r="P245" s="813"/>
      <c r="Q245" s="814"/>
      <c r="R245" s="881"/>
      <c r="S245" s="813"/>
      <c r="T245" s="813"/>
      <c r="U245" s="813"/>
      <c r="V245" s="813"/>
      <c r="W245" s="813"/>
      <c r="X245" s="813"/>
      <c r="Y245" s="813"/>
      <c r="Z245" s="813"/>
      <c r="AA245" s="813"/>
      <c r="AB245" s="813"/>
      <c r="AC245" s="813"/>
      <c r="AD245" s="813"/>
      <c r="AE245" s="813"/>
      <c r="AF245" s="813"/>
      <c r="AG245" s="813"/>
      <c r="AH245" s="813"/>
      <c r="AI245" s="813"/>
      <c r="AJ245" s="813"/>
      <c r="AK245" s="813"/>
      <c r="AL245" s="813"/>
      <c r="AM245" s="813"/>
      <c r="AN245" s="813"/>
      <c r="AO245" s="813"/>
      <c r="AP245" s="813"/>
      <c r="AQ245" s="813"/>
      <c r="AR245" s="813"/>
      <c r="AS245" s="813"/>
      <c r="AT245" s="882"/>
      <c r="AU245" s="593"/>
      <c r="AV245" s="593"/>
      <c r="AW245" s="593"/>
      <c r="AX245" s="593"/>
      <c r="AY245" s="593"/>
      <c r="BA245" s="481"/>
      <c r="BB245" s="161"/>
      <c r="BC245" s="351"/>
      <c r="BD245" s="302"/>
      <c r="BE245" s="302"/>
      <c r="BF245" s="302"/>
      <c r="BG245" s="352"/>
      <c r="BH245" s="360"/>
      <c r="BI245" s="302"/>
      <c r="BJ245" s="302"/>
      <c r="BK245" s="302"/>
      <c r="BL245" s="352"/>
      <c r="BM245" s="360"/>
      <c r="BN245" s="302"/>
      <c r="BO245" s="302"/>
      <c r="BP245" s="302"/>
      <c r="BQ245" s="352"/>
      <c r="BR245" s="360"/>
      <c r="BS245" s="302"/>
      <c r="BT245" s="302"/>
      <c r="BU245" s="302"/>
      <c r="BV245" s="302"/>
      <c r="BW245" s="302"/>
      <c r="BX245" s="302"/>
      <c r="BY245" s="303"/>
      <c r="BZ245" s="303"/>
      <c r="CA245" s="303"/>
      <c r="CB245" s="303"/>
      <c r="CC245" s="303"/>
      <c r="CD245" s="303"/>
      <c r="CE245" s="303"/>
      <c r="CF245" s="303"/>
      <c r="CG245" s="303"/>
      <c r="CH245" s="303"/>
      <c r="CI245" s="303"/>
      <c r="CJ245" s="303"/>
      <c r="CK245" s="303"/>
      <c r="CL245" s="303"/>
      <c r="CM245" s="303"/>
      <c r="CN245" s="303"/>
      <c r="CO245" s="303"/>
      <c r="CP245" s="303"/>
      <c r="CQ245" s="303"/>
      <c r="CR245" s="303"/>
      <c r="CS245" s="303"/>
      <c r="CT245" s="303"/>
      <c r="CU245" s="1480"/>
      <c r="CV245" s="1480"/>
      <c r="CW245" s="1480"/>
      <c r="CX245" s="1480"/>
      <c r="CY245" s="1480"/>
      <c r="CZ245" s="1480"/>
      <c r="DA245" s="210"/>
    </row>
    <row r="246" s="425" customFormat="true" ht="15" customHeight="true" x14ac:dyDescent="0.2">
      <c r="A246" s="678"/>
      <c r="B246" s="775"/>
      <c r="C246" s="880"/>
      <c r="D246" s="813"/>
      <c r="E246" s="813"/>
      <c r="F246" s="813"/>
      <c r="G246" s="814"/>
      <c r="H246" s="881"/>
      <c r="I246" s="813"/>
      <c r="J246" s="813"/>
      <c r="K246" s="813"/>
      <c r="L246" s="882"/>
      <c r="M246" s="880"/>
      <c r="N246" s="813"/>
      <c r="O246" s="813"/>
      <c r="P246" s="813"/>
      <c r="Q246" s="814"/>
      <c r="R246" s="881"/>
      <c r="S246" s="813"/>
      <c r="T246" s="813"/>
      <c r="U246" s="813"/>
      <c r="V246" s="813"/>
      <c r="W246" s="813"/>
      <c r="X246" s="813"/>
      <c r="Y246" s="813"/>
      <c r="Z246" s="813"/>
      <c r="AA246" s="813"/>
      <c r="AB246" s="813"/>
      <c r="AC246" s="813"/>
      <c r="AD246" s="813"/>
      <c r="AE246" s="813"/>
      <c r="AF246" s="813"/>
      <c r="AG246" s="813"/>
      <c r="AH246" s="813"/>
      <c r="AI246" s="813"/>
      <c r="AJ246" s="813"/>
      <c r="AK246" s="813"/>
      <c r="AL246" s="813"/>
      <c r="AM246" s="813"/>
      <c r="AN246" s="813"/>
      <c r="AO246" s="813"/>
      <c r="AP246" s="813"/>
      <c r="AQ246" s="813"/>
      <c r="AR246" s="813"/>
      <c r="AS246" s="813"/>
      <c r="AT246" s="882"/>
      <c r="AU246" s="593"/>
      <c r="AV246" s="593"/>
      <c r="AW246" s="593"/>
      <c r="AX246" s="593"/>
      <c r="AY246" s="593"/>
      <c r="BA246" s="481"/>
      <c r="BB246" s="161"/>
      <c r="BC246" s="351"/>
      <c r="BD246" s="302"/>
      <c r="BE246" s="302"/>
      <c r="BF246" s="302"/>
      <c r="BG246" s="352"/>
      <c r="BH246" s="360"/>
      <c r="BI246" s="302"/>
      <c r="BJ246" s="302"/>
      <c r="BK246" s="302"/>
      <c r="BL246" s="352"/>
      <c r="BM246" s="360"/>
      <c r="BN246" s="302"/>
      <c r="BO246" s="302"/>
      <c r="BP246" s="302"/>
      <c r="BQ246" s="352"/>
      <c r="BR246" s="360"/>
      <c r="BS246" s="302"/>
      <c r="BT246" s="302"/>
      <c r="BU246" s="302"/>
      <c r="BV246" s="302"/>
      <c r="BW246" s="302"/>
      <c r="BX246" s="302"/>
      <c r="BY246" s="303"/>
      <c r="BZ246" s="303"/>
      <c r="CA246" s="303"/>
      <c r="CB246" s="303"/>
      <c r="CC246" s="303"/>
      <c r="CD246" s="303"/>
      <c r="CE246" s="303"/>
      <c r="CF246" s="303"/>
      <c r="CG246" s="303"/>
      <c r="CH246" s="303"/>
      <c r="CI246" s="303"/>
      <c r="CJ246" s="303"/>
      <c r="CK246" s="303"/>
      <c r="CL246" s="303"/>
      <c r="CM246" s="303"/>
      <c r="CN246" s="303"/>
      <c r="CO246" s="303"/>
      <c r="CP246" s="303"/>
      <c r="CQ246" s="303"/>
      <c r="CR246" s="303"/>
      <c r="CS246" s="303"/>
      <c r="CT246" s="303"/>
      <c r="CU246" s="1480"/>
      <c r="CV246" s="1480"/>
      <c r="CW246" s="1480"/>
      <c r="CX246" s="1480"/>
      <c r="CY246" s="1480"/>
      <c r="CZ246" s="1480"/>
      <c r="DA246" s="210"/>
    </row>
    <row r="247" s="425" customFormat="true" ht="15" customHeight="true" x14ac:dyDescent="0.2">
      <c r="A247" s="678"/>
      <c r="B247" s="775"/>
      <c r="C247" s="880"/>
      <c r="D247" s="813"/>
      <c r="E247" s="813"/>
      <c r="F247" s="813"/>
      <c r="G247" s="814"/>
      <c r="H247" s="881"/>
      <c r="I247" s="813"/>
      <c r="J247" s="813"/>
      <c r="K247" s="813"/>
      <c r="L247" s="882"/>
      <c r="M247" s="880"/>
      <c r="N247" s="813"/>
      <c r="O247" s="813"/>
      <c r="P247" s="813"/>
      <c r="Q247" s="814"/>
      <c r="R247" s="881"/>
      <c r="S247" s="813"/>
      <c r="T247" s="813"/>
      <c r="U247" s="813"/>
      <c r="V247" s="813"/>
      <c r="W247" s="813"/>
      <c r="X247" s="813"/>
      <c r="Y247" s="813"/>
      <c r="Z247" s="813"/>
      <c r="AA247" s="813"/>
      <c r="AB247" s="813"/>
      <c r="AC247" s="813"/>
      <c r="AD247" s="813"/>
      <c r="AE247" s="813"/>
      <c r="AF247" s="813"/>
      <c r="AG247" s="813"/>
      <c r="AH247" s="813"/>
      <c r="AI247" s="813"/>
      <c r="AJ247" s="813"/>
      <c r="AK247" s="813"/>
      <c r="AL247" s="813"/>
      <c r="AM247" s="813"/>
      <c r="AN247" s="813"/>
      <c r="AO247" s="813"/>
      <c r="AP247" s="813"/>
      <c r="AQ247" s="813"/>
      <c r="AR247" s="813"/>
      <c r="AS247" s="813"/>
      <c r="AT247" s="882"/>
      <c r="AU247" s="593"/>
      <c r="AV247" s="593"/>
      <c r="AW247" s="593"/>
      <c r="AX247" s="593"/>
      <c r="AY247" s="593"/>
      <c r="BA247" s="481"/>
      <c r="BB247" s="161"/>
      <c r="BC247" s="351"/>
      <c r="BD247" s="302"/>
      <c r="BE247" s="302"/>
      <c r="BF247" s="302"/>
      <c r="BG247" s="352"/>
      <c r="BH247" s="360"/>
      <c r="BI247" s="302"/>
      <c r="BJ247" s="302"/>
      <c r="BK247" s="302"/>
      <c r="BL247" s="352"/>
      <c r="BM247" s="360"/>
      <c r="BN247" s="302"/>
      <c r="BO247" s="302"/>
      <c r="BP247" s="302"/>
      <c r="BQ247" s="352"/>
      <c r="BR247" s="360"/>
      <c r="BS247" s="302"/>
      <c r="BT247" s="302"/>
      <c r="BU247" s="302"/>
      <c r="BV247" s="302"/>
      <c r="BW247" s="302"/>
      <c r="BX247" s="302"/>
      <c r="BY247" s="303"/>
      <c r="BZ247" s="303"/>
      <c r="CA247" s="303"/>
      <c r="CB247" s="303"/>
      <c r="CC247" s="303"/>
      <c r="CD247" s="303"/>
      <c r="CE247" s="303"/>
      <c r="CF247" s="303"/>
      <c r="CG247" s="303"/>
      <c r="CH247" s="303"/>
      <c r="CI247" s="303"/>
      <c r="CJ247" s="303"/>
      <c r="CK247" s="303"/>
      <c r="CL247" s="303"/>
      <c r="CM247" s="303"/>
      <c r="CN247" s="303"/>
      <c r="CO247" s="303"/>
      <c r="CP247" s="303"/>
      <c r="CQ247" s="303"/>
      <c r="CR247" s="303"/>
      <c r="CS247" s="303"/>
      <c r="CT247" s="303"/>
      <c r="CU247" s="1480"/>
      <c r="CV247" s="1480"/>
      <c r="CW247" s="1480"/>
      <c r="CX247" s="1480"/>
      <c r="CY247" s="1480"/>
      <c r="CZ247" s="1480"/>
      <c r="DA247" s="210"/>
    </row>
    <row r="248" s="425" customFormat="true" ht="15" customHeight="true" x14ac:dyDescent="0.2">
      <c r="A248" s="679"/>
      <c r="B248" s="781"/>
      <c r="C248" s="949"/>
      <c r="D248" s="845"/>
      <c r="E248" s="845"/>
      <c r="F248" s="845"/>
      <c r="G248" s="846"/>
      <c r="H248" s="950"/>
      <c r="I248" s="845"/>
      <c r="J248" s="845"/>
      <c r="K248" s="845"/>
      <c r="L248" s="951"/>
      <c r="M248" s="949"/>
      <c r="N248" s="845"/>
      <c r="O248" s="845"/>
      <c r="P248" s="845"/>
      <c r="Q248" s="846"/>
      <c r="R248" s="950"/>
      <c r="S248" s="845"/>
      <c r="T248" s="845"/>
      <c r="U248" s="845"/>
      <c r="V248" s="845"/>
      <c r="W248" s="845"/>
      <c r="X248" s="845"/>
      <c r="Y248" s="845"/>
      <c r="Z248" s="845"/>
      <c r="AA248" s="845"/>
      <c r="AB248" s="845"/>
      <c r="AC248" s="845"/>
      <c r="AD248" s="845"/>
      <c r="AE248" s="845"/>
      <c r="AF248" s="845"/>
      <c r="AG248" s="845"/>
      <c r="AH248" s="845"/>
      <c r="AI248" s="845"/>
      <c r="AJ248" s="845"/>
      <c r="AK248" s="845"/>
      <c r="AL248" s="845"/>
      <c r="AM248" s="845"/>
      <c r="AN248" s="845"/>
      <c r="AO248" s="845"/>
      <c r="AP248" s="845"/>
      <c r="AQ248" s="845"/>
      <c r="AR248" s="845"/>
      <c r="AS248" s="845"/>
      <c r="AT248" s="951"/>
      <c r="AU248" s="593"/>
      <c r="AV248" s="593"/>
      <c r="AW248" s="593"/>
      <c r="AX248" s="593"/>
      <c r="AY248" s="593"/>
      <c r="BA248" s="481"/>
      <c r="BB248" s="161"/>
      <c r="BC248" s="353"/>
      <c r="BD248" s="354"/>
      <c r="BE248" s="354"/>
      <c r="BF248" s="354"/>
      <c r="BG248" s="355"/>
      <c r="BH248" s="361"/>
      <c r="BI248" s="354"/>
      <c r="BJ248" s="354"/>
      <c r="BK248" s="354"/>
      <c r="BL248" s="355"/>
      <c r="BM248" s="361"/>
      <c r="BN248" s="354"/>
      <c r="BO248" s="354"/>
      <c r="BP248" s="354"/>
      <c r="BQ248" s="355"/>
      <c r="BR248" s="361"/>
      <c r="BS248" s="354"/>
      <c r="BT248" s="354"/>
      <c r="BU248" s="354"/>
      <c r="BV248" s="354"/>
      <c r="BW248" s="354"/>
      <c r="BX248" s="354"/>
      <c r="BY248" s="375"/>
      <c r="BZ248" s="375"/>
      <c r="CA248" s="375"/>
      <c r="CB248" s="375"/>
      <c r="CC248" s="375"/>
      <c r="CD248" s="375"/>
      <c r="CE248" s="375"/>
      <c r="CF248" s="375"/>
      <c r="CG248" s="375"/>
      <c r="CH248" s="375"/>
      <c r="CI248" s="375"/>
      <c r="CJ248" s="375"/>
      <c r="CK248" s="375"/>
      <c r="CL248" s="375"/>
      <c r="CM248" s="375"/>
      <c r="CN248" s="375"/>
      <c r="CO248" s="375"/>
      <c r="CP248" s="375"/>
      <c r="CQ248" s="375"/>
      <c r="CR248" s="375"/>
      <c r="CS248" s="375"/>
      <c r="CT248" s="375"/>
      <c r="CU248" s="1480"/>
      <c r="CV248" s="1480"/>
      <c r="CW248" s="1480"/>
      <c r="CX248" s="1480"/>
      <c r="CY248" s="1480"/>
      <c r="CZ248" s="1480"/>
      <c r="DA248" s="210"/>
    </row>
    <row r="249" s="425" customFormat="true" ht="250.15" customHeight="true" x14ac:dyDescent="0.2">
      <c r="B249" s="424"/>
      <c r="AU249" s="210"/>
      <c r="AV249" s="210"/>
      <c r="AW249" s="210"/>
      <c r="AX249" s="210"/>
      <c r="AY249" s="21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09"/>
      <c r="CA249" s="209"/>
      <c r="CB249" s="209"/>
      <c r="CC249" s="209"/>
      <c r="CD249" s="209"/>
      <c r="CE249" s="209"/>
      <c r="CF249" s="209"/>
      <c r="CG249" s="209"/>
      <c r="CH249" s="209"/>
      <c r="CI249" s="209"/>
      <c r="CJ249" s="209"/>
      <c r="CK249" s="209"/>
      <c r="CL249" s="209"/>
      <c r="CM249" s="209"/>
      <c r="CN249" s="209"/>
      <c r="CO249" s="209"/>
      <c r="CP249" s="209"/>
      <c r="CQ249" s="209"/>
      <c r="CR249" s="209"/>
      <c r="CS249" s="209"/>
      <c r="CT249" s="209"/>
      <c r="CU249" s="209"/>
      <c r="CV249" s="209"/>
      <c r="CW249" s="209"/>
      <c r="CX249" s="209"/>
      <c r="CY249" s="209"/>
      <c r="CZ249" s="209"/>
      <c r="DA249" s="210"/>
    </row>
    <row r="250" s="212" customFormat="true" ht="19.15" customHeight="true" x14ac:dyDescent="0.2">
      <c r="B250" s="423"/>
      <c r="AU250" s="205"/>
      <c r="AV250" s="205"/>
      <c r="AW250" s="205"/>
      <c r="AX250" s="205"/>
      <c r="AY250" s="205"/>
      <c r="BA250" s="478"/>
      <c r="BB250" s="232"/>
      <c r="BC250" s="478"/>
      <c r="BD250" s="478"/>
      <c r="BE250" s="478"/>
      <c r="BF250" s="478"/>
      <c r="BG250" s="478"/>
      <c r="BH250" s="478"/>
      <c r="BI250" s="478"/>
      <c r="BJ250" s="478"/>
      <c r="BK250" s="478"/>
      <c r="BL250" s="478"/>
      <c r="BM250" s="478"/>
      <c r="BN250" s="478"/>
      <c r="BO250" s="478"/>
      <c r="BP250" s="478"/>
      <c r="BQ250" s="478"/>
      <c r="BR250" s="478"/>
      <c r="BS250" s="478"/>
      <c r="BT250" s="478"/>
      <c r="BU250" s="478"/>
      <c r="BV250" s="478"/>
      <c r="BW250" s="478"/>
      <c r="BX250" s="478"/>
      <c r="BY250" s="478"/>
      <c r="BZ250" s="205"/>
      <c r="CA250" s="205"/>
      <c r="CB250" s="205"/>
      <c r="CC250" s="205"/>
      <c r="CD250" s="205"/>
      <c r="CE250" s="205"/>
      <c r="CF250" s="205"/>
      <c r="CG250" s="205"/>
      <c r="CH250" s="205"/>
      <c r="CI250" s="205"/>
      <c r="CJ250" s="205"/>
      <c r="CK250" s="205"/>
      <c r="CL250" s="205"/>
      <c r="CM250" s="205"/>
      <c r="CN250" s="205"/>
      <c r="CO250" s="205"/>
      <c r="CP250" s="205"/>
      <c r="CQ250" s="205"/>
      <c r="CR250" s="205"/>
      <c r="CS250" s="205"/>
      <c r="CT250" s="205"/>
      <c r="CU250" s="205"/>
      <c r="CV250" s="205"/>
      <c r="CW250" s="205"/>
      <c r="CX250" s="205"/>
      <c r="CY250" s="205"/>
      <c r="CZ250" s="205"/>
      <c r="DA250" s="205"/>
    </row>
    <row r="251" s="212" customFormat="true" ht="15" customHeight="true" x14ac:dyDescent="0.2">
      <c r="B251" s="423"/>
      <c r="AU251" s="205"/>
      <c r="AV251" s="205"/>
      <c r="AW251" s="205"/>
      <c r="AX251" s="205"/>
      <c r="AY251" s="205"/>
      <c r="BA251" s="478"/>
      <c r="BB251" s="232"/>
      <c r="BC251" s="478"/>
      <c r="BD251" s="478"/>
      <c r="BE251" s="478"/>
      <c r="BF251" s="478"/>
      <c r="BG251" s="478"/>
      <c r="BH251" s="478"/>
      <c r="BI251" s="478"/>
      <c r="BJ251" s="478"/>
      <c r="BK251" s="478"/>
      <c r="BL251" s="478"/>
      <c r="BM251" s="478"/>
      <c r="BN251" s="478"/>
      <c r="BO251" s="478"/>
      <c r="BP251" s="478"/>
      <c r="BQ251" s="478"/>
      <c r="BR251" s="478"/>
      <c r="BS251" s="478"/>
      <c r="BT251" s="478"/>
      <c r="BU251" s="478"/>
      <c r="BV251" s="478"/>
      <c r="BW251" s="478"/>
      <c r="BX251" s="478"/>
      <c r="BY251" s="478"/>
      <c r="BZ251" s="205"/>
      <c r="CA251" s="205"/>
      <c r="CB251" s="205"/>
      <c r="CC251" s="205"/>
      <c r="CD251" s="205"/>
      <c r="CE251" s="205"/>
      <c r="CF251" s="205"/>
      <c r="CG251" s="205"/>
      <c r="CH251" s="205"/>
      <c r="CI251" s="205"/>
      <c r="CJ251" s="205"/>
      <c r="CK251" s="205"/>
      <c r="CL251" s="205"/>
      <c r="CM251" s="205"/>
      <c r="CN251" s="205"/>
      <c r="CO251" s="205"/>
      <c r="CP251" s="205"/>
      <c r="CQ251" s="205"/>
      <c r="CR251" s="205"/>
      <c r="CS251" s="205"/>
      <c r="CT251" s="205"/>
      <c r="CU251" s="205"/>
      <c r="CV251" s="205"/>
      <c r="CW251" s="205"/>
      <c r="CX251" s="205"/>
      <c r="CY251" s="205"/>
      <c r="CZ251" s="205"/>
      <c r="DA251" s="205"/>
    </row>
    <row r="252" s="212" customFormat="true" ht="15" customHeight="true" x14ac:dyDescent="0.2">
      <c r="B252" s="423"/>
      <c r="AU252" s="205"/>
      <c r="AV252" s="205"/>
      <c r="AW252" s="205"/>
      <c r="AX252" s="205"/>
      <c r="AY252" s="205"/>
      <c r="BA252" s="478"/>
      <c r="BB252" s="232"/>
      <c r="BC252" s="478"/>
      <c r="BD252" s="478"/>
      <c r="BE252" s="478"/>
      <c r="BF252" s="478"/>
      <c r="BG252" s="478"/>
      <c r="BH252" s="478"/>
      <c r="BI252" s="478"/>
      <c r="BJ252" s="478"/>
      <c r="BK252" s="478"/>
      <c r="BL252" s="478"/>
      <c r="BM252" s="478"/>
      <c r="BN252" s="478"/>
      <c r="BO252" s="478"/>
      <c r="BP252" s="478"/>
      <c r="BQ252" s="478"/>
      <c r="BR252" s="478"/>
      <c r="BS252" s="478"/>
      <c r="BT252" s="478"/>
      <c r="BU252" s="478"/>
      <c r="BV252" s="478"/>
      <c r="BW252" s="478"/>
      <c r="BX252" s="478"/>
      <c r="BY252" s="478"/>
      <c r="BZ252" s="205"/>
      <c r="CA252" s="205"/>
      <c r="CB252" s="205"/>
      <c r="CC252" s="205"/>
      <c r="CD252" s="205"/>
      <c r="CE252" s="205"/>
      <c r="CF252" s="205"/>
      <c r="CG252" s="205"/>
      <c r="CH252" s="205"/>
      <c r="CI252" s="205"/>
      <c r="CJ252" s="205"/>
      <c r="CK252" s="205"/>
      <c r="CL252" s="205"/>
      <c r="CM252" s="205"/>
      <c r="CN252" s="205"/>
      <c r="CO252" s="205"/>
      <c r="CP252" s="205"/>
      <c r="CQ252" s="205"/>
      <c r="CR252" s="205"/>
      <c r="CS252" s="205"/>
      <c r="CT252" s="205"/>
      <c r="CU252" s="205"/>
      <c r="CV252" s="205"/>
      <c r="CW252" s="205"/>
      <c r="CX252" s="205"/>
      <c r="CY252" s="205"/>
      <c r="CZ252" s="205"/>
      <c r="DA252" s="205"/>
    </row>
    <row r="253" s="212" customFormat="true" ht="15" customHeight="true" x14ac:dyDescent="0.2">
      <c r="B253" s="423"/>
      <c r="AU253" s="205"/>
      <c r="AV253" s="205"/>
      <c r="AW253" s="205"/>
      <c r="AX253" s="205"/>
      <c r="AY253" s="205"/>
      <c r="BA253" s="478"/>
      <c r="BB253" s="232"/>
      <c r="BC253" s="478"/>
      <c r="BD253" s="478"/>
      <c r="BE253" s="478"/>
      <c r="BF253" s="478"/>
      <c r="BG253" s="478"/>
      <c r="BH253" s="478"/>
      <c r="BI253" s="478"/>
      <c r="BJ253" s="478"/>
      <c r="BK253" s="478"/>
      <c r="BL253" s="478"/>
      <c r="BM253" s="478"/>
      <c r="BN253" s="478"/>
      <c r="BO253" s="478"/>
      <c r="BP253" s="478"/>
      <c r="BQ253" s="478"/>
      <c r="BR253" s="478"/>
      <c r="BS253" s="478"/>
      <c r="BT253" s="478"/>
      <c r="BU253" s="478"/>
      <c r="BV253" s="478"/>
      <c r="BW253" s="478"/>
      <c r="BX253" s="478"/>
      <c r="BY253" s="478"/>
      <c r="BZ253" s="205"/>
      <c r="CA253" s="205"/>
      <c r="CB253" s="205"/>
      <c r="CC253" s="205"/>
      <c r="CD253" s="205"/>
      <c r="CE253" s="205"/>
      <c r="CF253" s="205"/>
      <c r="CG253" s="205"/>
      <c r="CH253" s="205"/>
      <c r="CI253" s="205"/>
      <c r="CJ253" s="205"/>
      <c r="CK253" s="205"/>
      <c r="CL253" s="205"/>
      <c r="CM253" s="205"/>
      <c r="CN253" s="205"/>
      <c r="CO253" s="205"/>
      <c r="CP253" s="205"/>
      <c r="CQ253" s="205"/>
      <c r="CR253" s="205"/>
      <c r="CS253" s="205"/>
      <c r="CT253" s="205"/>
      <c r="CU253" s="205"/>
      <c r="CV253" s="205"/>
      <c r="CW253" s="205"/>
      <c r="CX253" s="205"/>
      <c r="CY253" s="205"/>
      <c r="CZ253" s="205"/>
      <c r="DA253" s="205"/>
    </row>
    <row r="254" s="212" customFormat="true" ht="15" customHeight="true" x14ac:dyDescent="0.2">
      <c r="B254" s="423"/>
      <c r="AU254" s="205"/>
      <c r="AV254" s="205"/>
      <c r="AW254" s="205"/>
      <c r="AX254" s="205"/>
      <c r="AY254" s="205"/>
      <c r="BA254" s="478"/>
      <c r="BB254" s="232"/>
      <c r="BC254" s="478"/>
      <c r="BD254" s="478"/>
      <c r="BE254" s="478"/>
      <c r="BF254" s="478"/>
      <c r="BG254" s="478"/>
      <c r="BH254" s="478"/>
      <c r="BI254" s="478"/>
      <c r="BJ254" s="478"/>
      <c r="BK254" s="478"/>
      <c r="BL254" s="478"/>
      <c r="BM254" s="478"/>
      <c r="BN254" s="478"/>
      <c r="BO254" s="478"/>
      <c r="BP254" s="478"/>
      <c r="BQ254" s="478"/>
      <c r="BR254" s="478"/>
      <c r="BS254" s="478"/>
      <c r="BT254" s="478"/>
      <c r="BU254" s="478"/>
      <c r="BV254" s="478"/>
      <c r="BW254" s="478"/>
      <c r="BX254" s="478"/>
      <c r="BY254" s="478"/>
      <c r="BZ254" s="205"/>
      <c r="CA254" s="205"/>
      <c r="CB254" s="205"/>
      <c r="CC254" s="205"/>
      <c r="CD254" s="205"/>
      <c r="CE254" s="205"/>
      <c r="CF254" s="205"/>
      <c r="CG254" s="205"/>
      <c r="CH254" s="205"/>
      <c r="CI254" s="205"/>
      <c r="CJ254" s="205"/>
      <c r="CK254" s="205"/>
      <c r="CL254" s="205"/>
      <c r="CM254" s="205"/>
      <c r="CN254" s="205"/>
      <c r="CO254" s="205"/>
      <c r="CP254" s="205"/>
      <c r="CQ254" s="205"/>
      <c r="CR254" s="205"/>
      <c r="CS254" s="205"/>
      <c r="CT254" s="205"/>
      <c r="CU254" s="205"/>
      <c r="CV254" s="205"/>
      <c r="CW254" s="205"/>
      <c r="CX254" s="205"/>
      <c r="CY254" s="205"/>
      <c r="CZ254" s="205"/>
      <c r="DA254" s="205"/>
    </row>
    <row r="255" s="212" customFormat="true" ht="15" customHeight="true" x14ac:dyDescent="0.2">
      <c r="B255" s="423"/>
      <c r="AU255" s="205"/>
      <c r="AV255" s="205"/>
      <c r="AW255" s="205"/>
      <c r="AX255" s="205"/>
      <c r="AY255" s="205"/>
      <c r="BA255" s="478"/>
      <c r="BB255" s="232"/>
      <c r="BC255" s="478"/>
      <c r="BD255" s="478"/>
      <c r="BE255" s="478"/>
      <c r="BF255" s="478"/>
      <c r="BG255" s="478"/>
      <c r="BH255" s="478"/>
      <c r="BI255" s="478"/>
      <c r="BJ255" s="478"/>
      <c r="BK255" s="478"/>
      <c r="BL255" s="478"/>
      <c r="BM255" s="478"/>
      <c r="BN255" s="478"/>
      <c r="BO255" s="478"/>
      <c r="BP255" s="478"/>
      <c r="BQ255" s="478"/>
      <c r="BR255" s="478"/>
      <c r="BS255" s="478"/>
      <c r="BT255" s="478"/>
      <c r="BU255" s="478"/>
      <c r="BV255" s="478"/>
      <c r="BW255" s="478"/>
      <c r="BX255" s="478"/>
      <c r="BY255" s="478"/>
      <c r="BZ255" s="205"/>
      <c r="CA255" s="205"/>
      <c r="CB255" s="205"/>
      <c r="CC255" s="205"/>
      <c r="CD255" s="205"/>
      <c r="CE255" s="205"/>
      <c r="CF255" s="205"/>
      <c r="CG255" s="205"/>
      <c r="CH255" s="205"/>
      <c r="CI255" s="205"/>
      <c r="CJ255" s="205"/>
      <c r="CK255" s="205"/>
      <c r="CL255" s="205"/>
      <c r="CM255" s="205"/>
      <c r="CN255" s="205"/>
      <c r="CO255" s="205"/>
      <c r="CP255" s="205"/>
      <c r="CQ255" s="205"/>
      <c r="CR255" s="205"/>
      <c r="CS255" s="205"/>
      <c r="CT255" s="205"/>
      <c r="CU255" s="205"/>
      <c r="CV255" s="205"/>
      <c r="CW255" s="205"/>
      <c r="CX255" s="205"/>
      <c r="CY255" s="205"/>
      <c r="CZ255" s="205"/>
      <c r="DA255" s="205"/>
    </row>
    <row r="256" s="212" customFormat="true" ht="15" customHeight="true" x14ac:dyDescent="0.2">
      <c r="B256" s="423"/>
      <c r="AU256" s="205"/>
      <c r="AV256" s="205"/>
      <c r="AW256" s="205"/>
      <c r="AX256" s="205"/>
      <c r="AY256" s="205"/>
      <c r="BA256" s="478"/>
      <c r="BB256" s="232"/>
      <c r="BC256" s="478"/>
      <c r="BD256" s="478"/>
      <c r="BE256" s="478"/>
      <c r="BF256" s="478"/>
      <c r="BG256" s="478"/>
      <c r="BH256" s="478"/>
      <c r="BI256" s="478"/>
      <c r="BJ256" s="478"/>
      <c r="BK256" s="478"/>
      <c r="BL256" s="478"/>
      <c r="BM256" s="478"/>
      <c r="BN256" s="478"/>
      <c r="BO256" s="478"/>
      <c r="BP256" s="478"/>
      <c r="BQ256" s="478"/>
      <c r="BR256" s="478"/>
      <c r="BS256" s="478"/>
      <c r="BT256" s="478"/>
      <c r="BU256" s="478"/>
      <c r="BV256" s="478"/>
      <c r="BW256" s="478"/>
      <c r="BX256" s="478"/>
      <c r="BY256" s="478"/>
      <c r="BZ256" s="205"/>
      <c r="CA256" s="205"/>
      <c r="CB256" s="205"/>
      <c r="CC256" s="205"/>
      <c r="CD256" s="205"/>
      <c r="CE256" s="205"/>
      <c r="CF256" s="205"/>
      <c r="CG256" s="205"/>
      <c r="CH256" s="205"/>
      <c r="CI256" s="205"/>
      <c r="CJ256" s="205"/>
      <c r="CK256" s="205"/>
      <c r="CL256" s="205"/>
      <c r="CM256" s="205"/>
      <c r="CN256" s="205"/>
      <c r="CO256" s="205"/>
      <c r="CP256" s="205"/>
      <c r="CQ256" s="205"/>
      <c r="CR256" s="205"/>
      <c r="CS256" s="205"/>
      <c r="CT256" s="205"/>
      <c r="CU256" s="205"/>
      <c r="CV256" s="205"/>
      <c r="CW256" s="205"/>
      <c r="CX256" s="205"/>
      <c r="CY256" s="205"/>
      <c r="CZ256" s="205"/>
      <c r="DA256" s="205"/>
    </row>
    <row r="257" s="212" customFormat="true" ht="18" customHeight="true" x14ac:dyDescent="0.2">
      <c r="B257" s="423"/>
      <c r="AU257" s="205"/>
      <c r="AV257" s="205"/>
      <c r="AW257" s="205"/>
      <c r="AX257" s="205"/>
      <c r="AY257" s="205"/>
      <c r="BA257" s="478"/>
      <c r="BB257" s="232"/>
      <c r="BC257" s="478"/>
      <c r="BD257" s="478"/>
      <c r="BE257" s="478"/>
      <c r="BF257" s="478"/>
      <c r="BG257" s="478"/>
      <c r="BH257" s="478"/>
      <c r="BI257" s="478"/>
      <c r="BJ257" s="478"/>
      <c r="BK257" s="478"/>
      <c r="BL257" s="478"/>
      <c r="BM257" s="478"/>
      <c r="BN257" s="478"/>
      <c r="BO257" s="478"/>
      <c r="BP257" s="478"/>
      <c r="BQ257" s="478"/>
      <c r="BR257" s="478"/>
      <c r="BS257" s="478"/>
      <c r="BT257" s="478"/>
      <c r="BU257" s="478"/>
      <c r="BV257" s="478"/>
      <c r="BW257" s="478"/>
      <c r="BX257" s="478"/>
      <c r="BY257" s="478"/>
      <c r="BZ257" s="205"/>
      <c r="CA257" s="205"/>
      <c r="CB257" s="205"/>
      <c r="CC257" s="205"/>
      <c r="CD257" s="205"/>
      <c r="CE257" s="205"/>
      <c r="CF257" s="205"/>
      <c r="CG257" s="205"/>
      <c r="CH257" s="205"/>
      <c r="CI257" s="205"/>
      <c r="CJ257" s="205"/>
      <c r="CK257" s="205"/>
      <c r="CL257" s="205"/>
      <c r="CM257" s="205"/>
      <c r="CN257" s="205"/>
      <c r="CO257" s="205"/>
      <c r="CP257" s="205"/>
      <c r="CQ257" s="205"/>
      <c r="CR257" s="205"/>
      <c r="CS257" s="205"/>
      <c r="CT257" s="205"/>
      <c r="CU257" s="205"/>
      <c r="CV257" s="205"/>
      <c r="CW257" s="205"/>
      <c r="CX257" s="205"/>
      <c r="CY257" s="205"/>
      <c r="CZ257" s="205"/>
      <c r="DA257" s="205"/>
    </row>
    <row r="258" s="212" customFormat="true" ht="18" customHeight="true" x14ac:dyDescent="0.2">
      <c r="B258" s="423"/>
      <c r="AU258" s="205"/>
      <c r="AV258" s="205"/>
      <c r="AW258" s="205"/>
      <c r="AX258" s="205"/>
      <c r="AY258" s="205"/>
      <c r="BA258" s="478"/>
      <c r="BB258" s="232"/>
      <c r="BC258" s="478"/>
      <c r="BD258" s="478"/>
      <c r="BE258" s="478"/>
      <c r="BF258" s="478"/>
      <c r="BG258" s="478"/>
      <c r="BH258" s="478"/>
      <c r="BI258" s="478"/>
      <c r="BJ258" s="478"/>
      <c r="BK258" s="478"/>
      <c r="BL258" s="478"/>
      <c r="BM258" s="478"/>
      <c r="BN258" s="478"/>
      <c r="BO258" s="478"/>
      <c r="BP258" s="478"/>
      <c r="BQ258" s="478"/>
      <c r="BR258" s="478"/>
      <c r="BS258" s="478"/>
      <c r="BT258" s="478"/>
      <c r="BU258" s="478"/>
      <c r="BV258" s="478"/>
      <c r="BW258" s="478"/>
      <c r="BX258" s="478"/>
      <c r="BY258" s="478"/>
      <c r="BZ258" s="205"/>
      <c r="CA258" s="205"/>
      <c r="CB258" s="205"/>
      <c r="CC258" s="205"/>
      <c r="CD258" s="205"/>
      <c r="CE258" s="205"/>
      <c r="CF258" s="205"/>
      <c r="CG258" s="205"/>
      <c r="CH258" s="205"/>
      <c r="CI258" s="205"/>
      <c r="CJ258" s="205"/>
      <c r="CK258" s="205"/>
      <c r="CL258" s="205"/>
      <c r="CM258" s="205"/>
      <c r="CN258" s="205"/>
      <c r="CO258" s="205"/>
      <c r="CP258" s="205"/>
      <c r="CQ258" s="205"/>
      <c r="CR258" s="205"/>
      <c r="CS258" s="205"/>
      <c r="CT258" s="205"/>
      <c r="CU258" s="205"/>
      <c r="CV258" s="205"/>
      <c r="CW258" s="205"/>
      <c r="CX258" s="205"/>
      <c r="CY258" s="205"/>
      <c r="CZ258" s="205"/>
      <c r="DA258" s="205"/>
    </row>
    <row r="259" s="425" customFormat="true" ht="15" customHeight="true" x14ac:dyDescent="0.2">
      <c r="B259" s="424"/>
      <c r="AU259" s="210"/>
      <c r="AV259" s="210"/>
      <c r="AW259" s="210"/>
      <c r="AX259" s="210"/>
      <c r="AY259" s="210"/>
      <c r="BA259" s="211" t="s">
        <v>127</v>
      </c>
      <c r="BB259" s="137" t="s">
        <v>84</v>
      </c>
      <c r="BC259" s="1594" t="s">
        <v>113</v>
      </c>
      <c r="BD259" s="1595"/>
      <c r="BE259" s="1595"/>
      <c r="BF259" s="1595"/>
      <c r="BG259" s="1596"/>
      <c r="BH259" s="1597" t="s">
        <v>38</v>
      </c>
      <c r="BI259" s="1595"/>
      <c r="BJ259" s="1595"/>
      <c r="BK259" s="1595"/>
      <c r="BL259" s="1596"/>
      <c r="BM259" s="1597" t="s">
        <v>37</v>
      </c>
      <c r="BN259" s="1595"/>
      <c r="BO259" s="1595"/>
      <c r="BP259" s="1595"/>
      <c r="BQ259" s="1596"/>
      <c r="BR259" s="412" t="s">
        <v>136</v>
      </c>
      <c r="BS259" s="380"/>
      <c r="BT259" s="380"/>
      <c r="BU259" s="380"/>
      <c r="BV259" s="380"/>
      <c r="BW259" s="380"/>
      <c r="BX259" s="380"/>
      <c r="BY259" s="381"/>
      <c r="BZ259" s="308"/>
      <c r="CA259" s="308"/>
      <c r="CB259" s="308"/>
      <c r="CC259" s="308"/>
      <c r="CD259" s="308"/>
      <c r="CE259" s="308"/>
      <c r="CF259" s="308"/>
      <c r="CG259" s="308"/>
      <c r="CH259" s="308"/>
      <c r="CI259" s="308"/>
      <c r="CJ259" s="308"/>
      <c r="CK259" s="308"/>
      <c r="CL259" s="308"/>
      <c r="CM259" s="308"/>
      <c r="CN259" s="308"/>
      <c r="CO259" s="308"/>
      <c r="CP259" s="308"/>
      <c r="CQ259" s="308"/>
      <c r="CR259" s="308"/>
      <c r="CS259" s="308"/>
      <c r="CT259" s="308"/>
      <c r="CU259" s="209"/>
      <c r="CV259" s="209"/>
      <c r="CW259" s="209"/>
      <c r="CX259" s="209"/>
      <c r="CY259" s="209"/>
      <c r="CZ259" s="209"/>
      <c r="DA259" s="210"/>
    </row>
    <row r="260" s="425" customFormat="true" ht="12.75" x14ac:dyDescent="0.2">
      <c r="B260" s="424"/>
      <c r="AU260" s="210"/>
      <c r="AV260" s="210"/>
      <c r="AW260" s="210"/>
      <c r="AX260" s="210"/>
      <c r="AY260" s="210"/>
      <c r="BA260" s="198" t="s">
        <v>117</v>
      </c>
      <c r="BB260" s="197"/>
      <c r="BC260" s="377" t="s">
        <v>0</v>
      </c>
      <c r="BD260" s="172" t="s">
        <v>1</v>
      </c>
      <c r="BE260" s="172" t="s">
        <v>2</v>
      </c>
      <c r="BF260" s="172" t="s">
        <v>3</v>
      </c>
      <c r="BG260" s="378" t="s">
        <v>4</v>
      </c>
      <c r="BH260" s="379" t="s">
        <v>0</v>
      </c>
      <c r="BI260" s="172" t="s">
        <v>1</v>
      </c>
      <c r="BJ260" s="172" t="s">
        <v>2</v>
      </c>
      <c r="BK260" s="172" t="s">
        <v>3</v>
      </c>
      <c r="BL260" s="378" t="s">
        <v>4</v>
      </c>
      <c r="BM260" s="379" t="s">
        <v>0</v>
      </c>
      <c r="BN260" s="172" t="s">
        <v>1</v>
      </c>
      <c r="BO260" s="172" t="s">
        <v>2</v>
      </c>
      <c r="BP260" s="172" t="s">
        <v>3</v>
      </c>
      <c r="BQ260" s="378" t="s">
        <v>4</v>
      </c>
      <c r="BR260" s="379"/>
      <c r="BS260" s="172"/>
      <c r="BT260" s="172"/>
      <c r="BU260" s="172"/>
      <c r="BV260" s="172"/>
      <c r="BW260" s="172"/>
      <c r="BX260" s="172"/>
      <c r="BY260" s="173"/>
      <c r="BZ260" s="173"/>
      <c r="CA260" s="173"/>
      <c r="CB260" s="173"/>
      <c r="CC260" s="173"/>
      <c r="CD260" s="173"/>
      <c r="CE260" s="173"/>
      <c r="CF260" s="173"/>
      <c r="CG260" s="173"/>
      <c r="CH260" s="173"/>
      <c r="CI260" s="173"/>
      <c r="CJ260" s="173"/>
      <c r="CK260" s="173"/>
      <c r="CL260" s="173"/>
      <c r="CM260" s="173"/>
      <c r="CN260" s="173"/>
      <c r="CO260" s="173"/>
      <c r="CP260" s="173"/>
      <c r="CQ260" s="173"/>
      <c r="CR260" s="173"/>
      <c r="CS260" s="173"/>
      <c r="CT260" s="173"/>
      <c r="CU260" s="1481"/>
      <c r="CV260" s="1481"/>
      <c r="CW260" s="1481"/>
      <c r="CX260" s="1481"/>
      <c r="CY260" s="1481"/>
      <c r="CZ260" s="1481"/>
      <c r="DA260" s="210"/>
    </row>
    <row r="261" s="425" customFormat="true" ht="15" customHeight="true" x14ac:dyDescent="0.2">
      <c r="B261" s="424"/>
      <c r="AU261" s="210"/>
      <c r="AV261" s="210"/>
      <c r="AW261" s="210"/>
      <c r="AX261" s="210"/>
      <c r="AY261" s="210"/>
      <c r="BA261" s="1581" t="s">
        <v>72</v>
      </c>
      <c r="BB261" s="287" t="s">
        <v>49</v>
      </c>
      <c r="BC261" s="1038" t="s">
        <v>35</v>
      </c>
      <c r="BD261" s="1057" t="s">
        <v>35</v>
      </c>
      <c r="BE261" s="1057" t="s">
        <v>35</v>
      </c>
      <c r="BF261" s="1057" t="s">
        <v>35</v>
      </c>
      <c r="BG261" s="1077" t="s">
        <v>35</v>
      </c>
      <c r="BH261" s="1097" t="s">
        <v>35</v>
      </c>
      <c r="BI261" s="1057" t="s">
        <v>35</v>
      </c>
      <c r="BJ261" s="1057" t="s">
        <v>35</v>
      </c>
      <c r="BK261" s="1057" t="s">
        <v>35</v>
      </c>
      <c r="BL261" s="1077" t="s">
        <v>35</v>
      </c>
      <c r="BM261" s="1097" t="s">
        <v>35</v>
      </c>
      <c r="BN261" s="1057" t="s">
        <v>35</v>
      </c>
      <c r="BO261" s="1057" t="s">
        <v>35</v>
      </c>
      <c r="BP261" s="1057" t="s">
        <v>35</v>
      </c>
      <c r="BQ261" s="1077" t="s">
        <v>35</v>
      </c>
      <c r="BR261" s="1097" t="s">
        <v>35</v>
      </c>
      <c r="BS261" s="1057" t="s">
        <v>35</v>
      </c>
      <c r="BT261" s="1057" t="s">
        <v>35</v>
      </c>
      <c r="BU261" s="1057" t="s">
        <v>35</v>
      </c>
      <c r="BV261" s="1057" t="s">
        <v>35</v>
      </c>
      <c r="BW261" s="1057" t="s">
        <v>35</v>
      </c>
      <c r="BX261" s="1057" t="s">
        <v>35</v>
      </c>
      <c r="BY261" s="1117" t="s">
        <v>35</v>
      </c>
      <c r="BZ261" s="1117" t="s">
        <v>35</v>
      </c>
      <c r="CA261" s="1117" t="s">
        <v>35</v>
      </c>
      <c r="CB261" s="1117" t="s">
        <v>35</v>
      </c>
      <c r="CC261" s="1117" t="s">
        <v>35</v>
      </c>
      <c r="CD261" s="1117" t="s">
        <v>35</v>
      </c>
      <c r="CE261" s="1117" t="s">
        <v>35</v>
      </c>
      <c r="CF261" s="1117" t="s">
        <v>35</v>
      </c>
      <c r="CG261" s="1117" t="s">
        <v>35</v>
      </c>
      <c r="CH261" s="1117" t="s">
        <v>35</v>
      </c>
      <c r="CI261" s="1117" t="s">
        <v>35</v>
      </c>
      <c r="CJ261" s="1117" t="s">
        <v>35</v>
      </c>
      <c r="CK261" s="1117" t="s">
        <v>35</v>
      </c>
      <c r="CL261" s="1117" t="s">
        <v>35</v>
      </c>
      <c r="CM261" s="1117" t="s">
        <v>35</v>
      </c>
      <c r="CN261" s="1117" t="s">
        <v>35</v>
      </c>
      <c r="CO261" s="1117" t="s">
        <v>35</v>
      </c>
      <c r="CP261" s="1117" t="s">
        <v>35</v>
      </c>
      <c r="CQ261" s="1117" t="s">
        <v>35</v>
      </c>
      <c r="CR261" s="1117" t="s">
        <v>35</v>
      </c>
      <c r="CS261" s="1117" t="s">
        <v>35</v>
      </c>
      <c r="CT261" s="1117" t="s">
        <v>35</v>
      </c>
      <c r="CU261" s="1482"/>
      <c r="CV261" s="1482"/>
      <c r="CW261" s="1482"/>
      <c r="CX261" s="1482"/>
      <c r="CY261" s="1482"/>
      <c r="CZ261" s="1482"/>
      <c r="DA261" s="210"/>
    </row>
    <row r="262" s="425" customFormat="true" ht="15" customHeight="true" x14ac:dyDescent="0.2">
      <c r="B262" s="424"/>
      <c r="AU262" s="210"/>
      <c r="AV262" s="210"/>
      <c r="AW262" s="210"/>
      <c r="AX262" s="210"/>
      <c r="AY262" s="210"/>
      <c r="BA262" s="1582"/>
      <c r="BB262" s="288" t="s">
        <v>48</v>
      </c>
      <c r="BC262" s="1039" t="s">
        <v>35</v>
      </c>
      <c r="BD262" s="1058" t="s">
        <v>35</v>
      </c>
      <c r="BE262" s="1058" t="s">
        <v>35</v>
      </c>
      <c r="BF262" s="1058" t="s">
        <v>35</v>
      </c>
      <c r="BG262" s="1078" t="s">
        <v>35</v>
      </c>
      <c r="BH262" s="1098" t="s">
        <v>35</v>
      </c>
      <c r="BI262" s="1058" t="s">
        <v>35</v>
      </c>
      <c r="BJ262" s="1058" t="s">
        <v>35</v>
      </c>
      <c r="BK262" s="1058" t="s">
        <v>35</v>
      </c>
      <c r="BL262" s="1078" t="s">
        <v>35</v>
      </c>
      <c r="BM262" s="1098" t="s">
        <v>35</v>
      </c>
      <c r="BN262" s="1058" t="s">
        <v>35</v>
      </c>
      <c r="BO262" s="1058" t="s">
        <v>35</v>
      </c>
      <c r="BP262" s="1058" t="s">
        <v>35</v>
      </c>
      <c r="BQ262" s="1078" t="s">
        <v>35</v>
      </c>
      <c r="BR262" s="1098" t="s">
        <v>35</v>
      </c>
      <c r="BS262" s="1058" t="s">
        <v>35</v>
      </c>
      <c r="BT262" s="1058" t="s">
        <v>35</v>
      </c>
      <c r="BU262" s="1058" t="s">
        <v>35</v>
      </c>
      <c r="BV262" s="1058" t="s">
        <v>35</v>
      </c>
      <c r="BW262" s="1058" t="s">
        <v>35</v>
      </c>
      <c r="BX262" s="1058" t="s">
        <v>35</v>
      </c>
      <c r="BY262" s="1118" t="s">
        <v>35</v>
      </c>
      <c r="BZ262" s="1118" t="s">
        <v>35</v>
      </c>
      <c r="CA262" s="1118" t="s">
        <v>35</v>
      </c>
      <c r="CB262" s="1118" t="s">
        <v>35</v>
      </c>
      <c r="CC262" s="1118" t="s">
        <v>35</v>
      </c>
      <c r="CD262" s="1118" t="s">
        <v>35</v>
      </c>
      <c r="CE262" s="1118" t="s">
        <v>35</v>
      </c>
      <c r="CF262" s="1118" t="s">
        <v>35</v>
      </c>
      <c r="CG262" s="1118" t="s">
        <v>35</v>
      </c>
      <c r="CH262" s="1118" t="s">
        <v>35</v>
      </c>
      <c r="CI262" s="1118" t="s">
        <v>35</v>
      </c>
      <c r="CJ262" s="1118" t="s">
        <v>35</v>
      </c>
      <c r="CK262" s="1118" t="s">
        <v>35</v>
      </c>
      <c r="CL262" s="1118" t="s">
        <v>35</v>
      </c>
      <c r="CM262" s="1118" t="s">
        <v>35</v>
      </c>
      <c r="CN262" s="1118" t="s">
        <v>35</v>
      </c>
      <c r="CO262" s="1118" t="s">
        <v>35</v>
      </c>
      <c r="CP262" s="1118" t="s">
        <v>35</v>
      </c>
      <c r="CQ262" s="1118" t="s">
        <v>35</v>
      </c>
      <c r="CR262" s="1118" t="s">
        <v>35</v>
      </c>
      <c r="CS262" s="1118" t="s">
        <v>35</v>
      </c>
      <c r="CT262" s="1118" t="s">
        <v>35</v>
      </c>
      <c r="CU262" s="1483"/>
      <c r="CV262" s="1483"/>
      <c r="CW262" s="1483"/>
      <c r="CX262" s="1483"/>
      <c r="CY262" s="1483"/>
      <c r="CZ262" s="1483"/>
      <c r="DA262" s="210"/>
    </row>
    <row r="263" s="425" customFormat="true" ht="15" customHeight="true" x14ac:dyDescent="0.2">
      <c r="B263" s="424"/>
      <c r="AU263" s="210"/>
      <c r="AV263" s="210"/>
      <c r="AW263" s="210"/>
      <c r="AX263" s="210"/>
      <c r="AY263" s="210"/>
      <c r="BA263" s="1582"/>
      <c r="BB263" s="288" t="s">
        <v>111</v>
      </c>
      <c r="BC263" s="1039" t="s">
        <v>35</v>
      </c>
      <c r="BD263" s="1058" t="s">
        <v>35</v>
      </c>
      <c r="BE263" s="1058" t="s">
        <v>35</v>
      </c>
      <c r="BF263" s="1058" t="s">
        <v>35</v>
      </c>
      <c r="BG263" s="1078" t="s">
        <v>35</v>
      </c>
      <c r="BH263" s="1098" t="s">
        <v>35</v>
      </c>
      <c r="BI263" s="1058" t="s">
        <v>35</v>
      </c>
      <c r="BJ263" s="1058" t="s">
        <v>35</v>
      </c>
      <c r="BK263" s="1058" t="s">
        <v>35</v>
      </c>
      <c r="BL263" s="1078" t="s">
        <v>35</v>
      </c>
      <c r="BM263" s="1098" t="s">
        <v>35</v>
      </c>
      <c r="BN263" s="1058" t="s">
        <v>35</v>
      </c>
      <c r="BO263" s="1058" t="s">
        <v>35</v>
      </c>
      <c r="BP263" s="1058" t="s">
        <v>35</v>
      </c>
      <c r="BQ263" s="1078" t="s">
        <v>35</v>
      </c>
      <c r="BR263" s="1098" t="s">
        <v>35</v>
      </c>
      <c r="BS263" s="1058" t="s">
        <v>35</v>
      </c>
      <c r="BT263" s="1058" t="s">
        <v>35</v>
      </c>
      <c r="BU263" s="1058" t="s">
        <v>35</v>
      </c>
      <c r="BV263" s="1058" t="s">
        <v>35</v>
      </c>
      <c r="BW263" s="1058" t="s">
        <v>35</v>
      </c>
      <c r="BX263" s="1058" t="s">
        <v>35</v>
      </c>
      <c r="BY263" s="1118" t="s">
        <v>35</v>
      </c>
      <c r="BZ263" s="1118" t="s">
        <v>35</v>
      </c>
      <c r="CA263" s="1118" t="s">
        <v>35</v>
      </c>
      <c r="CB263" s="1118" t="s">
        <v>35</v>
      </c>
      <c r="CC263" s="1118" t="s">
        <v>35</v>
      </c>
      <c r="CD263" s="1118" t="s">
        <v>35</v>
      </c>
      <c r="CE263" s="1118" t="s">
        <v>35</v>
      </c>
      <c r="CF263" s="1118" t="s">
        <v>35</v>
      </c>
      <c r="CG263" s="1118" t="s">
        <v>35</v>
      </c>
      <c r="CH263" s="1118" t="s">
        <v>35</v>
      </c>
      <c r="CI263" s="1118" t="s">
        <v>35</v>
      </c>
      <c r="CJ263" s="1118" t="s">
        <v>35</v>
      </c>
      <c r="CK263" s="1118" t="s">
        <v>35</v>
      </c>
      <c r="CL263" s="1118" t="s">
        <v>35</v>
      </c>
      <c r="CM263" s="1118" t="s">
        <v>35</v>
      </c>
      <c r="CN263" s="1118" t="s">
        <v>35</v>
      </c>
      <c r="CO263" s="1118" t="s">
        <v>35</v>
      </c>
      <c r="CP263" s="1118" t="s">
        <v>35</v>
      </c>
      <c r="CQ263" s="1118" t="s">
        <v>35</v>
      </c>
      <c r="CR263" s="1118" t="s">
        <v>35</v>
      </c>
      <c r="CS263" s="1118" t="s">
        <v>35</v>
      </c>
      <c r="CT263" s="1118" t="s">
        <v>35</v>
      </c>
      <c r="CU263" s="1483"/>
      <c r="CV263" s="1483"/>
      <c r="CW263" s="1483"/>
      <c r="CX263" s="1483"/>
      <c r="CY263" s="1483"/>
      <c r="CZ263" s="1483"/>
      <c r="DA263" s="210"/>
    </row>
    <row r="264" s="425" customFormat="true" ht="15" customHeight="true" x14ac:dyDescent="0.2">
      <c r="B264" s="424"/>
      <c r="AU264" s="210"/>
      <c r="AV264" s="210"/>
      <c r="AW264" s="210"/>
      <c r="AX264" s="210"/>
      <c r="AY264" s="210"/>
      <c r="BA264" s="1582" t="s">
        <v>73</v>
      </c>
      <c r="BB264" s="288" t="s">
        <v>87</v>
      </c>
      <c r="BC264" s="1039" t="s">
        <v>35</v>
      </c>
      <c r="BD264" s="1058" t="s">
        <v>35</v>
      </c>
      <c r="BE264" s="1058" t="s">
        <v>35</v>
      </c>
      <c r="BF264" s="1058" t="s">
        <v>35</v>
      </c>
      <c r="BG264" s="1078" t="s">
        <v>35</v>
      </c>
      <c r="BH264" s="1098" t="s">
        <v>35</v>
      </c>
      <c r="BI264" s="1058" t="s">
        <v>35</v>
      </c>
      <c r="BJ264" s="1058" t="s">
        <v>35</v>
      </c>
      <c r="BK264" s="1058" t="s">
        <v>35</v>
      </c>
      <c r="BL264" s="1078" t="s">
        <v>35</v>
      </c>
      <c r="BM264" s="1098" t="s">
        <v>35</v>
      </c>
      <c r="BN264" s="1058" t="s">
        <v>35</v>
      </c>
      <c r="BO264" s="1058" t="s">
        <v>35</v>
      </c>
      <c r="BP264" s="1058" t="s">
        <v>35</v>
      </c>
      <c r="BQ264" s="1078" t="s">
        <v>35</v>
      </c>
      <c r="BR264" s="1098" t="s">
        <v>35</v>
      </c>
      <c r="BS264" s="1058" t="s">
        <v>35</v>
      </c>
      <c r="BT264" s="1058" t="s">
        <v>35</v>
      </c>
      <c r="BU264" s="1058" t="s">
        <v>35</v>
      </c>
      <c r="BV264" s="1058" t="s">
        <v>35</v>
      </c>
      <c r="BW264" s="1058" t="s">
        <v>35</v>
      </c>
      <c r="BX264" s="1058" t="s">
        <v>35</v>
      </c>
      <c r="BY264" s="1118" t="s">
        <v>35</v>
      </c>
      <c r="BZ264" s="1118" t="s">
        <v>35</v>
      </c>
      <c r="CA264" s="1118" t="s">
        <v>35</v>
      </c>
      <c r="CB264" s="1118" t="s">
        <v>35</v>
      </c>
      <c r="CC264" s="1118" t="s">
        <v>35</v>
      </c>
      <c r="CD264" s="1118" t="s">
        <v>35</v>
      </c>
      <c r="CE264" s="1118" t="s">
        <v>35</v>
      </c>
      <c r="CF264" s="1118" t="s">
        <v>35</v>
      </c>
      <c r="CG264" s="1118" t="s">
        <v>35</v>
      </c>
      <c r="CH264" s="1118" t="s">
        <v>35</v>
      </c>
      <c r="CI264" s="1118" t="s">
        <v>35</v>
      </c>
      <c r="CJ264" s="1118" t="s">
        <v>35</v>
      </c>
      <c r="CK264" s="1118" t="s">
        <v>35</v>
      </c>
      <c r="CL264" s="1118" t="s">
        <v>35</v>
      </c>
      <c r="CM264" s="1118" t="s">
        <v>35</v>
      </c>
      <c r="CN264" s="1118" t="s">
        <v>35</v>
      </c>
      <c r="CO264" s="1118" t="s">
        <v>35</v>
      </c>
      <c r="CP264" s="1118" t="s">
        <v>35</v>
      </c>
      <c r="CQ264" s="1118" t="s">
        <v>35</v>
      </c>
      <c r="CR264" s="1118" t="s">
        <v>35</v>
      </c>
      <c r="CS264" s="1118" t="s">
        <v>35</v>
      </c>
      <c r="CT264" s="1118" t="s">
        <v>35</v>
      </c>
      <c r="CU264" s="1483"/>
      <c r="CV264" s="1483"/>
      <c r="CW264" s="1483"/>
      <c r="CX264" s="1483"/>
      <c r="CY264" s="1483"/>
      <c r="CZ264" s="1483"/>
      <c r="DA264" s="210"/>
    </row>
    <row r="265" s="425" customFormat="true" ht="15" customHeight="true" x14ac:dyDescent="0.2">
      <c r="B265" s="424"/>
      <c r="AU265" s="210"/>
      <c r="AV265" s="210"/>
      <c r="AW265" s="210"/>
      <c r="AX265" s="210"/>
      <c r="AY265" s="210"/>
      <c r="BA265" s="1582"/>
      <c r="BB265" s="288" t="s">
        <v>88</v>
      </c>
      <c r="BC265" s="1039" t="s">
        <v>35</v>
      </c>
      <c r="BD265" s="1058" t="s">
        <v>35</v>
      </c>
      <c r="BE265" s="1058" t="s">
        <v>35</v>
      </c>
      <c r="BF265" s="1058" t="s">
        <v>35</v>
      </c>
      <c r="BG265" s="1078" t="s">
        <v>35</v>
      </c>
      <c r="BH265" s="1098" t="s">
        <v>35</v>
      </c>
      <c r="BI265" s="1058" t="s">
        <v>35</v>
      </c>
      <c r="BJ265" s="1058" t="s">
        <v>35</v>
      </c>
      <c r="BK265" s="1058" t="s">
        <v>35</v>
      </c>
      <c r="BL265" s="1078" t="s">
        <v>35</v>
      </c>
      <c r="BM265" s="1098" t="s">
        <v>35</v>
      </c>
      <c r="BN265" s="1058" t="s">
        <v>35</v>
      </c>
      <c r="BO265" s="1058" t="s">
        <v>35</v>
      </c>
      <c r="BP265" s="1058" t="s">
        <v>35</v>
      </c>
      <c r="BQ265" s="1078" t="s">
        <v>35</v>
      </c>
      <c r="BR265" s="1098" t="s">
        <v>35</v>
      </c>
      <c r="BS265" s="1058" t="s">
        <v>35</v>
      </c>
      <c r="BT265" s="1058" t="s">
        <v>35</v>
      </c>
      <c r="BU265" s="1058" t="s">
        <v>35</v>
      </c>
      <c r="BV265" s="1058" t="s">
        <v>35</v>
      </c>
      <c r="BW265" s="1058" t="s">
        <v>35</v>
      </c>
      <c r="BX265" s="1058" t="s">
        <v>35</v>
      </c>
      <c r="BY265" s="1118" t="s">
        <v>35</v>
      </c>
      <c r="BZ265" s="1118" t="s">
        <v>35</v>
      </c>
      <c r="CA265" s="1118" t="s">
        <v>35</v>
      </c>
      <c r="CB265" s="1118" t="s">
        <v>35</v>
      </c>
      <c r="CC265" s="1118" t="s">
        <v>35</v>
      </c>
      <c r="CD265" s="1118" t="s">
        <v>35</v>
      </c>
      <c r="CE265" s="1118" t="s">
        <v>35</v>
      </c>
      <c r="CF265" s="1118" t="s">
        <v>35</v>
      </c>
      <c r="CG265" s="1118" t="s">
        <v>35</v>
      </c>
      <c r="CH265" s="1118" t="s">
        <v>35</v>
      </c>
      <c r="CI265" s="1118" t="s">
        <v>35</v>
      </c>
      <c r="CJ265" s="1118" t="s">
        <v>35</v>
      </c>
      <c r="CK265" s="1118" t="s">
        <v>35</v>
      </c>
      <c r="CL265" s="1118" t="s">
        <v>35</v>
      </c>
      <c r="CM265" s="1118" t="s">
        <v>35</v>
      </c>
      <c r="CN265" s="1118" t="s">
        <v>35</v>
      </c>
      <c r="CO265" s="1118" t="s">
        <v>35</v>
      </c>
      <c r="CP265" s="1118" t="s">
        <v>35</v>
      </c>
      <c r="CQ265" s="1118" t="s">
        <v>35</v>
      </c>
      <c r="CR265" s="1118" t="s">
        <v>35</v>
      </c>
      <c r="CS265" s="1118" t="s">
        <v>35</v>
      </c>
      <c r="CT265" s="1118" t="s">
        <v>35</v>
      </c>
      <c r="CU265" s="1483"/>
      <c r="CV265" s="1483"/>
      <c r="CW265" s="1483"/>
      <c r="CX265" s="1483"/>
      <c r="CY265" s="1483"/>
      <c r="CZ265" s="1483"/>
      <c r="DA265" s="210"/>
    </row>
    <row r="266" s="425" customFormat="true" ht="15" customHeight="true" x14ac:dyDescent="0.2">
      <c r="B266" s="424"/>
      <c r="AU266" s="210"/>
      <c r="AV266" s="210"/>
      <c r="AW266" s="210"/>
      <c r="AX266" s="210"/>
      <c r="AY266" s="210"/>
      <c r="BA266" s="1582"/>
      <c r="BB266" s="288" t="s">
        <v>89</v>
      </c>
      <c r="BC266" s="1039" t="s">
        <v>35</v>
      </c>
      <c r="BD266" s="1058" t="s">
        <v>35</v>
      </c>
      <c r="BE266" s="1058" t="s">
        <v>35</v>
      </c>
      <c r="BF266" s="1058" t="s">
        <v>35</v>
      </c>
      <c r="BG266" s="1078" t="s">
        <v>35</v>
      </c>
      <c r="BH266" s="1098" t="s">
        <v>35</v>
      </c>
      <c r="BI266" s="1058" t="s">
        <v>35</v>
      </c>
      <c r="BJ266" s="1058" t="s">
        <v>35</v>
      </c>
      <c r="BK266" s="1058" t="s">
        <v>35</v>
      </c>
      <c r="BL266" s="1078" t="s">
        <v>35</v>
      </c>
      <c r="BM266" s="1098" t="s">
        <v>35</v>
      </c>
      <c r="BN266" s="1058" t="s">
        <v>35</v>
      </c>
      <c r="BO266" s="1058" t="s">
        <v>35</v>
      </c>
      <c r="BP266" s="1058" t="s">
        <v>35</v>
      </c>
      <c r="BQ266" s="1078" t="s">
        <v>35</v>
      </c>
      <c r="BR266" s="1098" t="s">
        <v>35</v>
      </c>
      <c r="BS266" s="1058" t="s">
        <v>35</v>
      </c>
      <c r="BT266" s="1058" t="s">
        <v>35</v>
      </c>
      <c r="BU266" s="1058" t="s">
        <v>35</v>
      </c>
      <c r="BV266" s="1058" t="s">
        <v>35</v>
      </c>
      <c r="BW266" s="1058" t="s">
        <v>35</v>
      </c>
      <c r="BX266" s="1058" t="s">
        <v>35</v>
      </c>
      <c r="BY266" s="1118" t="s">
        <v>35</v>
      </c>
      <c r="BZ266" s="1118" t="s">
        <v>35</v>
      </c>
      <c r="CA266" s="1118" t="s">
        <v>35</v>
      </c>
      <c r="CB266" s="1118" t="s">
        <v>35</v>
      </c>
      <c r="CC266" s="1118" t="s">
        <v>35</v>
      </c>
      <c r="CD266" s="1118" t="s">
        <v>35</v>
      </c>
      <c r="CE266" s="1118" t="s">
        <v>35</v>
      </c>
      <c r="CF266" s="1118" t="s">
        <v>35</v>
      </c>
      <c r="CG266" s="1118" t="s">
        <v>35</v>
      </c>
      <c r="CH266" s="1118" t="s">
        <v>35</v>
      </c>
      <c r="CI266" s="1118" t="s">
        <v>35</v>
      </c>
      <c r="CJ266" s="1118" t="s">
        <v>35</v>
      </c>
      <c r="CK266" s="1118" t="s">
        <v>35</v>
      </c>
      <c r="CL266" s="1118" t="s">
        <v>35</v>
      </c>
      <c r="CM266" s="1118" t="s">
        <v>35</v>
      </c>
      <c r="CN266" s="1118" t="s">
        <v>35</v>
      </c>
      <c r="CO266" s="1118" t="s">
        <v>35</v>
      </c>
      <c r="CP266" s="1118" t="s">
        <v>35</v>
      </c>
      <c r="CQ266" s="1118" t="s">
        <v>35</v>
      </c>
      <c r="CR266" s="1118" t="s">
        <v>35</v>
      </c>
      <c r="CS266" s="1118" t="s">
        <v>35</v>
      </c>
      <c r="CT266" s="1118" t="s">
        <v>35</v>
      </c>
      <c r="CU266" s="1483"/>
      <c r="CV266" s="1483"/>
      <c r="CW266" s="1483"/>
      <c r="CX266" s="1483"/>
      <c r="CY266" s="1483"/>
      <c r="CZ266" s="1483"/>
      <c r="DA266" s="210"/>
    </row>
    <row r="267" s="425" customFormat="true" ht="15" customHeight="true" x14ac:dyDescent="0.2">
      <c r="B267" s="424"/>
      <c r="AU267" s="210"/>
      <c r="AV267" s="210"/>
      <c r="AW267" s="210"/>
      <c r="AX267" s="210"/>
      <c r="AY267" s="210"/>
      <c r="BA267" s="1582"/>
      <c r="BB267" s="288" t="s">
        <v>111</v>
      </c>
      <c r="BC267" s="1039" t="s">
        <v>35</v>
      </c>
      <c r="BD267" s="1058" t="s">
        <v>35</v>
      </c>
      <c r="BE267" s="1058" t="s">
        <v>35</v>
      </c>
      <c r="BF267" s="1058" t="s">
        <v>35</v>
      </c>
      <c r="BG267" s="1078" t="s">
        <v>35</v>
      </c>
      <c r="BH267" s="1098" t="s">
        <v>35</v>
      </c>
      <c r="BI267" s="1058" t="s">
        <v>35</v>
      </c>
      <c r="BJ267" s="1058" t="s">
        <v>35</v>
      </c>
      <c r="BK267" s="1058" t="s">
        <v>35</v>
      </c>
      <c r="BL267" s="1078" t="s">
        <v>35</v>
      </c>
      <c r="BM267" s="1098" t="s">
        <v>35</v>
      </c>
      <c r="BN267" s="1058" t="s">
        <v>35</v>
      </c>
      <c r="BO267" s="1058" t="s">
        <v>35</v>
      </c>
      <c r="BP267" s="1058" t="s">
        <v>35</v>
      </c>
      <c r="BQ267" s="1078" t="s">
        <v>35</v>
      </c>
      <c r="BR267" s="1098" t="s">
        <v>35</v>
      </c>
      <c r="BS267" s="1058" t="s">
        <v>35</v>
      </c>
      <c r="BT267" s="1058" t="s">
        <v>35</v>
      </c>
      <c r="BU267" s="1058" t="s">
        <v>35</v>
      </c>
      <c r="BV267" s="1058" t="s">
        <v>35</v>
      </c>
      <c r="BW267" s="1058" t="s">
        <v>35</v>
      </c>
      <c r="BX267" s="1058" t="s">
        <v>35</v>
      </c>
      <c r="BY267" s="1118" t="s">
        <v>35</v>
      </c>
      <c r="BZ267" s="1118" t="s">
        <v>35</v>
      </c>
      <c r="CA267" s="1118" t="s">
        <v>35</v>
      </c>
      <c r="CB267" s="1118" t="s">
        <v>35</v>
      </c>
      <c r="CC267" s="1118" t="s">
        <v>35</v>
      </c>
      <c r="CD267" s="1118" t="s">
        <v>35</v>
      </c>
      <c r="CE267" s="1118" t="s">
        <v>35</v>
      </c>
      <c r="CF267" s="1118" t="s">
        <v>35</v>
      </c>
      <c r="CG267" s="1118" t="s">
        <v>35</v>
      </c>
      <c r="CH267" s="1118" t="s">
        <v>35</v>
      </c>
      <c r="CI267" s="1118" t="s">
        <v>35</v>
      </c>
      <c r="CJ267" s="1118" t="s">
        <v>35</v>
      </c>
      <c r="CK267" s="1118" t="s">
        <v>35</v>
      </c>
      <c r="CL267" s="1118" t="s">
        <v>35</v>
      </c>
      <c r="CM267" s="1118" t="s">
        <v>35</v>
      </c>
      <c r="CN267" s="1118" t="s">
        <v>35</v>
      </c>
      <c r="CO267" s="1118" t="s">
        <v>35</v>
      </c>
      <c r="CP267" s="1118" t="s">
        <v>35</v>
      </c>
      <c r="CQ267" s="1118" t="s">
        <v>35</v>
      </c>
      <c r="CR267" s="1118" t="s">
        <v>35</v>
      </c>
      <c r="CS267" s="1118" t="s">
        <v>35</v>
      </c>
      <c r="CT267" s="1118" t="s">
        <v>35</v>
      </c>
      <c r="CU267" s="1483"/>
      <c r="CV267" s="1483"/>
      <c r="CW267" s="1483"/>
      <c r="CX267" s="1483"/>
      <c r="CY267" s="1483"/>
      <c r="CZ267" s="1483"/>
      <c r="DA267" s="210"/>
    </row>
    <row r="268" s="425" customFormat="true" ht="15" customHeight="true" x14ac:dyDescent="0.2">
      <c r="B268" s="424"/>
      <c r="AU268" s="210"/>
      <c r="AV268" s="210"/>
      <c r="AW268" s="210"/>
      <c r="AX268" s="210"/>
      <c r="AY268" s="210"/>
      <c r="BA268" s="1582" t="s">
        <v>114</v>
      </c>
      <c r="BB268" s="288" t="s">
        <v>87</v>
      </c>
      <c r="BC268" s="1039" t="s">
        <v>35</v>
      </c>
      <c r="BD268" s="1058" t="s">
        <v>35</v>
      </c>
      <c r="BE268" s="1058" t="s">
        <v>35</v>
      </c>
      <c r="BF268" s="1058" t="s">
        <v>35</v>
      </c>
      <c r="BG268" s="1078" t="s">
        <v>35</v>
      </c>
      <c r="BH268" s="1098" t="s">
        <v>35</v>
      </c>
      <c r="BI268" s="1058" t="s">
        <v>35</v>
      </c>
      <c r="BJ268" s="1058" t="s">
        <v>35</v>
      </c>
      <c r="BK268" s="1058" t="s">
        <v>35</v>
      </c>
      <c r="BL268" s="1078" t="s">
        <v>35</v>
      </c>
      <c r="BM268" s="1098" t="s">
        <v>35</v>
      </c>
      <c r="BN268" s="1058" t="s">
        <v>35</v>
      </c>
      <c r="BO268" s="1058" t="s">
        <v>35</v>
      </c>
      <c r="BP268" s="1058" t="s">
        <v>35</v>
      </c>
      <c r="BQ268" s="1078" t="s">
        <v>35</v>
      </c>
      <c r="BR268" s="1098" t="s">
        <v>35</v>
      </c>
      <c r="BS268" s="1058" t="s">
        <v>35</v>
      </c>
      <c r="BT268" s="1058" t="s">
        <v>35</v>
      </c>
      <c r="BU268" s="1058" t="s">
        <v>35</v>
      </c>
      <c r="BV268" s="1058" t="s">
        <v>35</v>
      </c>
      <c r="BW268" s="1058" t="s">
        <v>35</v>
      </c>
      <c r="BX268" s="1058" t="s">
        <v>35</v>
      </c>
      <c r="BY268" s="1118" t="s">
        <v>35</v>
      </c>
      <c r="BZ268" s="1118" t="s">
        <v>35</v>
      </c>
      <c r="CA268" s="1118" t="s">
        <v>35</v>
      </c>
      <c r="CB268" s="1118" t="s">
        <v>35</v>
      </c>
      <c r="CC268" s="1118" t="s">
        <v>35</v>
      </c>
      <c r="CD268" s="1118" t="s">
        <v>35</v>
      </c>
      <c r="CE268" s="1118" t="s">
        <v>35</v>
      </c>
      <c r="CF268" s="1118" t="s">
        <v>35</v>
      </c>
      <c r="CG268" s="1118" t="s">
        <v>35</v>
      </c>
      <c r="CH268" s="1118" t="s">
        <v>35</v>
      </c>
      <c r="CI268" s="1118" t="s">
        <v>35</v>
      </c>
      <c r="CJ268" s="1118" t="s">
        <v>35</v>
      </c>
      <c r="CK268" s="1118" t="s">
        <v>35</v>
      </c>
      <c r="CL268" s="1118" t="s">
        <v>35</v>
      </c>
      <c r="CM268" s="1118" t="s">
        <v>35</v>
      </c>
      <c r="CN268" s="1118" t="s">
        <v>35</v>
      </c>
      <c r="CO268" s="1118" t="s">
        <v>35</v>
      </c>
      <c r="CP268" s="1118" t="s">
        <v>35</v>
      </c>
      <c r="CQ268" s="1118" t="s">
        <v>35</v>
      </c>
      <c r="CR268" s="1118" t="s">
        <v>35</v>
      </c>
      <c r="CS268" s="1118" t="s">
        <v>35</v>
      </c>
      <c r="CT268" s="1118" t="s">
        <v>35</v>
      </c>
      <c r="CU268" s="1483"/>
      <c r="CV268" s="1483"/>
      <c r="CW268" s="1483"/>
      <c r="CX268" s="1483"/>
      <c r="CY268" s="1483"/>
      <c r="CZ268" s="1483"/>
      <c r="DA268" s="210"/>
    </row>
    <row r="269" s="425" customFormat="true" ht="15" customHeight="true" x14ac:dyDescent="0.2">
      <c r="B269" s="424"/>
      <c r="AU269" s="210"/>
      <c r="AV269" s="210"/>
      <c r="AW269" s="210"/>
      <c r="AX269" s="210"/>
      <c r="AY269" s="210"/>
      <c r="BA269" s="1582"/>
      <c r="BB269" s="288" t="s">
        <v>88</v>
      </c>
      <c r="BC269" s="1039" t="s">
        <v>35</v>
      </c>
      <c r="BD269" s="1058" t="s">
        <v>35</v>
      </c>
      <c r="BE269" s="1058" t="s">
        <v>35</v>
      </c>
      <c r="BF269" s="1058" t="s">
        <v>35</v>
      </c>
      <c r="BG269" s="1078" t="s">
        <v>35</v>
      </c>
      <c r="BH269" s="1098" t="s">
        <v>35</v>
      </c>
      <c r="BI269" s="1058" t="s">
        <v>35</v>
      </c>
      <c r="BJ269" s="1058" t="s">
        <v>35</v>
      </c>
      <c r="BK269" s="1058" t="s">
        <v>35</v>
      </c>
      <c r="BL269" s="1078" t="s">
        <v>35</v>
      </c>
      <c r="BM269" s="1098" t="s">
        <v>35</v>
      </c>
      <c r="BN269" s="1058" t="s">
        <v>35</v>
      </c>
      <c r="BO269" s="1058" t="s">
        <v>35</v>
      </c>
      <c r="BP269" s="1058" t="s">
        <v>35</v>
      </c>
      <c r="BQ269" s="1078" t="s">
        <v>35</v>
      </c>
      <c r="BR269" s="1098" t="s">
        <v>35</v>
      </c>
      <c r="BS269" s="1058" t="s">
        <v>35</v>
      </c>
      <c r="BT269" s="1058" t="s">
        <v>35</v>
      </c>
      <c r="BU269" s="1058" t="s">
        <v>35</v>
      </c>
      <c r="BV269" s="1058" t="s">
        <v>35</v>
      </c>
      <c r="BW269" s="1058" t="s">
        <v>35</v>
      </c>
      <c r="BX269" s="1058" t="s">
        <v>35</v>
      </c>
      <c r="BY269" s="1118" t="s">
        <v>35</v>
      </c>
      <c r="BZ269" s="1118" t="s">
        <v>35</v>
      </c>
      <c r="CA269" s="1118" t="s">
        <v>35</v>
      </c>
      <c r="CB269" s="1118" t="s">
        <v>35</v>
      </c>
      <c r="CC269" s="1118" t="s">
        <v>35</v>
      </c>
      <c r="CD269" s="1118" t="s">
        <v>35</v>
      </c>
      <c r="CE269" s="1118" t="s">
        <v>35</v>
      </c>
      <c r="CF269" s="1118" t="s">
        <v>35</v>
      </c>
      <c r="CG269" s="1118" t="s">
        <v>35</v>
      </c>
      <c r="CH269" s="1118" t="s">
        <v>35</v>
      </c>
      <c r="CI269" s="1118" t="s">
        <v>35</v>
      </c>
      <c r="CJ269" s="1118" t="s">
        <v>35</v>
      </c>
      <c r="CK269" s="1118" t="s">
        <v>35</v>
      </c>
      <c r="CL269" s="1118" t="s">
        <v>35</v>
      </c>
      <c r="CM269" s="1118" t="s">
        <v>35</v>
      </c>
      <c r="CN269" s="1118" t="s">
        <v>35</v>
      </c>
      <c r="CO269" s="1118" t="s">
        <v>35</v>
      </c>
      <c r="CP269" s="1118" t="s">
        <v>35</v>
      </c>
      <c r="CQ269" s="1118" t="s">
        <v>35</v>
      </c>
      <c r="CR269" s="1118" t="s">
        <v>35</v>
      </c>
      <c r="CS269" s="1118" t="s">
        <v>35</v>
      </c>
      <c r="CT269" s="1118" t="s">
        <v>35</v>
      </c>
      <c r="CU269" s="1483"/>
      <c r="CV269" s="1483"/>
      <c r="CW269" s="1483"/>
      <c r="CX269" s="1483"/>
      <c r="CY269" s="1483"/>
      <c r="CZ269" s="1483"/>
      <c r="DA269" s="210"/>
    </row>
    <row r="270" s="425" customFormat="true" ht="15" customHeight="true" x14ac:dyDescent="0.2">
      <c r="B270" s="424"/>
      <c r="AU270" s="210"/>
      <c r="AV270" s="210"/>
      <c r="AW270" s="210"/>
      <c r="AX270" s="210"/>
      <c r="AY270" s="210"/>
      <c r="BA270" s="1582"/>
      <c r="BB270" s="288" t="s">
        <v>89</v>
      </c>
      <c r="BC270" s="1039" t="s">
        <v>35</v>
      </c>
      <c r="BD270" s="1058" t="s">
        <v>35</v>
      </c>
      <c r="BE270" s="1058" t="s">
        <v>35</v>
      </c>
      <c r="BF270" s="1058" t="s">
        <v>35</v>
      </c>
      <c r="BG270" s="1078" t="s">
        <v>35</v>
      </c>
      <c r="BH270" s="1098" t="s">
        <v>35</v>
      </c>
      <c r="BI270" s="1058" t="s">
        <v>35</v>
      </c>
      <c r="BJ270" s="1058" t="s">
        <v>35</v>
      </c>
      <c r="BK270" s="1058" t="s">
        <v>35</v>
      </c>
      <c r="BL270" s="1078" t="s">
        <v>35</v>
      </c>
      <c r="BM270" s="1098" t="s">
        <v>35</v>
      </c>
      <c r="BN270" s="1058" t="s">
        <v>35</v>
      </c>
      <c r="BO270" s="1058" t="s">
        <v>35</v>
      </c>
      <c r="BP270" s="1058" t="s">
        <v>35</v>
      </c>
      <c r="BQ270" s="1078" t="s">
        <v>35</v>
      </c>
      <c r="BR270" s="1098" t="s">
        <v>35</v>
      </c>
      <c r="BS270" s="1058" t="s">
        <v>35</v>
      </c>
      <c r="BT270" s="1058" t="s">
        <v>35</v>
      </c>
      <c r="BU270" s="1058" t="s">
        <v>35</v>
      </c>
      <c r="BV270" s="1058" t="s">
        <v>35</v>
      </c>
      <c r="BW270" s="1058" t="s">
        <v>35</v>
      </c>
      <c r="BX270" s="1058" t="s">
        <v>35</v>
      </c>
      <c r="BY270" s="1118" t="s">
        <v>35</v>
      </c>
      <c r="BZ270" s="1118" t="s">
        <v>35</v>
      </c>
      <c r="CA270" s="1118" t="s">
        <v>35</v>
      </c>
      <c r="CB270" s="1118" t="s">
        <v>35</v>
      </c>
      <c r="CC270" s="1118" t="s">
        <v>35</v>
      </c>
      <c r="CD270" s="1118" t="s">
        <v>35</v>
      </c>
      <c r="CE270" s="1118" t="s">
        <v>35</v>
      </c>
      <c r="CF270" s="1118" t="s">
        <v>35</v>
      </c>
      <c r="CG270" s="1118" t="s">
        <v>35</v>
      </c>
      <c r="CH270" s="1118" t="s">
        <v>35</v>
      </c>
      <c r="CI270" s="1118" t="s">
        <v>35</v>
      </c>
      <c r="CJ270" s="1118" t="s">
        <v>35</v>
      </c>
      <c r="CK270" s="1118" t="s">
        <v>35</v>
      </c>
      <c r="CL270" s="1118" t="s">
        <v>35</v>
      </c>
      <c r="CM270" s="1118" t="s">
        <v>35</v>
      </c>
      <c r="CN270" s="1118" t="s">
        <v>35</v>
      </c>
      <c r="CO270" s="1118" t="s">
        <v>35</v>
      </c>
      <c r="CP270" s="1118" t="s">
        <v>35</v>
      </c>
      <c r="CQ270" s="1118" t="s">
        <v>35</v>
      </c>
      <c r="CR270" s="1118" t="s">
        <v>35</v>
      </c>
      <c r="CS270" s="1118" t="s">
        <v>35</v>
      </c>
      <c r="CT270" s="1118" t="s">
        <v>35</v>
      </c>
      <c r="CU270" s="1483"/>
      <c r="CV270" s="1483"/>
      <c r="CW270" s="1483"/>
      <c r="CX270" s="1483"/>
      <c r="CY270" s="1483"/>
      <c r="CZ270" s="1483"/>
      <c r="DA270" s="210"/>
    </row>
    <row r="271" s="425" customFormat="true" ht="15" customHeight="true" x14ac:dyDescent="0.2">
      <c r="B271" s="424"/>
      <c r="AU271" s="210"/>
      <c r="AV271" s="210"/>
      <c r="AW271" s="210"/>
      <c r="AX271" s="210"/>
      <c r="AY271" s="210"/>
      <c r="BA271" s="1582" t="s">
        <v>74</v>
      </c>
      <c r="BB271" s="288" t="s">
        <v>49</v>
      </c>
      <c r="BC271" s="1039" t="s">
        <v>35</v>
      </c>
      <c r="BD271" s="1059" t="s">
        <v>35</v>
      </c>
      <c r="BE271" s="1059" t="s">
        <v>35</v>
      </c>
      <c r="BF271" s="1059" t="s">
        <v>35</v>
      </c>
      <c r="BG271" s="1079" t="s">
        <v>35</v>
      </c>
      <c r="BH271" s="1039" t="s">
        <v>35</v>
      </c>
      <c r="BI271" s="1059" t="s">
        <v>35</v>
      </c>
      <c r="BJ271" s="1059" t="s">
        <v>35</v>
      </c>
      <c r="BK271" s="1059" t="s">
        <v>35</v>
      </c>
      <c r="BL271" s="1079" t="s">
        <v>35</v>
      </c>
      <c r="BM271" s="1039" t="s">
        <v>35</v>
      </c>
      <c r="BN271" s="1059" t="s">
        <v>35</v>
      </c>
      <c r="BO271" s="1059" t="s">
        <v>35</v>
      </c>
      <c r="BP271" s="1059" t="s">
        <v>35</v>
      </c>
      <c r="BQ271" s="1079" t="s">
        <v>35</v>
      </c>
      <c r="BR271" s="1039" t="s">
        <v>35</v>
      </c>
      <c r="BS271" s="1059" t="s">
        <v>35</v>
      </c>
      <c r="BT271" s="1059" t="s">
        <v>35</v>
      </c>
      <c r="BU271" s="1059" t="s">
        <v>35</v>
      </c>
      <c r="BV271" s="1059" t="s">
        <v>35</v>
      </c>
      <c r="BW271" s="1059" t="s">
        <v>35</v>
      </c>
      <c r="BX271" s="1059" t="s">
        <v>35</v>
      </c>
      <c r="BY271" s="1119" t="s">
        <v>35</v>
      </c>
      <c r="BZ271" s="1119" t="s">
        <v>35</v>
      </c>
      <c r="CA271" s="1119" t="s">
        <v>35</v>
      </c>
      <c r="CB271" s="1119" t="s">
        <v>35</v>
      </c>
      <c r="CC271" s="1119" t="s">
        <v>35</v>
      </c>
      <c r="CD271" s="1119" t="s">
        <v>35</v>
      </c>
      <c r="CE271" s="1119" t="s">
        <v>35</v>
      </c>
      <c r="CF271" s="1119" t="s">
        <v>35</v>
      </c>
      <c r="CG271" s="1119" t="s">
        <v>35</v>
      </c>
      <c r="CH271" s="1119" t="s">
        <v>35</v>
      </c>
      <c r="CI271" s="1119" t="s">
        <v>35</v>
      </c>
      <c r="CJ271" s="1119" t="s">
        <v>35</v>
      </c>
      <c r="CK271" s="1119" t="s">
        <v>35</v>
      </c>
      <c r="CL271" s="1119" t="s">
        <v>35</v>
      </c>
      <c r="CM271" s="1119" t="s">
        <v>35</v>
      </c>
      <c r="CN271" s="1119" t="s">
        <v>35</v>
      </c>
      <c r="CO271" s="1119" t="s">
        <v>35</v>
      </c>
      <c r="CP271" s="1119" t="s">
        <v>35</v>
      </c>
      <c r="CQ271" s="1119" t="s">
        <v>35</v>
      </c>
      <c r="CR271" s="1119" t="s">
        <v>35</v>
      </c>
      <c r="CS271" s="1119" t="s">
        <v>35</v>
      </c>
      <c r="CT271" s="1119" t="s">
        <v>35</v>
      </c>
      <c r="CU271" s="1484"/>
      <c r="CV271" s="1484"/>
      <c r="CW271" s="1484"/>
      <c r="CX271" s="1484"/>
      <c r="CY271" s="1484"/>
      <c r="CZ271" s="1484"/>
      <c r="DA271" s="210"/>
    </row>
    <row r="272" s="425" customFormat="true" ht="15" customHeight="true" x14ac:dyDescent="0.2">
      <c r="B272" s="424"/>
      <c r="AU272" s="210"/>
      <c r="AV272" s="210"/>
      <c r="AW272" s="210"/>
      <c r="AX272" s="210"/>
      <c r="AY272" s="210"/>
      <c r="BA272" s="1582"/>
      <c r="BB272" s="288" t="s">
        <v>48</v>
      </c>
      <c r="BC272" s="1039" t="s">
        <v>35</v>
      </c>
      <c r="BD272" s="1059" t="s">
        <v>35</v>
      </c>
      <c r="BE272" s="1059" t="s">
        <v>35</v>
      </c>
      <c r="BF272" s="1059" t="s">
        <v>35</v>
      </c>
      <c r="BG272" s="1079" t="s">
        <v>35</v>
      </c>
      <c r="BH272" s="1039" t="s">
        <v>35</v>
      </c>
      <c r="BI272" s="1059" t="s">
        <v>35</v>
      </c>
      <c r="BJ272" s="1059" t="s">
        <v>35</v>
      </c>
      <c r="BK272" s="1059" t="s">
        <v>35</v>
      </c>
      <c r="BL272" s="1079" t="s">
        <v>35</v>
      </c>
      <c r="BM272" s="1039" t="s">
        <v>35</v>
      </c>
      <c r="BN272" s="1059" t="s">
        <v>35</v>
      </c>
      <c r="BO272" s="1059" t="s">
        <v>35</v>
      </c>
      <c r="BP272" s="1059" t="s">
        <v>35</v>
      </c>
      <c r="BQ272" s="1079" t="s">
        <v>35</v>
      </c>
      <c r="BR272" s="1039" t="s">
        <v>35</v>
      </c>
      <c r="BS272" s="1059" t="s">
        <v>35</v>
      </c>
      <c r="BT272" s="1059" t="s">
        <v>35</v>
      </c>
      <c r="BU272" s="1059" t="s">
        <v>35</v>
      </c>
      <c r="BV272" s="1059" t="s">
        <v>35</v>
      </c>
      <c r="BW272" s="1059" t="s">
        <v>35</v>
      </c>
      <c r="BX272" s="1059" t="s">
        <v>35</v>
      </c>
      <c r="BY272" s="1119" t="s">
        <v>35</v>
      </c>
      <c r="BZ272" s="1119" t="s">
        <v>35</v>
      </c>
      <c r="CA272" s="1119" t="s">
        <v>35</v>
      </c>
      <c r="CB272" s="1119" t="s">
        <v>35</v>
      </c>
      <c r="CC272" s="1119" t="s">
        <v>35</v>
      </c>
      <c r="CD272" s="1119" t="s">
        <v>35</v>
      </c>
      <c r="CE272" s="1119" t="s">
        <v>35</v>
      </c>
      <c r="CF272" s="1119" t="s">
        <v>35</v>
      </c>
      <c r="CG272" s="1119" t="s">
        <v>35</v>
      </c>
      <c r="CH272" s="1119" t="s">
        <v>35</v>
      </c>
      <c r="CI272" s="1119" t="s">
        <v>35</v>
      </c>
      <c r="CJ272" s="1119" t="s">
        <v>35</v>
      </c>
      <c r="CK272" s="1119" t="s">
        <v>35</v>
      </c>
      <c r="CL272" s="1119" t="s">
        <v>35</v>
      </c>
      <c r="CM272" s="1119" t="s">
        <v>35</v>
      </c>
      <c r="CN272" s="1119" t="s">
        <v>35</v>
      </c>
      <c r="CO272" s="1119" t="s">
        <v>35</v>
      </c>
      <c r="CP272" s="1119" t="s">
        <v>35</v>
      </c>
      <c r="CQ272" s="1119" t="s">
        <v>35</v>
      </c>
      <c r="CR272" s="1119" t="s">
        <v>35</v>
      </c>
      <c r="CS272" s="1119" t="s">
        <v>35</v>
      </c>
      <c r="CT272" s="1119" t="s">
        <v>35</v>
      </c>
      <c r="CU272" s="1484"/>
      <c r="CV272" s="1484"/>
      <c r="CW272" s="1484"/>
      <c r="CX272" s="1484"/>
      <c r="CY272" s="1484"/>
      <c r="CZ272" s="1484"/>
      <c r="DA272" s="210"/>
    </row>
    <row r="273" s="425" customFormat="true" ht="15" customHeight="true" x14ac:dyDescent="0.2">
      <c r="B273" s="424"/>
      <c r="AU273" s="210"/>
      <c r="AV273" s="210"/>
      <c r="AW273" s="210"/>
      <c r="AX273" s="210"/>
      <c r="AY273" s="210"/>
      <c r="BA273" s="1582"/>
      <c r="BB273" s="288" t="s">
        <v>111</v>
      </c>
      <c r="BC273" s="1039" t="s">
        <v>35</v>
      </c>
      <c r="BD273" s="1059" t="s">
        <v>35</v>
      </c>
      <c r="BE273" s="1059" t="s">
        <v>35</v>
      </c>
      <c r="BF273" s="1059" t="s">
        <v>35</v>
      </c>
      <c r="BG273" s="1079" t="s">
        <v>35</v>
      </c>
      <c r="BH273" s="1039" t="s">
        <v>35</v>
      </c>
      <c r="BI273" s="1059" t="s">
        <v>35</v>
      </c>
      <c r="BJ273" s="1059" t="s">
        <v>35</v>
      </c>
      <c r="BK273" s="1059" t="s">
        <v>35</v>
      </c>
      <c r="BL273" s="1079" t="s">
        <v>35</v>
      </c>
      <c r="BM273" s="1039" t="s">
        <v>35</v>
      </c>
      <c r="BN273" s="1059" t="s">
        <v>35</v>
      </c>
      <c r="BO273" s="1059" t="s">
        <v>35</v>
      </c>
      <c r="BP273" s="1059" t="s">
        <v>35</v>
      </c>
      <c r="BQ273" s="1079" t="s">
        <v>35</v>
      </c>
      <c r="BR273" s="1039" t="s">
        <v>35</v>
      </c>
      <c r="BS273" s="1059" t="s">
        <v>35</v>
      </c>
      <c r="BT273" s="1059" t="s">
        <v>35</v>
      </c>
      <c r="BU273" s="1059" t="s">
        <v>35</v>
      </c>
      <c r="BV273" s="1059" t="s">
        <v>35</v>
      </c>
      <c r="BW273" s="1059" t="s">
        <v>35</v>
      </c>
      <c r="BX273" s="1059" t="s">
        <v>35</v>
      </c>
      <c r="BY273" s="1119" t="s">
        <v>35</v>
      </c>
      <c r="BZ273" s="1119" t="s">
        <v>35</v>
      </c>
      <c r="CA273" s="1119" t="s">
        <v>35</v>
      </c>
      <c r="CB273" s="1119" t="s">
        <v>35</v>
      </c>
      <c r="CC273" s="1119" t="s">
        <v>35</v>
      </c>
      <c r="CD273" s="1119" t="s">
        <v>35</v>
      </c>
      <c r="CE273" s="1119" t="s">
        <v>35</v>
      </c>
      <c r="CF273" s="1119" t="s">
        <v>35</v>
      </c>
      <c r="CG273" s="1119" t="s">
        <v>35</v>
      </c>
      <c r="CH273" s="1119" t="s">
        <v>35</v>
      </c>
      <c r="CI273" s="1119" t="s">
        <v>35</v>
      </c>
      <c r="CJ273" s="1119" t="s">
        <v>35</v>
      </c>
      <c r="CK273" s="1119" t="s">
        <v>35</v>
      </c>
      <c r="CL273" s="1119" t="s">
        <v>35</v>
      </c>
      <c r="CM273" s="1119" t="s">
        <v>35</v>
      </c>
      <c r="CN273" s="1119" t="s">
        <v>35</v>
      </c>
      <c r="CO273" s="1119" t="s">
        <v>35</v>
      </c>
      <c r="CP273" s="1119" t="s">
        <v>35</v>
      </c>
      <c r="CQ273" s="1119" t="s">
        <v>35</v>
      </c>
      <c r="CR273" s="1119" t="s">
        <v>35</v>
      </c>
      <c r="CS273" s="1119" t="s">
        <v>35</v>
      </c>
      <c r="CT273" s="1119" t="s">
        <v>35</v>
      </c>
      <c r="CU273" s="1484"/>
      <c r="CV273" s="1484"/>
      <c r="CW273" s="1484"/>
      <c r="CX273" s="1484"/>
      <c r="CY273" s="1484"/>
      <c r="CZ273" s="1484"/>
      <c r="DA273" s="210"/>
    </row>
    <row r="274" s="425" customFormat="true" ht="15" customHeight="true" x14ac:dyDescent="0.2">
      <c r="B274" s="424"/>
      <c r="AU274" s="210"/>
      <c r="AV274" s="210"/>
      <c r="AW274" s="210"/>
      <c r="AX274" s="210"/>
      <c r="AY274" s="210"/>
      <c r="BA274" s="1582" t="s">
        <v>75</v>
      </c>
      <c r="BB274" s="288" t="s">
        <v>49</v>
      </c>
      <c r="BC274" s="1039" t="s">
        <v>35</v>
      </c>
      <c r="BD274" s="1058" t="s">
        <v>35</v>
      </c>
      <c r="BE274" s="1058" t="s">
        <v>35</v>
      </c>
      <c r="BF274" s="1058" t="s">
        <v>35</v>
      </c>
      <c r="BG274" s="1078" t="s">
        <v>35</v>
      </c>
      <c r="BH274" s="1098" t="s">
        <v>35</v>
      </c>
      <c r="BI274" s="1058" t="s">
        <v>35</v>
      </c>
      <c r="BJ274" s="1058" t="s">
        <v>35</v>
      </c>
      <c r="BK274" s="1058" t="s">
        <v>35</v>
      </c>
      <c r="BL274" s="1078" t="s">
        <v>35</v>
      </c>
      <c r="BM274" s="1098" t="s">
        <v>35</v>
      </c>
      <c r="BN274" s="1058" t="s">
        <v>35</v>
      </c>
      <c r="BO274" s="1058" t="s">
        <v>35</v>
      </c>
      <c r="BP274" s="1058" t="s">
        <v>35</v>
      </c>
      <c r="BQ274" s="1078" t="s">
        <v>35</v>
      </c>
      <c r="BR274" s="1098" t="s">
        <v>35</v>
      </c>
      <c r="BS274" s="1058" t="s">
        <v>35</v>
      </c>
      <c r="BT274" s="1058" t="s">
        <v>35</v>
      </c>
      <c r="BU274" s="1058" t="s">
        <v>35</v>
      </c>
      <c r="BV274" s="1058" t="s">
        <v>35</v>
      </c>
      <c r="BW274" s="1058" t="s">
        <v>35</v>
      </c>
      <c r="BX274" s="1058" t="s">
        <v>35</v>
      </c>
      <c r="BY274" s="1118" t="s">
        <v>35</v>
      </c>
      <c r="BZ274" s="1118" t="s">
        <v>35</v>
      </c>
      <c r="CA274" s="1118" t="s">
        <v>35</v>
      </c>
      <c r="CB274" s="1118" t="s">
        <v>35</v>
      </c>
      <c r="CC274" s="1118" t="s">
        <v>35</v>
      </c>
      <c r="CD274" s="1118" t="s">
        <v>35</v>
      </c>
      <c r="CE274" s="1118" t="s">
        <v>35</v>
      </c>
      <c r="CF274" s="1118" t="s">
        <v>35</v>
      </c>
      <c r="CG274" s="1118" t="s">
        <v>35</v>
      </c>
      <c r="CH274" s="1118" t="s">
        <v>35</v>
      </c>
      <c r="CI274" s="1118" t="s">
        <v>35</v>
      </c>
      <c r="CJ274" s="1118" t="s">
        <v>35</v>
      </c>
      <c r="CK274" s="1118" t="s">
        <v>35</v>
      </c>
      <c r="CL274" s="1118" t="s">
        <v>35</v>
      </c>
      <c r="CM274" s="1118" t="s">
        <v>35</v>
      </c>
      <c r="CN274" s="1118" t="s">
        <v>35</v>
      </c>
      <c r="CO274" s="1118" t="s">
        <v>35</v>
      </c>
      <c r="CP274" s="1118" t="s">
        <v>35</v>
      </c>
      <c r="CQ274" s="1118" t="s">
        <v>35</v>
      </c>
      <c r="CR274" s="1118" t="s">
        <v>35</v>
      </c>
      <c r="CS274" s="1118" t="s">
        <v>35</v>
      </c>
      <c r="CT274" s="1118" t="s">
        <v>35</v>
      </c>
      <c r="CU274" s="1483"/>
      <c r="CV274" s="1483"/>
      <c r="CW274" s="1483"/>
      <c r="CX274" s="1483"/>
      <c r="CY274" s="1483"/>
      <c r="CZ274" s="1483"/>
      <c r="DA274" s="210"/>
    </row>
    <row r="275" s="425" customFormat="true" ht="15" customHeight="true" x14ac:dyDescent="0.2">
      <c r="B275" s="424"/>
      <c r="AU275" s="210"/>
      <c r="AV275" s="210"/>
      <c r="AW275" s="210"/>
      <c r="AX275" s="210"/>
      <c r="AY275" s="210"/>
      <c r="BA275" s="1582"/>
      <c r="BB275" s="288" t="s">
        <v>48</v>
      </c>
      <c r="BC275" s="1039" t="s">
        <v>35</v>
      </c>
      <c r="BD275" s="1058" t="s">
        <v>35</v>
      </c>
      <c r="BE275" s="1058" t="s">
        <v>35</v>
      </c>
      <c r="BF275" s="1058" t="s">
        <v>35</v>
      </c>
      <c r="BG275" s="1078" t="s">
        <v>35</v>
      </c>
      <c r="BH275" s="1098" t="s">
        <v>35</v>
      </c>
      <c r="BI275" s="1058" t="s">
        <v>35</v>
      </c>
      <c r="BJ275" s="1058" t="s">
        <v>35</v>
      </c>
      <c r="BK275" s="1058" t="s">
        <v>35</v>
      </c>
      <c r="BL275" s="1078" t="s">
        <v>35</v>
      </c>
      <c r="BM275" s="1098" t="s">
        <v>35</v>
      </c>
      <c r="BN275" s="1058" t="s">
        <v>35</v>
      </c>
      <c r="BO275" s="1058" t="s">
        <v>35</v>
      </c>
      <c r="BP275" s="1058" t="s">
        <v>35</v>
      </c>
      <c r="BQ275" s="1078" t="s">
        <v>35</v>
      </c>
      <c r="BR275" s="1098" t="s">
        <v>35</v>
      </c>
      <c r="BS275" s="1058" t="s">
        <v>35</v>
      </c>
      <c r="BT275" s="1058" t="s">
        <v>35</v>
      </c>
      <c r="BU275" s="1058" t="s">
        <v>35</v>
      </c>
      <c r="BV275" s="1058" t="s">
        <v>35</v>
      </c>
      <c r="BW275" s="1058" t="s">
        <v>35</v>
      </c>
      <c r="BX275" s="1058" t="s">
        <v>35</v>
      </c>
      <c r="BY275" s="1118" t="s">
        <v>35</v>
      </c>
      <c r="BZ275" s="1118" t="s">
        <v>35</v>
      </c>
      <c r="CA275" s="1118" t="s">
        <v>35</v>
      </c>
      <c r="CB275" s="1118" t="s">
        <v>35</v>
      </c>
      <c r="CC275" s="1118" t="s">
        <v>35</v>
      </c>
      <c r="CD275" s="1118" t="s">
        <v>35</v>
      </c>
      <c r="CE275" s="1118" t="s">
        <v>35</v>
      </c>
      <c r="CF275" s="1118" t="s">
        <v>35</v>
      </c>
      <c r="CG275" s="1118" t="s">
        <v>35</v>
      </c>
      <c r="CH275" s="1118" t="s">
        <v>35</v>
      </c>
      <c r="CI275" s="1118" t="s">
        <v>35</v>
      </c>
      <c r="CJ275" s="1118" t="s">
        <v>35</v>
      </c>
      <c r="CK275" s="1118" t="s">
        <v>35</v>
      </c>
      <c r="CL275" s="1118" t="s">
        <v>35</v>
      </c>
      <c r="CM275" s="1118" t="s">
        <v>35</v>
      </c>
      <c r="CN275" s="1118" t="s">
        <v>35</v>
      </c>
      <c r="CO275" s="1118" t="s">
        <v>35</v>
      </c>
      <c r="CP275" s="1118" t="s">
        <v>35</v>
      </c>
      <c r="CQ275" s="1118" t="s">
        <v>35</v>
      </c>
      <c r="CR275" s="1118" t="s">
        <v>35</v>
      </c>
      <c r="CS275" s="1118" t="s">
        <v>35</v>
      </c>
      <c r="CT275" s="1118" t="s">
        <v>35</v>
      </c>
      <c r="CU275" s="1483"/>
      <c r="CV275" s="1483"/>
      <c r="CW275" s="1483"/>
      <c r="CX275" s="1483"/>
      <c r="CY275" s="1483"/>
      <c r="CZ275" s="1483"/>
      <c r="DA275" s="210"/>
    </row>
    <row r="276" s="425" customFormat="true" ht="15" customHeight="true" x14ac:dyDescent="0.2">
      <c r="B276" s="424"/>
      <c r="AU276" s="210"/>
      <c r="AV276" s="210"/>
      <c r="AW276" s="210"/>
      <c r="AX276" s="210"/>
      <c r="AY276" s="210"/>
      <c r="BA276" s="1582"/>
      <c r="BB276" s="288" t="s">
        <v>112</v>
      </c>
      <c r="BC276" s="1039" t="s">
        <v>35</v>
      </c>
      <c r="BD276" s="1058" t="s">
        <v>35</v>
      </c>
      <c r="BE276" s="1058" t="s">
        <v>35</v>
      </c>
      <c r="BF276" s="1058" t="s">
        <v>35</v>
      </c>
      <c r="BG276" s="1078" t="s">
        <v>35</v>
      </c>
      <c r="BH276" s="1098" t="s">
        <v>35</v>
      </c>
      <c r="BI276" s="1058" t="s">
        <v>35</v>
      </c>
      <c r="BJ276" s="1058" t="s">
        <v>35</v>
      </c>
      <c r="BK276" s="1058" t="s">
        <v>35</v>
      </c>
      <c r="BL276" s="1078" t="s">
        <v>35</v>
      </c>
      <c r="BM276" s="1098" t="s">
        <v>35</v>
      </c>
      <c r="BN276" s="1058" t="s">
        <v>35</v>
      </c>
      <c r="BO276" s="1058" t="s">
        <v>35</v>
      </c>
      <c r="BP276" s="1058" t="s">
        <v>35</v>
      </c>
      <c r="BQ276" s="1078" t="s">
        <v>35</v>
      </c>
      <c r="BR276" s="1098" t="s">
        <v>35</v>
      </c>
      <c r="BS276" s="1058" t="s">
        <v>35</v>
      </c>
      <c r="BT276" s="1058" t="s">
        <v>35</v>
      </c>
      <c r="BU276" s="1058" t="s">
        <v>35</v>
      </c>
      <c r="BV276" s="1058" t="s">
        <v>35</v>
      </c>
      <c r="BW276" s="1058" t="s">
        <v>35</v>
      </c>
      <c r="BX276" s="1058" t="s">
        <v>35</v>
      </c>
      <c r="BY276" s="1118" t="s">
        <v>35</v>
      </c>
      <c r="BZ276" s="1118" t="s">
        <v>35</v>
      </c>
      <c r="CA276" s="1118" t="s">
        <v>35</v>
      </c>
      <c r="CB276" s="1118" t="s">
        <v>35</v>
      </c>
      <c r="CC276" s="1118" t="s">
        <v>35</v>
      </c>
      <c r="CD276" s="1118" t="s">
        <v>35</v>
      </c>
      <c r="CE276" s="1118" t="s">
        <v>35</v>
      </c>
      <c r="CF276" s="1118" t="s">
        <v>35</v>
      </c>
      <c r="CG276" s="1118" t="s">
        <v>35</v>
      </c>
      <c r="CH276" s="1118" t="s">
        <v>35</v>
      </c>
      <c r="CI276" s="1118" t="s">
        <v>35</v>
      </c>
      <c r="CJ276" s="1118" t="s">
        <v>35</v>
      </c>
      <c r="CK276" s="1118" t="s">
        <v>35</v>
      </c>
      <c r="CL276" s="1118" t="s">
        <v>35</v>
      </c>
      <c r="CM276" s="1118" t="s">
        <v>35</v>
      </c>
      <c r="CN276" s="1118" t="s">
        <v>35</v>
      </c>
      <c r="CO276" s="1118" t="s">
        <v>35</v>
      </c>
      <c r="CP276" s="1118" t="s">
        <v>35</v>
      </c>
      <c r="CQ276" s="1118" t="s">
        <v>35</v>
      </c>
      <c r="CR276" s="1118" t="s">
        <v>35</v>
      </c>
      <c r="CS276" s="1118" t="s">
        <v>35</v>
      </c>
      <c r="CT276" s="1118" t="s">
        <v>35</v>
      </c>
      <c r="CU276" s="1483"/>
      <c r="CV276" s="1483"/>
      <c r="CW276" s="1483"/>
      <c r="CX276" s="1483"/>
      <c r="CY276" s="1483"/>
      <c r="CZ276" s="1483"/>
      <c r="DA276" s="210"/>
    </row>
    <row r="277" s="425" customFormat="true" ht="15" customHeight="true" x14ac:dyDescent="0.2">
      <c r="B277" s="424"/>
      <c r="AU277" s="210"/>
      <c r="AV277" s="210"/>
      <c r="AW277" s="210"/>
      <c r="AX277" s="210"/>
      <c r="AY277" s="210"/>
      <c r="BA277" s="1582" t="s">
        <v>76</v>
      </c>
      <c r="BB277" s="288" t="s">
        <v>77</v>
      </c>
      <c r="BC277" s="1039" t="s">
        <v>35</v>
      </c>
      <c r="BD277" s="1058" t="s">
        <v>35</v>
      </c>
      <c r="BE277" s="1058" t="s">
        <v>35</v>
      </c>
      <c r="BF277" s="1058" t="s">
        <v>35</v>
      </c>
      <c r="BG277" s="1078" t="s">
        <v>35</v>
      </c>
      <c r="BH277" s="1098" t="s">
        <v>35</v>
      </c>
      <c r="BI277" s="1058" t="s">
        <v>35</v>
      </c>
      <c r="BJ277" s="1058" t="s">
        <v>35</v>
      </c>
      <c r="BK277" s="1058" t="s">
        <v>35</v>
      </c>
      <c r="BL277" s="1078" t="s">
        <v>35</v>
      </c>
      <c r="BM277" s="1098" t="s">
        <v>35</v>
      </c>
      <c r="BN277" s="1058" t="s">
        <v>35</v>
      </c>
      <c r="BO277" s="1058" t="s">
        <v>35</v>
      </c>
      <c r="BP277" s="1058" t="s">
        <v>35</v>
      </c>
      <c r="BQ277" s="1078" t="s">
        <v>35</v>
      </c>
      <c r="BR277" s="1098" t="s">
        <v>35</v>
      </c>
      <c r="BS277" s="1058" t="s">
        <v>35</v>
      </c>
      <c r="BT277" s="1058" t="s">
        <v>35</v>
      </c>
      <c r="BU277" s="1058" t="s">
        <v>35</v>
      </c>
      <c r="BV277" s="1058" t="s">
        <v>35</v>
      </c>
      <c r="BW277" s="1058" t="s">
        <v>35</v>
      </c>
      <c r="BX277" s="1058" t="s">
        <v>35</v>
      </c>
      <c r="BY277" s="1118" t="s">
        <v>35</v>
      </c>
      <c r="BZ277" s="1118" t="s">
        <v>35</v>
      </c>
      <c r="CA277" s="1118" t="s">
        <v>35</v>
      </c>
      <c r="CB277" s="1118" t="s">
        <v>35</v>
      </c>
      <c r="CC277" s="1118" t="s">
        <v>35</v>
      </c>
      <c r="CD277" s="1118" t="s">
        <v>35</v>
      </c>
      <c r="CE277" s="1118" t="s">
        <v>35</v>
      </c>
      <c r="CF277" s="1118" t="s">
        <v>35</v>
      </c>
      <c r="CG277" s="1118" t="s">
        <v>35</v>
      </c>
      <c r="CH277" s="1118" t="s">
        <v>35</v>
      </c>
      <c r="CI277" s="1118" t="s">
        <v>35</v>
      </c>
      <c r="CJ277" s="1118" t="s">
        <v>35</v>
      </c>
      <c r="CK277" s="1118" t="s">
        <v>35</v>
      </c>
      <c r="CL277" s="1118" t="s">
        <v>35</v>
      </c>
      <c r="CM277" s="1118" t="s">
        <v>35</v>
      </c>
      <c r="CN277" s="1118" t="s">
        <v>35</v>
      </c>
      <c r="CO277" s="1118" t="s">
        <v>35</v>
      </c>
      <c r="CP277" s="1118" t="s">
        <v>35</v>
      </c>
      <c r="CQ277" s="1118" t="s">
        <v>35</v>
      </c>
      <c r="CR277" s="1118" t="s">
        <v>35</v>
      </c>
      <c r="CS277" s="1118" t="s">
        <v>35</v>
      </c>
      <c r="CT277" s="1118" t="s">
        <v>35</v>
      </c>
      <c r="CU277" s="1483"/>
      <c r="CV277" s="1483"/>
      <c r="CW277" s="1483"/>
      <c r="CX277" s="1483"/>
      <c r="CY277" s="1483"/>
      <c r="CZ277" s="1483"/>
      <c r="DA277" s="210"/>
    </row>
    <row r="278" s="425" customFormat="true" ht="15" customHeight="true" x14ac:dyDescent="0.2">
      <c r="B278" s="424"/>
      <c r="AU278" s="210"/>
      <c r="AV278" s="210"/>
      <c r="AW278" s="210"/>
      <c r="AX278" s="210"/>
      <c r="AY278" s="210"/>
      <c r="BA278" s="1582"/>
      <c r="BB278" s="288" t="s">
        <v>78</v>
      </c>
      <c r="BC278" s="1039" t="s">
        <v>35</v>
      </c>
      <c r="BD278" s="1058" t="s">
        <v>35</v>
      </c>
      <c r="BE278" s="1058" t="s">
        <v>35</v>
      </c>
      <c r="BF278" s="1058" t="s">
        <v>35</v>
      </c>
      <c r="BG278" s="1078" t="s">
        <v>35</v>
      </c>
      <c r="BH278" s="1098" t="s">
        <v>35</v>
      </c>
      <c r="BI278" s="1058" t="s">
        <v>35</v>
      </c>
      <c r="BJ278" s="1058" t="s">
        <v>35</v>
      </c>
      <c r="BK278" s="1058" t="s">
        <v>35</v>
      </c>
      <c r="BL278" s="1078" t="s">
        <v>35</v>
      </c>
      <c r="BM278" s="1098" t="s">
        <v>35</v>
      </c>
      <c r="BN278" s="1058" t="s">
        <v>35</v>
      </c>
      <c r="BO278" s="1058" t="s">
        <v>35</v>
      </c>
      <c r="BP278" s="1058" t="s">
        <v>35</v>
      </c>
      <c r="BQ278" s="1078" t="s">
        <v>35</v>
      </c>
      <c r="BR278" s="1098" t="s">
        <v>35</v>
      </c>
      <c r="BS278" s="1058" t="s">
        <v>35</v>
      </c>
      <c r="BT278" s="1058" t="s">
        <v>35</v>
      </c>
      <c r="BU278" s="1058" t="s">
        <v>35</v>
      </c>
      <c r="BV278" s="1058" t="s">
        <v>35</v>
      </c>
      <c r="BW278" s="1058" t="s">
        <v>35</v>
      </c>
      <c r="BX278" s="1058" t="s">
        <v>35</v>
      </c>
      <c r="BY278" s="1118" t="s">
        <v>35</v>
      </c>
      <c r="BZ278" s="1118" t="s">
        <v>35</v>
      </c>
      <c r="CA278" s="1118" t="s">
        <v>35</v>
      </c>
      <c r="CB278" s="1118" t="s">
        <v>35</v>
      </c>
      <c r="CC278" s="1118" t="s">
        <v>35</v>
      </c>
      <c r="CD278" s="1118" t="s">
        <v>35</v>
      </c>
      <c r="CE278" s="1118" t="s">
        <v>35</v>
      </c>
      <c r="CF278" s="1118" t="s">
        <v>35</v>
      </c>
      <c r="CG278" s="1118" t="s">
        <v>35</v>
      </c>
      <c r="CH278" s="1118" t="s">
        <v>35</v>
      </c>
      <c r="CI278" s="1118" t="s">
        <v>35</v>
      </c>
      <c r="CJ278" s="1118" t="s">
        <v>35</v>
      </c>
      <c r="CK278" s="1118" t="s">
        <v>35</v>
      </c>
      <c r="CL278" s="1118" t="s">
        <v>35</v>
      </c>
      <c r="CM278" s="1118" t="s">
        <v>35</v>
      </c>
      <c r="CN278" s="1118" t="s">
        <v>35</v>
      </c>
      <c r="CO278" s="1118" t="s">
        <v>35</v>
      </c>
      <c r="CP278" s="1118" t="s">
        <v>35</v>
      </c>
      <c r="CQ278" s="1118" t="s">
        <v>35</v>
      </c>
      <c r="CR278" s="1118" t="s">
        <v>35</v>
      </c>
      <c r="CS278" s="1118" t="s">
        <v>35</v>
      </c>
      <c r="CT278" s="1118" t="s">
        <v>35</v>
      </c>
      <c r="CU278" s="1483"/>
      <c r="CV278" s="1483"/>
      <c r="CW278" s="1483"/>
      <c r="CX278" s="1483"/>
      <c r="CY278" s="1483"/>
      <c r="CZ278" s="1483"/>
      <c r="DA278" s="210"/>
    </row>
    <row r="279" s="425" customFormat="true" ht="15" customHeight="true" x14ac:dyDescent="0.2">
      <c r="B279" s="424"/>
      <c r="AU279" s="210"/>
      <c r="AV279" s="210"/>
      <c r="AW279" s="210"/>
      <c r="AX279" s="210"/>
      <c r="AY279" s="210"/>
      <c r="BA279" s="1582"/>
      <c r="BB279" s="288" t="s">
        <v>79</v>
      </c>
      <c r="BC279" s="1039" t="s">
        <v>35</v>
      </c>
      <c r="BD279" s="1059" t="s">
        <v>35</v>
      </c>
      <c r="BE279" s="1059" t="s">
        <v>35</v>
      </c>
      <c r="BF279" s="1059" t="s">
        <v>35</v>
      </c>
      <c r="BG279" s="1079" t="s">
        <v>35</v>
      </c>
      <c r="BH279" s="1039" t="s">
        <v>35</v>
      </c>
      <c r="BI279" s="1059" t="s">
        <v>35</v>
      </c>
      <c r="BJ279" s="1059" t="s">
        <v>35</v>
      </c>
      <c r="BK279" s="1059" t="s">
        <v>35</v>
      </c>
      <c r="BL279" s="1079" t="s">
        <v>35</v>
      </c>
      <c r="BM279" s="1039" t="s">
        <v>35</v>
      </c>
      <c r="BN279" s="1059" t="s">
        <v>35</v>
      </c>
      <c r="BO279" s="1059" t="s">
        <v>35</v>
      </c>
      <c r="BP279" s="1059" t="s">
        <v>35</v>
      </c>
      <c r="BQ279" s="1079" t="s">
        <v>35</v>
      </c>
      <c r="BR279" s="1039" t="s">
        <v>35</v>
      </c>
      <c r="BS279" s="1059" t="s">
        <v>35</v>
      </c>
      <c r="BT279" s="1059" t="s">
        <v>35</v>
      </c>
      <c r="BU279" s="1059" t="s">
        <v>35</v>
      </c>
      <c r="BV279" s="1059" t="s">
        <v>35</v>
      </c>
      <c r="BW279" s="1059" t="s">
        <v>35</v>
      </c>
      <c r="BX279" s="1059" t="s">
        <v>35</v>
      </c>
      <c r="BY279" s="1119" t="s">
        <v>35</v>
      </c>
      <c r="BZ279" s="1119" t="s">
        <v>35</v>
      </c>
      <c r="CA279" s="1119" t="s">
        <v>35</v>
      </c>
      <c r="CB279" s="1119" t="s">
        <v>35</v>
      </c>
      <c r="CC279" s="1119" t="s">
        <v>35</v>
      </c>
      <c r="CD279" s="1119" t="s">
        <v>35</v>
      </c>
      <c r="CE279" s="1119" t="s">
        <v>35</v>
      </c>
      <c r="CF279" s="1119" t="s">
        <v>35</v>
      </c>
      <c r="CG279" s="1119" t="s">
        <v>35</v>
      </c>
      <c r="CH279" s="1119" t="s">
        <v>35</v>
      </c>
      <c r="CI279" s="1119" t="s">
        <v>35</v>
      </c>
      <c r="CJ279" s="1119" t="s">
        <v>35</v>
      </c>
      <c r="CK279" s="1119" t="s">
        <v>35</v>
      </c>
      <c r="CL279" s="1119" t="s">
        <v>35</v>
      </c>
      <c r="CM279" s="1119" t="s">
        <v>35</v>
      </c>
      <c r="CN279" s="1119" t="s">
        <v>35</v>
      </c>
      <c r="CO279" s="1119" t="s">
        <v>35</v>
      </c>
      <c r="CP279" s="1119" t="s">
        <v>35</v>
      </c>
      <c r="CQ279" s="1119" t="s">
        <v>35</v>
      </c>
      <c r="CR279" s="1119" t="s">
        <v>35</v>
      </c>
      <c r="CS279" s="1119" t="s">
        <v>35</v>
      </c>
      <c r="CT279" s="1119" t="s">
        <v>35</v>
      </c>
      <c r="CU279" s="1484"/>
      <c r="CV279" s="1484"/>
      <c r="CW279" s="1484"/>
      <c r="CX279" s="1484"/>
      <c r="CY279" s="1484"/>
      <c r="CZ279" s="1484"/>
      <c r="DA279" s="210"/>
    </row>
    <row r="280" s="425" customFormat="true" ht="15" customHeight="true" x14ac:dyDescent="0.2">
      <c r="B280" s="424"/>
      <c r="AU280" s="210"/>
      <c r="AV280" s="210"/>
      <c r="AW280" s="210"/>
      <c r="AX280" s="210"/>
      <c r="AY280" s="210"/>
      <c r="BA280" s="1582"/>
      <c r="BB280" s="288" t="s">
        <v>80</v>
      </c>
      <c r="BC280" s="1039" t="s">
        <v>35</v>
      </c>
      <c r="BD280" s="1059" t="s">
        <v>35</v>
      </c>
      <c r="BE280" s="1059" t="s">
        <v>35</v>
      </c>
      <c r="BF280" s="1059" t="s">
        <v>35</v>
      </c>
      <c r="BG280" s="1079" t="s">
        <v>35</v>
      </c>
      <c r="BH280" s="1039" t="s">
        <v>35</v>
      </c>
      <c r="BI280" s="1059" t="s">
        <v>35</v>
      </c>
      <c r="BJ280" s="1059" t="s">
        <v>35</v>
      </c>
      <c r="BK280" s="1059" t="s">
        <v>35</v>
      </c>
      <c r="BL280" s="1079" t="s">
        <v>35</v>
      </c>
      <c r="BM280" s="1039" t="s">
        <v>35</v>
      </c>
      <c r="BN280" s="1059" t="s">
        <v>35</v>
      </c>
      <c r="BO280" s="1059" t="s">
        <v>35</v>
      </c>
      <c r="BP280" s="1059" t="s">
        <v>35</v>
      </c>
      <c r="BQ280" s="1079" t="s">
        <v>35</v>
      </c>
      <c r="BR280" s="1039" t="s">
        <v>35</v>
      </c>
      <c r="BS280" s="1059" t="s">
        <v>35</v>
      </c>
      <c r="BT280" s="1059" t="s">
        <v>35</v>
      </c>
      <c r="BU280" s="1059" t="s">
        <v>35</v>
      </c>
      <c r="BV280" s="1059" t="s">
        <v>35</v>
      </c>
      <c r="BW280" s="1059" t="s">
        <v>35</v>
      </c>
      <c r="BX280" s="1059" t="s">
        <v>35</v>
      </c>
      <c r="BY280" s="1119" t="s">
        <v>35</v>
      </c>
      <c r="BZ280" s="1119" t="s">
        <v>35</v>
      </c>
      <c r="CA280" s="1119" t="s">
        <v>35</v>
      </c>
      <c r="CB280" s="1119" t="s">
        <v>35</v>
      </c>
      <c r="CC280" s="1119" t="s">
        <v>35</v>
      </c>
      <c r="CD280" s="1119" t="s">
        <v>35</v>
      </c>
      <c r="CE280" s="1119" t="s">
        <v>35</v>
      </c>
      <c r="CF280" s="1119" t="s">
        <v>35</v>
      </c>
      <c r="CG280" s="1119" t="s">
        <v>35</v>
      </c>
      <c r="CH280" s="1119" t="s">
        <v>35</v>
      </c>
      <c r="CI280" s="1119" t="s">
        <v>35</v>
      </c>
      <c r="CJ280" s="1119" t="s">
        <v>35</v>
      </c>
      <c r="CK280" s="1119" t="s">
        <v>35</v>
      </c>
      <c r="CL280" s="1119" t="s">
        <v>35</v>
      </c>
      <c r="CM280" s="1119" t="s">
        <v>35</v>
      </c>
      <c r="CN280" s="1119" t="s">
        <v>35</v>
      </c>
      <c r="CO280" s="1119" t="s">
        <v>35</v>
      </c>
      <c r="CP280" s="1119" t="s">
        <v>35</v>
      </c>
      <c r="CQ280" s="1119" t="s">
        <v>35</v>
      </c>
      <c r="CR280" s="1119" t="s">
        <v>35</v>
      </c>
      <c r="CS280" s="1119" t="s">
        <v>35</v>
      </c>
      <c r="CT280" s="1119" t="s">
        <v>35</v>
      </c>
      <c r="CU280" s="1484"/>
      <c r="CV280" s="1484"/>
      <c r="CW280" s="1484"/>
      <c r="CX280" s="1484"/>
      <c r="CY280" s="1484"/>
      <c r="CZ280" s="1484"/>
      <c r="DA280" s="210"/>
    </row>
    <row r="281" s="425" customFormat="true" ht="15" customHeight="true" x14ac:dyDescent="0.2">
      <c r="B281" s="424"/>
      <c r="AU281" s="210"/>
      <c r="AV281" s="210"/>
      <c r="AW281" s="210"/>
      <c r="AX281" s="210"/>
      <c r="AY281" s="210"/>
      <c r="BA281" s="1582"/>
      <c r="BB281" s="288" t="s">
        <v>81</v>
      </c>
      <c r="BC281" s="1039" t="s">
        <v>35</v>
      </c>
      <c r="BD281" s="1059" t="s">
        <v>35</v>
      </c>
      <c r="BE281" s="1059" t="s">
        <v>35</v>
      </c>
      <c r="BF281" s="1059" t="s">
        <v>35</v>
      </c>
      <c r="BG281" s="1079" t="s">
        <v>35</v>
      </c>
      <c r="BH281" s="1039" t="s">
        <v>35</v>
      </c>
      <c r="BI281" s="1059" t="s">
        <v>35</v>
      </c>
      <c r="BJ281" s="1059" t="s">
        <v>35</v>
      </c>
      <c r="BK281" s="1059" t="s">
        <v>35</v>
      </c>
      <c r="BL281" s="1079" t="s">
        <v>35</v>
      </c>
      <c r="BM281" s="1039" t="s">
        <v>35</v>
      </c>
      <c r="BN281" s="1059" t="s">
        <v>35</v>
      </c>
      <c r="BO281" s="1059" t="s">
        <v>35</v>
      </c>
      <c r="BP281" s="1059" t="s">
        <v>35</v>
      </c>
      <c r="BQ281" s="1079" t="s">
        <v>35</v>
      </c>
      <c r="BR281" s="1039" t="s">
        <v>35</v>
      </c>
      <c r="BS281" s="1059" t="s">
        <v>35</v>
      </c>
      <c r="BT281" s="1059" t="s">
        <v>35</v>
      </c>
      <c r="BU281" s="1059" t="s">
        <v>35</v>
      </c>
      <c r="BV281" s="1059" t="s">
        <v>35</v>
      </c>
      <c r="BW281" s="1059" t="s">
        <v>35</v>
      </c>
      <c r="BX281" s="1059" t="s">
        <v>35</v>
      </c>
      <c r="BY281" s="1119" t="s">
        <v>35</v>
      </c>
      <c r="BZ281" s="1119" t="s">
        <v>35</v>
      </c>
      <c r="CA281" s="1119" t="s">
        <v>35</v>
      </c>
      <c r="CB281" s="1119" t="s">
        <v>35</v>
      </c>
      <c r="CC281" s="1119" t="s">
        <v>35</v>
      </c>
      <c r="CD281" s="1119" t="s">
        <v>35</v>
      </c>
      <c r="CE281" s="1119" t="s">
        <v>35</v>
      </c>
      <c r="CF281" s="1119" t="s">
        <v>35</v>
      </c>
      <c r="CG281" s="1119" t="s">
        <v>35</v>
      </c>
      <c r="CH281" s="1119" t="s">
        <v>35</v>
      </c>
      <c r="CI281" s="1119" t="s">
        <v>35</v>
      </c>
      <c r="CJ281" s="1119" t="s">
        <v>35</v>
      </c>
      <c r="CK281" s="1119" t="s">
        <v>35</v>
      </c>
      <c r="CL281" s="1119" t="s">
        <v>35</v>
      </c>
      <c r="CM281" s="1119" t="s">
        <v>35</v>
      </c>
      <c r="CN281" s="1119" t="s">
        <v>35</v>
      </c>
      <c r="CO281" s="1119" t="s">
        <v>35</v>
      </c>
      <c r="CP281" s="1119" t="s">
        <v>35</v>
      </c>
      <c r="CQ281" s="1119" t="s">
        <v>35</v>
      </c>
      <c r="CR281" s="1119" t="s">
        <v>35</v>
      </c>
      <c r="CS281" s="1119" t="s">
        <v>35</v>
      </c>
      <c r="CT281" s="1119" t="s">
        <v>35</v>
      </c>
      <c r="CU281" s="1484"/>
      <c r="CV281" s="1484"/>
      <c r="CW281" s="1484"/>
      <c r="CX281" s="1484"/>
      <c r="CY281" s="1484"/>
      <c r="CZ281" s="1484"/>
      <c r="DA281" s="210"/>
    </row>
    <row r="282" s="425" customFormat="true" ht="15" customHeight="true" x14ac:dyDescent="0.2">
      <c r="B282" s="424"/>
      <c r="AU282" s="210"/>
      <c r="AV282" s="210"/>
      <c r="AW282" s="210"/>
      <c r="AX282" s="210"/>
      <c r="AY282" s="210"/>
      <c r="BA282" s="1582"/>
      <c r="BB282" s="288" t="s">
        <v>82</v>
      </c>
      <c r="BC282" s="1039" t="s">
        <v>35</v>
      </c>
      <c r="BD282" s="1059" t="s">
        <v>35</v>
      </c>
      <c r="BE282" s="1059" t="s">
        <v>35</v>
      </c>
      <c r="BF282" s="1059" t="s">
        <v>35</v>
      </c>
      <c r="BG282" s="1079" t="s">
        <v>35</v>
      </c>
      <c r="BH282" s="1039" t="s">
        <v>35</v>
      </c>
      <c r="BI282" s="1059" t="s">
        <v>35</v>
      </c>
      <c r="BJ282" s="1059" t="s">
        <v>35</v>
      </c>
      <c r="BK282" s="1059" t="s">
        <v>35</v>
      </c>
      <c r="BL282" s="1079" t="s">
        <v>35</v>
      </c>
      <c r="BM282" s="1039" t="s">
        <v>35</v>
      </c>
      <c r="BN282" s="1059" t="s">
        <v>35</v>
      </c>
      <c r="BO282" s="1059" t="s">
        <v>35</v>
      </c>
      <c r="BP282" s="1059" t="s">
        <v>35</v>
      </c>
      <c r="BQ282" s="1079" t="s">
        <v>35</v>
      </c>
      <c r="BR282" s="1039" t="s">
        <v>35</v>
      </c>
      <c r="BS282" s="1059" t="s">
        <v>35</v>
      </c>
      <c r="BT282" s="1059" t="s">
        <v>35</v>
      </c>
      <c r="BU282" s="1059" t="s">
        <v>35</v>
      </c>
      <c r="BV282" s="1059" t="s">
        <v>35</v>
      </c>
      <c r="BW282" s="1059" t="s">
        <v>35</v>
      </c>
      <c r="BX282" s="1059" t="s">
        <v>35</v>
      </c>
      <c r="BY282" s="1119" t="s">
        <v>35</v>
      </c>
      <c r="BZ282" s="1119" t="s">
        <v>35</v>
      </c>
      <c r="CA282" s="1119" t="s">
        <v>35</v>
      </c>
      <c r="CB282" s="1119" t="s">
        <v>35</v>
      </c>
      <c r="CC282" s="1119" t="s">
        <v>35</v>
      </c>
      <c r="CD282" s="1119" t="s">
        <v>35</v>
      </c>
      <c r="CE282" s="1119" t="s">
        <v>35</v>
      </c>
      <c r="CF282" s="1119" t="s">
        <v>35</v>
      </c>
      <c r="CG282" s="1119" t="s">
        <v>35</v>
      </c>
      <c r="CH282" s="1119" t="s">
        <v>35</v>
      </c>
      <c r="CI282" s="1119" t="s">
        <v>35</v>
      </c>
      <c r="CJ282" s="1119" t="s">
        <v>35</v>
      </c>
      <c r="CK282" s="1119" t="s">
        <v>35</v>
      </c>
      <c r="CL282" s="1119" t="s">
        <v>35</v>
      </c>
      <c r="CM282" s="1119" t="s">
        <v>35</v>
      </c>
      <c r="CN282" s="1119" t="s">
        <v>35</v>
      </c>
      <c r="CO282" s="1119" t="s">
        <v>35</v>
      </c>
      <c r="CP282" s="1119" t="s">
        <v>35</v>
      </c>
      <c r="CQ282" s="1119" t="s">
        <v>35</v>
      </c>
      <c r="CR282" s="1119" t="s">
        <v>35</v>
      </c>
      <c r="CS282" s="1119" t="s">
        <v>35</v>
      </c>
      <c r="CT282" s="1119" t="s">
        <v>35</v>
      </c>
      <c r="CU282" s="1484"/>
      <c r="CV282" s="1484"/>
      <c r="CW282" s="1484"/>
      <c r="CX282" s="1484"/>
      <c r="CY282" s="1484"/>
      <c r="CZ282" s="1484"/>
      <c r="DA282" s="210"/>
    </row>
    <row r="283" s="425" customFormat="true" ht="15" customHeight="true" x14ac:dyDescent="0.2">
      <c r="B283" s="424"/>
      <c r="AU283" s="210"/>
      <c r="AV283" s="210"/>
      <c r="AW283" s="210"/>
      <c r="AX283" s="210"/>
      <c r="AY283" s="210"/>
      <c r="BA283" s="1582"/>
      <c r="BB283" s="288" t="s">
        <v>83</v>
      </c>
      <c r="BC283" s="1039" t="s">
        <v>35</v>
      </c>
      <c r="BD283" s="1059" t="s">
        <v>35</v>
      </c>
      <c r="BE283" s="1059" t="s">
        <v>35</v>
      </c>
      <c r="BF283" s="1059" t="s">
        <v>35</v>
      </c>
      <c r="BG283" s="1079" t="s">
        <v>35</v>
      </c>
      <c r="BH283" s="1039" t="s">
        <v>35</v>
      </c>
      <c r="BI283" s="1059" t="s">
        <v>35</v>
      </c>
      <c r="BJ283" s="1059" t="s">
        <v>35</v>
      </c>
      <c r="BK283" s="1059" t="s">
        <v>35</v>
      </c>
      <c r="BL283" s="1079" t="s">
        <v>35</v>
      </c>
      <c r="BM283" s="1039" t="s">
        <v>35</v>
      </c>
      <c r="BN283" s="1059" t="s">
        <v>35</v>
      </c>
      <c r="BO283" s="1059" t="s">
        <v>35</v>
      </c>
      <c r="BP283" s="1059" t="s">
        <v>35</v>
      </c>
      <c r="BQ283" s="1079" t="s">
        <v>35</v>
      </c>
      <c r="BR283" s="1039" t="s">
        <v>35</v>
      </c>
      <c r="BS283" s="1059" t="s">
        <v>35</v>
      </c>
      <c r="BT283" s="1059" t="s">
        <v>35</v>
      </c>
      <c r="BU283" s="1059" t="s">
        <v>35</v>
      </c>
      <c r="BV283" s="1059" t="s">
        <v>35</v>
      </c>
      <c r="BW283" s="1059" t="s">
        <v>35</v>
      </c>
      <c r="BX283" s="1059" t="s">
        <v>35</v>
      </c>
      <c r="BY283" s="1119" t="s">
        <v>35</v>
      </c>
      <c r="BZ283" s="1119" t="s">
        <v>35</v>
      </c>
      <c r="CA283" s="1119" t="s">
        <v>35</v>
      </c>
      <c r="CB283" s="1119" t="s">
        <v>35</v>
      </c>
      <c r="CC283" s="1119" t="s">
        <v>35</v>
      </c>
      <c r="CD283" s="1119" t="s">
        <v>35</v>
      </c>
      <c r="CE283" s="1119" t="s">
        <v>35</v>
      </c>
      <c r="CF283" s="1119" t="s">
        <v>35</v>
      </c>
      <c r="CG283" s="1119" t="s">
        <v>35</v>
      </c>
      <c r="CH283" s="1119" t="s">
        <v>35</v>
      </c>
      <c r="CI283" s="1119" t="s">
        <v>35</v>
      </c>
      <c r="CJ283" s="1119" t="s">
        <v>35</v>
      </c>
      <c r="CK283" s="1119" t="s">
        <v>35</v>
      </c>
      <c r="CL283" s="1119" t="s">
        <v>35</v>
      </c>
      <c r="CM283" s="1119" t="s">
        <v>35</v>
      </c>
      <c r="CN283" s="1119" t="s">
        <v>35</v>
      </c>
      <c r="CO283" s="1119" t="s">
        <v>35</v>
      </c>
      <c r="CP283" s="1119" t="s">
        <v>35</v>
      </c>
      <c r="CQ283" s="1119" t="s">
        <v>35</v>
      </c>
      <c r="CR283" s="1119" t="s">
        <v>35</v>
      </c>
      <c r="CS283" s="1119" t="s">
        <v>35</v>
      </c>
      <c r="CT283" s="1119" t="s">
        <v>35</v>
      </c>
      <c r="CU283" s="1484"/>
      <c r="CV283" s="1484"/>
      <c r="CW283" s="1484"/>
      <c r="CX283" s="1484"/>
      <c r="CY283" s="1484"/>
      <c r="CZ283" s="1484"/>
      <c r="DA283" s="210"/>
    </row>
    <row r="284" s="425" customFormat="true" ht="15" customHeight="true" x14ac:dyDescent="0.2">
      <c r="B284" s="424"/>
      <c r="AU284" s="210"/>
      <c r="AV284" s="210"/>
      <c r="AW284" s="210"/>
      <c r="AX284" s="210"/>
      <c r="AY284" s="210"/>
      <c r="BA284" s="1583"/>
      <c r="BB284" s="289" t="s">
        <v>112</v>
      </c>
      <c r="BC284" s="1040" t="s">
        <v>35</v>
      </c>
      <c r="BD284" s="1060" t="s">
        <v>35</v>
      </c>
      <c r="BE284" s="1060" t="s">
        <v>35</v>
      </c>
      <c r="BF284" s="1060" t="s">
        <v>35</v>
      </c>
      <c r="BG284" s="1080" t="s">
        <v>35</v>
      </c>
      <c r="BH284" s="1099" t="s">
        <v>35</v>
      </c>
      <c r="BI284" s="1060" t="s">
        <v>35</v>
      </c>
      <c r="BJ284" s="1060" t="s">
        <v>35</v>
      </c>
      <c r="BK284" s="1060" t="s">
        <v>35</v>
      </c>
      <c r="BL284" s="1080" t="s">
        <v>35</v>
      </c>
      <c r="BM284" s="1099" t="s">
        <v>35</v>
      </c>
      <c r="BN284" s="1060" t="s">
        <v>35</v>
      </c>
      <c r="BO284" s="1060" t="s">
        <v>35</v>
      </c>
      <c r="BP284" s="1060" t="s">
        <v>35</v>
      </c>
      <c r="BQ284" s="1080" t="s">
        <v>35</v>
      </c>
      <c r="BR284" s="1099" t="s">
        <v>35</v>
      </c>
      <c r="BS284" s="1060" t="s">
        <v>35</v>
      </c>
      <c r="BT284" s="1060" t="s">
        <v>35</v>
      </c>
      <c r="BU284" s="1060" t="s">
        <v>35</v>
      </c>
      <c r="BV284" s="1060" t="s">
        <v>35</v>
      </c>
      <c r="BW284" s="1060" t="s">
        <v>35</v>
      </c>
      <c r="BX284" s="1060" t="s">
        <v>35</v>
      </c>
      <c r="BY284" s="1120" t="s">
        <v>35</v>
      </c>
      <c r="BZ284" s="1120" t="s">
        <v>35</v>
      </c>
      <c r="CA284" s="1120" t="s">
        <v>35</v>
      </c>
      <c r="CB284" s="1120" t="s">
        <v>35</v>
      </c>
      <c r="CC284" s="1120" t="s">
        <v>35</v>
      </c>
      <c r="CD284" s="1120" t="s">
        <v>35</v>
      </c>
      <c r="CE284" s="1120" t="s">
        <v>35</v>
      </c>
      <c r="CF284" s="1120" t="s">
        <v>35</v>
      </c>
      <c r="CG284" s="1120" t="s">
        <v>35</v>
      </c>
      <c r="CH284" s="1120" t="s">
        <v>35</v>
      </c>
      <c r="CI284" s="1120" t="s">
        <v>35</v>
      </c>
      <c r="CJ284" s="1120" t="s">
        <v>35</v>
      </c>
      <c r="CK284" s="1120" t="s">
        <v>35</v>
      </c>
      <c r="CL284" s="1120" t="s">
        <v>35</v>
      </c>
      <c r="CM284" s="1120" t="s">
        <v>35</v>
      </c>
      <c r="CN284" s="1120" t="s">
        <v>35</v>
      </c>
      <c r="CO284" s="1120" t="s">
        <v>35</v>
      </c>
      <c r="CP284" s="1120" t="s">
        <v>35</v>
      </c>
      <c r="CQ284" s="1120" t="s">
        <v>35</v>
      </c>
      <c r="CR284" s="1120" t="s">
        <v>35</v>
      </c>
      <c r="CS284" s="1120" t="s">
        <v>35</v>
      </c>
      <c r="CT284" s="1120" t="s">
        <v>35</v>
      </c>
      <c r="CU284" s="1485"/>
      <c r="CV284" s="1485"/>
      <c r="CW284" s="1485"/>
      <c r="CX284" s="1485"/>
      <c r="CY284" s="1485"/>
      <c r="CZ284" s="1485"/>
      <c r="DA284" s="210"/>
    </row>
    <row r="285" s="425" customFormat="true" ht="15" customHeight="true" x14ac:dyDescent="0.2">
      <c r="B285" s="424"/>
      <c r="AU285" s="210"/>
      <c r="AV285" s="210"/>
      <c r="AW285" s="210"/>
      <c r="AX285" s="210"/>
      <c r="AY285" s="21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09"/>
      <c r="CA285" s="209"/>
      <c r="CB285" s="209"/>
      <c r="CC285" s="209"/>
      <c r="CD285" s="209"/>
      <c r="CE285" s="209"/>
      <c r="CF285" s="209"/>
      <c r="CG285" s="209"/>
      <c r="CH285" s="209"/>
      <c r="CI285" s="209"/>
      <c r="CJ285" s="209"/>
      <c r="CK285" s="209"/>
      <c r="CL285" s="209"/>
      <c r="CM285" s="209"/>
      <c r="CN285" s="209"/>
      <c r="CO285" s="209"/>
      <c r="CP285" s="209"/>
      <c r="CQ285" s="209"/>
      <c r="CR285" s="209"/>
      <c r="CS285" s="209"/>
      <c r="CT285" s="209"/>
      <c r="CU285" s="209"/>
      <c r="CV285" s="209"/>
      <c r="CW285" s="209"/>
      <c r="CX285" s="209"/>
      <c r="CY285" s="209"/>
      <c r="CZ285" s="209"/>
      <c r="DA285" s="210"/>
    </row>
    <row r="286" s="425" customFormat="true" ht="15" customHeight="true" x14ac:dyDescent="0.2">
      <c r="B286" s="424"/>
      <c r="AU286" s="210"/>
      <c r="AV286" s="210"/>
      <c r="AW286" s="210"/>
      <c r="AX286" s="210"/>
      <c r="AY286" s="21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09"/>
      <c r="CA286" s="209"/>
      <c r="CB286" s="209"/>
      <c r="CC286" s="209"/>
      <c r="CD286" s="209"/>
      <c r="CE286" s="209"/>
      <c r="CF286" s="209"/>
      <c r="CG286" s="209"/>
      <c r="CH286" s="209"/>
      <c r="CI286" s="209"/>
      <c r="CJ286" s="209"/>
      <c r="CK286" s="209"/>
      <c r="CL286" s="209"/>
      <c r="CM286" s="209"/>
      <c r="CN286" s="209"/>
      <c r="CO286" s="209"/>
      <c r="CP286" s="209"/>
      <c r="CQ286" s="209"/>
      <c r="CR286" s="209"/>
      <c r="CS286" s="209"/>
      <c r="CT286" s="209"/>
      <c r="CU286" s="209"/>
      <c r="CV286" s="209"/>
      <c r="CW286" s="209"/>
      <c r="CX286" s="209"/>
      <c r="CY286" s="209"/>
      <c r="CZ286" s="209"/>
      <c r="DA286" s="210"/>
    </row>
    <row r="287" s="425" customFormat="true" ht="15" customHeight="true" x14ac:dyDescent="0.2">
      <c r="B287" s="424"/>
      <c r="AU287" s="210"/>
      <c r="AV287" s="210"/>
      <c r="AW287" s="210"/>
      <c r="AX287" s="210"/>
      <c r="AY287" s="21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09"/>
      <c r="CA287" s="209"/>
      <c r="CB287" s="209"/>
      <c r="CC287" s="209"/>
      <c r="CD287" s="209"/>
      <c r="CE287" s="209"/>
      <c r="CF287" s="209"/>
      <c r="CG287" s="209"/>
      <c r="CH287" s="209"/>
      <c r="CI287" s="209"/>
      <c r="CJ287" s="209"/>
      <c r="CK287" s="209"/>
      <c r="CL287" s="209"/>
      <c r="CM287" s="209"/>
      <c r="CN287" s="209"/>
      <c r="CO287" s="209"/>
      <c r="CP287" s="209"/>
      <c r="CQ287" s="209"/>
      <c r="CR287" s="209"/>
      <c r="CS287" s="209"/>
      <c r="CT287" s="209"/>
      <c r="CU287" s="209"/>
      <c r="CV287" s="209"/>
      <c r="CW287" s="209"/>
      <c r="CX287" s="209"/>
      <c r="CY287" s="209"/>
      <c r="CZ287" s="209"/>
      <c r="DA287" s="210"/>
    </row>
    <row r="288" s="425" customFormat="true" ht="15" customHeight="true" x14ac:dyDescent="0.2">
      <c r="B288" s="424"/>
      <c r="AU288" s="210"/>
      <c r="AV288" s="210"/>
      <c r="AW288" s="210"/>
      <c r="AX288" s="210"/>
      <c r="AY288" s="21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09"/>
      <c r="CA288" s="209"/>
      <c r="CB288" s="209"/>
      <c r="CC288" s="209"/>
      <c r="CD288" s="209"/>
      <c r="CE288" s="209"/>
      <c r="CF288" s="209"/>
      <c r="CG288" s="209"/>
      <c r="CH288" s="209"/>
      <c r="CI288" s="209"/>
      <c r="CJ288" s="209"/>
      <c r="CK288" s="209"/>
      <c r="CL288" s="209"/>
      <c r="CM288" s="209"/>
      <c r="CN288" s="209"/>
      <c r="CO288" s="209"/>
      <c r="CP288" s="209"/>
      <c r="CQ288" s="209"/>
      <c r="CR288" s="209"/>
      <c r="CS288" s="209"/>
      <c r="CT288" s="209"/>
      <c r="CU288" s="209"/>
      <c r="CV288" s="209"/>
      <c r="CW288" s="209"/>
      <c r="CX288" s="209"/>
      <c r="CY288" s="209"/>
      <c r="CZ288" s="209"/>
      <c r="DA288" s="210"/>
    </row>
    <row r="289" s="425" customFormat="true" ht="15" customHeight="true" x14ac:dyDescent="0.2">
      <c r="A289" s="438"/>
      <c r="B289" s="439"/>
      <c r="C289" s="440"/>
      <c r="AU289" s="210"/>
      <c r="AV289" s="210"/>
      <c r="AW289" s="210"/>
      <c r="AX289" s="210"/>
      <c r="AY289" s="21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09"/>
      <c r="CA289" s="209"/>
      <c r="CB289" s="209"/>
      <c r="CC289" s="209"/>
      <c r="CD289" s="209"/>
      <c r="CE289" s="209"/>
      <c r="CF289" s="209"/>
      <c r="CG289" s="209"/>
      <c r="CH289" s="209"/>
      <c r="CI289" s="209"/>
      <c r="CJ289" s="209"/>
      <c r="CK289" s="209"/>
      <c r="CL289" s="209"/>
      <c r="CM289" s="209"/>
      <c r="CN289" s="209"/>
      <c r="CO289" s="209"/>
      <c r="CP289" s="209"/>
      <c r="CQ289" s="209"/>
      <c r="CR289" s="209"/>
      <c r="CS289" s="209"/>
      <c r="CT289" s="209"/>
      <c r="CU289" s="209"/>
      <c r="CV289" s="209"/>
      <c r="CW289" s="209"/>
      <c r="CX289" s="209"/>
      <c r="CY289" s="209"/>
      <c r="CZ289" s="209"/>
      <c r="DA289" s="210"/>
    </row>
    <row r="290" s="425" customFormat="true" ht="15" customHeight="true" x14ac:dyDescent="0.2">
      <c r="A290" s="615"/>
      <c r="B290" s="616"/>
      <c r="C290" s="617"/>
      <c r="AU290" s="210"/>
      <c r="AV290" s="210"/>
      <c r="AW290" s="210"/>
      <c r="AX290" s="210"/>
      <c r="AY290" s="21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09"/>
      <c r="CA290" s="209"/>
      <c r="CB290" s="209"/>
      <c r="CC290" s="209"/>
      <c r="CD290" s="209"/>
      <c r="CE290" s="209"/>
      <c r="CF290" s="209"/>
      <c r="CG290" s="209"/>
      <c r="CH290" s="209"/>
      <c r="CI290" s="209"/>
      <c r="CJ290" s="209"/>
      <c r="CK290" s="209"/>
      <c r="CL290" s="209"/>
      <c r="CM290" s="209"/>
      <c r="CN290" s="209"/>
      <c r="CO290" s="209"/>
      <c r="CP290" s="209"/>
      <c r="CQ290" s="209"/>
      <c r="CR290" s="209"/>
      <c r="CS290" s="209"/>
      <c r="CT290" s="209"/>
      <c r="CU290" s="209"/>
      <c r="CV290" s="209"/>
      <c r="CW290" s="209"/>
      <c r="CX290" s="209"/>
      <c r="CY290" s="209"/>
      <c r="CZ290" s="209"/>
      <c r="DA290" s="210"/>
    </row>
    <row r="291" s="425" customFormat="true" ht="15" customHeight="true" x14ac:dyDescent="0.2">
      <c r="A291" s="618"/>
      <c r="B291" s="619"/>
      <c r="C291" s="620"/>
      <c r="AU291" s="210"/>
      <c r="AV291" s="210"/>
      <c r="AW291" s="210"/>
      <c r="AX291" s="210"/>
      <c r="AY291" s="21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09"/>
      <c r="CA291" s="209"/>
      <c r="CB291" s="209"/>
      <c r="CC291" s="209"/>
      <c r="CD291" s="209"/>
      <c r="CE291" s="209"/>
      <c r="CF291" s="209"/>
      <c r="CG291" s="209"/>
      <c r="CH291" s="209"/>
      <c r="CI291" s="209"/>
      <c r="CJ291" s="209"/>
      <c r="CK291" s="209"/>
      <c r="CL291" s="209"/>
      <c r="CM291" s="209"/>
      <c r="CN291" s="209"/>
      <c r="CO291" s="209"/>
      <c r="CP291" s="209"/>
      <c r="CQ291" s="209"/>
      <c r="CR291" s="209"/>
      <c r="CS291" s="209"/>
      <c r="CT291" s="209"/>
      <c r="CU291" s="209"/>
      <c r="CV291" s="209"/>
      <c r="CW291" s="209"/>
      <c r="CX291" s="209"/>
      <c r="CY291" s="209"/>
      <c r="CZ291" s="209"/>
      <c r="DA291" s="210"/>
    </row>
    <row r="292" s="425" customFormat="true" ht="15" customHeight="true" x14ac:dyDescent="0.2">
      <c r="A292" s="621"/>
      <c r="B292" s="622"/>
      <c r="C292" s="623"/>
      <c r="AU292" s="210"/>
      <c r="AV292" s="210"/>
      <c r="AW292" s="210"/>
      <c r="AX292" s="210"/>
      <c r="AY292" s="21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09"/>
      <c r="CA292" s="209"/>
      <c r="CB292" s="209"/>
      <c r="CC292" s="209"/>
      <c r="CD292" s="209"/>
      <c r="CE292" s="209"/>
      <c r="CF292" s="209"/>
      <c r="CG292" s="209"/>
      <c r="CH292" s="209"/>
      <c r="CI292" s="209"/>
      <c r="CJ292" s="209"/>
      <c r="CK292" s="209"/>
      <c r="CL292" s="209"/>
      <c r="CM292" s="209"/>
      <c r="CN292" s="209"/>
      <c r="CO292" s="209"/>
      <c r="CP292" s="209"/>
      <c r="CQ292" s="209"/>
      <c r="CR292" s="209"/>
      <c r="CS292" s="209"/>
      <c r="CT292" s="209"/>
      <c r="CU292" s="209"/>
      <c r="CV292" s="209"/>
      <c r="CW292" s="209"/>
      <c r="CX292" s="209"/>
      <c r="CY292" s="209"/>
      <c r="CZ292" s="209"/>
      <c r="DA292" s="210"/>
    </row>
    <row r="293" s="425" customFormat="true" ht="15" customHeight="true" x14ac:dyDescent="0.2">
      <c r="A293" s="624"/>
      <c r="B293" s="625"/>
      <c r="C293" s="626"/>
      <c r="AU293" s="210"/>
      <c r="AV293" s="210"/>
      <c r="AW293" s="210"/>
      <c r="AX293" s="210"/>
      <c r="AY293" s="21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09"/>
      <c r="CA293" s="209"/>
      <c r="CB293" s="209"/>
      <c r="CC293" s="209"/>
      <c r="CD293" s="209"/>
      <c r="CE293" s="209"/>
      <c r="CF293" s="209"/>
      <c r="CG293" s="209"/>
      <c r="CH293" s="209"/>
      <c r="CI293" s="209"/>
      <c r="CJ293" s="209"/>
      <c r="CK293" s="209"/>
      <c r="CL293" s="209"/>
      <c r="CM293" s="209"/>
      <c r="CN293" s="209"/>
      <c r="CO293" s="209"/>
      <c r="CP293" s="209"/>
      <c r="CQ293" s="209"/>
      <c r="CR293" s="209"/>
      <c r="CS293" s="209"/>
      <c r="CT293" s="209"/>
      <c r="CU293" s="209"/>
      <c r="CV293" s="209"/>
      <c r="CW293" s="209"/>
      <c r="CX293" s="209"/>
      <c r="CY293" s="209"/>
      <c r="CZ293" s="209"/>
      <c r="DA293" s="210"/>
    </row>
    <row r="294" s="425" customFormat="true" ht="15" customHeight="true" x14ac:dyDescent="0.2">
      <c r="A294" s="627"/>
      <c r="B294" s="628"/>
      <c r="C294" s="629"/>
      <c r="AU294" s="210"/>
      <c r="AV294" s="210"/>
      <c r="AW294" s="210"/>
      <c r="AX294" s="210"/>
      <c r="AY294" s="21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09"/>
      <c r="CA294" s="209"/>
      <c r="CB294" s="209"/>
      <c r="CC294" s="209"/>
      <c r="CD294" s="209"/>
      <c r="CE294" s="209"/>
      <c r="CF294" s="209"/>
      <c r="CG294" s="209"/>
      <c r="CH294" s="209"/>
      <c r="CI294" s="209"/>
      <c r="CJ294" s="209"/>
      <c r="CK294" s="209"/>
      <c r="CL294" s="209"/>
      <c r="CM294" s="209"/>
      <c r="CN294" s="209"/>
      <c r="CO294" s="209"/>
      <c r="CP294" s="209"/>
      <c r="CQ294" s="209"/>
      <c r="CR294" s="209"/>
      <c r="CS294" s="209"/>
      <c r="CT294" s="209"/>
      <c r="CU294" s="209"/>
      <c r="CV294" s="209"/>
      <c r="CW294" s="209"/>
      <c r="CX294" s="209"/>
      <c r="CY294" s="209"/>
      <c r="CZ294" s="209"/>
      <c r="DA294" s="210"/>
    </row>
    <row r="295" s="425" customFormat="true" ht="15" customHeight="true" x14ac:dyDescent="0.2">
      <c r="A295" s="627"/>
      <c r="B295" s="628"/>
      <c r="C295" s="629"/>
      <c r="AU295" s="210"/>
      <c r="AV295" s="210"/>
      <c r="AW295" s="210"/>
      <c r="AX295" s="210"/>
      <c r="AY295" s="21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09"/>
      <c r="CA295" s="209"/>
      <c r="CB295" s="209"/>
      <c r="CC295" s="209"/>
      <c r="CD295" s="209"/>
      <c r="CE295" s="209"/>
      <c r="CF295" s="209"/>
      <c r="CG295" s="209"/>
      <c r="CH295" s="209"/>
      <c r="CI295" s="209"/>
      <c r="CJ295" s="209"/>
      <c r="CK295" s="209"/>
      <c r="CL295" s="209"/>
      <c r="CM295" s="209"/>
      <c r="CN295" s="209"/>
      <c r="CO295" s="209"/>
      <c r="CP295" s="209"/>
      <c r="CQ295" s="209"/>
      <c r="CR295" s="209"/>
      <c r="CS295" s="209"/>
      <c r="CT295" s="209"/>
      <c r="CU295" s="209"/>
      <c r="CV295" s="209"/>
      <c r="CW295" s="209"/>
      <c r="CX295" s="209"/>
      <c r="CY295" s="209"/>
      <c r="CZ295" s="209"/>
      <c r="DA295" s="210"/>
    </row>
    <row r="296" s="425" customFormat="true" ht="15" customHeight="true" x14ac:dyDescent="0.2">
      <c r="A296" s="627"/>
      <c r="B296" s="630"/>
      <c r="C296" s="629"/>
      <c r="AU296" s="210"/>
      <c r="AV296" s="210"/>
      <c r="AW296" s="210"/>
      <c r="AX296" s="210"/>
      <c r="AY296" s="21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09"/>
      <c r="CA296" s="209"/>
      <c r="CB296" s="209"/>
      <c r="CC296" s="209"/>
      <c r="CD296" s="209"/>
      <c r="CE296" s="209"/>
      <c r="CF296" s="209"/>
      <c r="CG296" s="209"/>
      <c r="CH296" s="209"/>
      <c r="CI296" s="209"/>
      <c r="CJ296" s="209"/>
      <c r="CK296" s="209"/>
      <c r="CL296" s="209"/>
      <c r="CM296" s="209"/>
      <c r="CN296" s="209"/>
      <c r="CO296" s="209"/>
      <c r="CP296" s="209"/>
      <c r="CQ296" s="209"/>
      <c r="CR296" s="209"/>
      <c r="CS296" s="209"/>
      <c r="CT296" s="209"/>
      <c r="CU296" s="209"/>
      <c r="CV296" s="209"/>
      <c r="CW296" s="209"/>
      <c r="CX296" s="209"/>
      <c r="CY296" s="209"/>
      <c r="CZ296" s="209"/>
      <c r="DA296" s="210"/>
    </row>
    <row r="297" s="425" customFormat="true" ht="15" customHeight="true" x14ac:dyDescent="0.2">
      <c r="A297" s="631"/>
      <c r="B297" s="632"/>
      <c r="C297" s="633"/>
      <c r="AU297" s="210"/>
      <c r="AV297" s="210"/>
      <c r="AW297" s="210"/>
      <c r="AX297" s="210"/>
      <c r="AY297" s="21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09"/>
      <c r="CA297" s="209"/>
      <c r="CB297" s="209"/>
      <c r="CC297" s="209"/>
      <c r="CD297" s="209"/>
      <c r="CE297" s="209"/>
      <c r="CF297" s="209"/>
      <c r="CG297" s="209"/>
      <c r="CH297" s="209"/>
      <c r="CI297" s="209"/>
      <c r="CJ297" s="209"/>
      <c r="CK297" s="209"/>
      <c r="CL297" s="209"/>
      <c r="CM297" s="209"/>
      <c r="CN297" s="209"/>
      <c r="CO297" s="209"/>
      <c r="CP297" s="209"/>
      <c r="CQ297" s="209"/>
      <c r="CR297" s="209"/>
      <c r="CS297" s="209"/>
      <c r="CT297" s="209"/>
      <c r="CU297" s="209"/>
      <c r="CV297" s="209"/>
      <c r="CW297" s="209"/>
      <c r="CX297" s="209"/>
      <c r="CY297" s="209"/>
      <c r="CZ297" s="209"/>
      <c r="DA297" s="210"/>
    </row>
    <row r="298" s="425" customFormat="true" ht="15" customHeight="true" x14ac:dyDescent="0.2">
      <c r="B298" s="424"/>
      <c r="AU298" s="210"/>
      <c r="AV298" s="210"/>
      <c r="AW298" s="210"/>
      <c r="AX298" s="210"/>
      <c r="AY298" s="21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09"/>
      <c r="CA298" s="209"/>
      <c r="CB298" s="209"/>
      <c r="CC298" s="209"/>
      <c r="CD298" s="209"/>
      <c r="CE298" s="209"/>
      <c r="CF298" s="209"/>
      <c r="CG298" s="209"/>
      <c r="CH298" s="209"/>
      <c r="CI298" s="209"/>
      <c r="CJ298" s="209"/>
      <c r="CK298" s="209"/>
      <c r="CL298" s="209"/>
      <c r="CM298" s="209"/>
      <c r="CN298" s="209"/>
      <c r="CO298" s="209"/>
      <c r="CP298" s="209"/>
      <c r="CQ298" s="209"/>
      <c r="CR298" s="209"/>
      <c r="CS298" s="209"/>
      <c r="CT298" s="209"/>
      <c r="CU298" s="209"/>
      <c r="CV298" s="209"/>
      <c r="CW298" s="209"/>
      <c r="CX298" s="209"/>
      <c r="CY298" s="209"/>
      <c r="CZ298" s="209"/>
      <c r="DA298" s="210"/>
    </row>
    <row r="299" s="425" customFormat="true" ht="15" customHeight="true" x14ac:dyDescent="0.2">
      <c r="A299" s="441"/>
      <c r="B299" s="442"/>
      <c r="C299" s="443"/>
      <c r="D299" s="444"/>
      <c r="AU299" s="210"/>
      <c r="AV299" s="210"/>
      <c r="AW299" s="210"/>
      <c r="AX299" s="210"/>
      <c r="AY299" s="21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09"/>
      <c r="CA299" s="209"/>
      <c r="CB299" s="209"/>
      <c r="CC299" s="209"/>
      <c r="CD299" s="209"/>
      <c r="CE299" s="209"/>
      <c r="CF299" s="209"/>
      <c r="CG299" s="209"/>
      <c r="CH299" s="209"/>
      <c r="CI299" s="209"/>
      <c r="CJ299" s="209"/>
      <c r="CK299" s="209"/>
      <c r="CL299" s="209"/>
      <c r="CM299" s="209"/>
      <c r="CN299" s="209"/>
      <c r="CO299" s="209"/>
      <c r="CP299" s="209"/>
      <c r="CQ299" s="209"/>
      <c r="CR299" s="209"/>
      <c r="CS299" s="209"/>
      <c r="CT299" s="209"/>
      <c r="CU299" s="209"/>
      <c r="CV299" s="209"/>
      <c r="CW299" s="209"/>
      <c r="CX299" s="209"/>
      <c r="CY299" s="209"/>
      <c r="CZ299" s="209"/>
      <c r="DA299" s="210"/>
    </row>
    <row r="300" s="425" customFormat="true" ht="15" customHeight="true" x14ac:dyDescent="0.2">
      <c r="A300" s="634"/>
      <c r="B300" s="635"/>
      <c r="C300" s="636"/>
      <c r="D300" s="637"/>
      <c r="AU300" s="210"/>
      <c r="AV300" s="210"/>
      <c r="AW300" s="210"/>
      <c r="AX300" s="210"/>
      <c r="AY300" s="21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09"/>
      <c r="CA300" s="209"/>
      <c r="CB300" s="209"/>
      <c r="CC300" s="209"/>
      <c r="CD300" s="209"/>
      <c r="CE300" s="209"/>
      <c r="CF300" s="209"/>
      <c r="CG300" s="209"/>
      <c r="CH300" s="209"/>
      <c r="CI300" s="209"/>
      <c r="CJ300" s="209"/>
      <c r="CK300" s="209"/>
      <c r="CL300" s="209"/>
      <c r="CM300" s="209"/>
      <c r="CN300" s="209"/>
      <c r="CO300" s="209"/>
      <c r="CP300" s="209"/>
      <c r="CQ300" s="209"/>
      <c r="CR300" s="209"/>
      <c r="CS300" s="209"/>
      <c r="CT300" s="209"/>
      <c r="CU300" s="209"/>
      <c r="CV300" s="209"/>
      <c r="CW300" s="209"/>
      <c r="CX300" s="209"/>
      <c r="CY300" s="209"/>
      <c r="CZ300" s="209"/>
      <c r="DA300" s="210"/>
    </row>
    <row r="301" s="425" customFormat="true" ht="15" customHeight="true" x14ac:dyDescent="0.2">
      <c r="A301" s="638"/>
      <c r="B301" s="639"/>
      <c r="C301" s="640"/>
      <c r="D301" s="641"/>
      <c r="AU301" s="210"/>
      <c r="AV301" s="210"/>
      <c r="AW301" s="210"/>
      <c r="AX301" s="210"/>
      <c r="AY301" s="21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09"/>
      <c r="CA301" s="209"/>
      <c r="CB301" s="209"/>
      <c r="CC301" s="209"/>
      <c r="CD301" s="209"/>
      <c r="CE301" s="209"/>
      <c r="CF301" s="209"/>
      <c r="CG301" s="209"/>
      <c r="CH301" s="209"/>
      <c r="CI301" s="209"/>
      <c r="CJ301" s="209"/>
      <c r="CK301" s="209"/>
      <c r="CL301" s="209"/>
      <c r="CM301" s="209"/>
      <c r="CN301" s="209"/>
      <c r="CO301" s="209"/>
      <c r="CP301" s="209"/>
      <c r="CQ301" s="209"/>
      <c r="CR301" s="209"/>
      <c r="CS301" s="209"/>
      <c r="CT301" s="209"/>
      <c r="CU301" s="209"/>
      <c r="CV301" s="209"/>
      <c r="CW301" s="209"/>
      <c r="CX301" s="209"/>
      <c r="CY301" s="209"/>
      <c r="CZ301" s="209"/>
      <c r="DA301" s="210"/>
    </row>
    <row r="302" s="425" customFormat="true" ht="15" customHeight="true" x14ac:dyDescent="0.2">
      <c r="A302" s="642"/>
      <c r="B302" s="643"/>
      <c r="C302" s="644"/>
      <c r="D302" s="645"/>
      <c r="AU302" s="210"/>
      <c r="AV302" s="210"/>
      <c r="AW302" s="210"/>
      <c r="AX302" s="210"/>
      <c r="AY302" s="21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09"/>
      <c r="CA302" s="209"/>
      <c r="CB302" s="209"/>
      <c r="CC302" s="209"/>
      <c r="CD302" s="209"/>
      <c r="CE302" s="209"/>
      <c r="CF302" s="209"/>
      <c r="CG302" s="209"/>
      <c r="CH302" s="209"/>
      <c r="CI302" s="209"/>
      <c r="CJ302" s="209"/>
      <c r="CK302" s="209"/>
      <c r="CL302" s="209"/>
      <c r="CM302" s="209"/>
      <c r="CN302" s="209"/>
      <c r="CO302" s="209"/>
      <c r="CP302" s="209"/>
      <c r="CQ302" s="209"/>
      <c r="CR302" s="209"/>
      <c r="CS302" s="209"/>
      <c r="CT302" s="209"/>
      <c r="CU302" s="209"/>
      <c r="CV302" s="209"/>
      <c r="CW302" s="209"/>
      <c r="CX302" s="209"/>
      <c r="CY302" s="209"/>
      <c r="CZ302" s="209"/>
      <c r="DA302" s="210"/>
    </row>
    <row r="303" s="425" customFormat="true" ht="15" customHeight="true" x14ac:dyDescent="0.2">
      <c r="A303" s="646"/>
      <c r="B303" s="647"/>
      <c r="C303" s="648"/>
      <c r="D303" s="649"/>
      <c r="AU303" s="210"/>
      <c r="AV303" s="210"/>
      <c r="AW303" s="210"/>
      <c r="AX303" s="210"/>
      <c r="AY303" s="21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09"/>
      <c r="CA303" s="209"/>
      <c r="CB303" s="209"/>
      <c r="CC303" s="209"/>
      <c r="CD303" s="209"/>
      <c r="CE303" s="209"/>
      <c r="CF303" s="209"/>
      <c r="CG303" s="209"/>
      <c r="CH303" s="209"/>
      <c r="CI303" s="209"/>
      <c r="CJ303" s="209"/>
      <c r="CK303" s="209"/>
      <c r="CL303" s="209"/>
      <c r="CM303" s="209"/>
      <c r="CN303" s="209"/>
      <c r="CO303" s="209"/>
      <c r="CP303" s="209"/>
      <c r="CQ303" s="209"/>
      <c r="CR303" s="209"/>
      <c r="CS303" s="209"/>
      <c r="CT303" s="209"/>
      <c r="CU303" s="209"/>
      <c r="CV303" s="209"/>
      <c r="CW303" s="209"/>
      <c r="CX303" s="209"/>
      <c r="CY303" s="209"/>
      <c r="CZ303" s="209"/>
      <c r="DA303" s="210"/>
    </row>
    <row r="304" s="425" customFormat="true" ht="15" customHeight="true" x14ac:dyDescent="0.2">
      <c r="A304" s="650"/>
      <c r="B304" s="651"/>
      <c r="C304" s="652"/>
      <c r="D304" s="653"/>
      <c r="AU304" s="210"/>
      <c r="AV304" s="210"/>
      <c r="AW304" s="210"/>
      <c r="AX304" s="210"/>
      <c r="AY304" s="21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09"/>
      <c r="CA304" s="209"/>
      <c r="CB304" s="209"/>
      <c r="CC304" s="209"/>
      <c r="CD304" s="209"/>
      <c r="CE304" s="209"/>
      <c r="CF304" s="209"/>
      <c r="CG304" s="209"/>
      <c r="CH304" s="209"/>
      <c r="CI304" s="209"/>
      <c r="CJ304" s="209"/>
      <c r="CK304" s="209"/>
      <c r="CL304" s="209"/>
      <c r="CM304" s="209"/>
      <c r="CN304" s="209"/>
      <c r="CO304" s="209"/>
      <c r="CP304" s="209"/>
      <c r="CQ304" s="209"/>
      <c r="CR304" s="209"/>
      <c r="CS304" s="209"/>
      <c r="CT304" s="209"/>
      <c r="CU304" s="209"/>
      <c r="CV304" s="209"/>
      <c r="CW304" s="209"/>
      <c r="CX304" s="209"/>
      <c r="CY304" s="209"/>
      <c r="CZ304" s="209"/>
      <c r="DA304" s="210"/>
    </row>
    <row r="305" s="425" customFormat="true" ht="15" customHeight="true" x14ac:dyDescent="0.2">
      <c r="A305" s="654"/>
      <c r="B305" s="655"/>
      <c r="C305" s="656"/>
      <c r="D305" s="657"/>
      <c r="AU305" s="210"/>
      <c r="AV305" s="210"/>
      <c r="AW305" s="210"/>
      <c r="AX305" s="210"/>
      <c r="AY305" s="21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09"/>
      <c r="CA305" s="209"/>
      <c r="CB305" s="209"/>
      <c r="CC305" s="209"/>
      <c r="CD305" s="209"/>
      <c r="CE305" s="209"/>
      <c r="CF305" s="209"/>
      <c r="CG305" s="209"/>
      <c r="CH305" s="209"/>
      <c r="CI305" s="209"/>
      <c r="CJ305" s="209"/>
      <c r="CK305" s="209"/>
      <c r="CL305" s="209"/>
      <c r="CM305" s="209"/>
      <c r="CN305" s="209"/>
      <c r="CO305" s="209"/>
      <c r="CP305" s="209"/>
      <c r="CQ305" s="209"/>
      <c r="CR305" s="209"/>
      <c r="CS305" s="209"/>
      <c r="CT305" s="209"/>
      <c r="CU305" s="209"/>
      <c r="CV305" s="209"/>
      <c r="CW305" s="209"/>
      <c r="CX305" s="209"/>
      <c r="CY305" s="209"/>
      <c r="CZ305" s="209"/>
      <c r="DA305" s="210"/>
    </row>
    <row r="306" s="425" customFormat="true" ht="15" customHeight="true" x14ac:dyDescent="0.2">
      <c r="B306" s="424"/>
      <c r="AU306" s="210"/>
      <c r="AV306" s="210"/>
      <c r="AW306" s="210"/>
      <c r="AX306" s="210"/>
      <c r="AY306" s="21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09"/>
      <c r="CA306" s="209"/>
      <c r="CB306" s="209"/>
      <c r="CC306" s="209"/>
      <c r="CD306" s="209"/>
      <c r="CE306" s="209"/>
      <c r="CF306" s="209"/>
      <c r="CG306" s="209"/>
      <c r="CH306" s="209"/>
      <c r="CI306" s="209"/>
      <c r="CJ306" s="209"/>
      <c r="CK306" s="209"/>
      <c r="CL306" s="209"/>
      <c r="CM306" s="209"/>
      <c r="CN306" s="209"/>
      <c r="CO306" s="209"/>
      <c r="CP306" s="209"/>
      <c r="CQ306" s="209"/>
      <c r="CR306" s="209"/>
      <c r="CS306" s="209"/>
      <c r="CT306" s="209"/>
      <c r="CU306" s="209"/>
      <c r="CV306" s="209"/>
      <c r="CW306" s="209"/>
      <c r="CX306" s="209"/>
      <c r="CY306" s="209"/>
      <c r="CZ306" s="209"/>
      <c r="DA306" s="210"/>
    </row>
    <row r="307" s="425" customFormat="true" ht="15" customHeight="true" x14ac:dyDescent="0.2">
      <c r="B307" s="424"/>
      <c r="AU307" s="210"/>
      <c r="AV307" s="210"/>
      <c r="AW307" s="210"/>
      <c r="AX307" s="210"/>
      <c r="AY307" s="21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09"/>
      <c r="CA307" s="209"/>
      <c r="CB307" s="209"/>
      <c r="CC307" s="209"/>
      <c r="CD307" s="209"/>
      <c r="CE307" s="209"/>
      <c r="CF307" s="209"/>
      <c r="CG307" s="209"/>
      <c r="CH307" s="209"/>
      <c r="CI307" s="209"/>
      <c r="CJ307" s="209"/>
      <c r="CK307" s="209"/>
      <c r="CL307" s="209"/>
      <c r="CM307" s="209"/>
      <c r="CN307" s="209"/>
      <c r="CO307" s="209"/>
      <c r="CP307" s="209"/>
      <c r="CQ307" s="209"/>
      <c r="CR307" s="209"/>
      <c r="CS307" s="209"/>
      <c r="CT307" s="209"/>
      <c r="CU307" s="209"/>
      <c r="CV307" s="209"/>
      <c r="CW307" s="209"/>
      <c r="CX307" s="209"/>
      <c r="CY307" s="209"/>
      <c r="CZ307" s="209"/>
      <c r="DA307" s="210"/>
    </row>
    <row r="308" s="425" customFormat="true" ht="15" customHeight="true" x14ac:dyDescent="0.2">
      <c r="B308" s="424"/>
      <c r="AU308" s="210"/>
      <c r="AV308" s="210"/>
      <c r="AW308" s="210"/>
      <c r="AX308" s="210"/>
      <c r="AY308" s="21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09"/>
      <c r="CA308" s="209"/>
      <c r="CB308" s="209"/>
      <c r="CC308" s="209"/>
      <c r="CD308" s="209"/>
      <c r="CE308" s="209"/>
      <c r="CF308" s="209"/>
      <c r="CG308" s="209"/>
      <c r="CH308" s="209"/>
      <c r="CI308" s="209"/>
      <c r="CJ308" s="209"/>
      <c r="CK308" s="209"/>
      <c r="CL308" s="209"/>
      <c r="CM308" s="209"/>
      <c r="CN308" s="209"/>
      <c r="CO308" s="209"/>
      <c r="CP308" s="209"/>
      <c r="CQ308" s="209"/>
      <c r="CR308" s="209"/>
      <c r="CS308" s="209"/>
      <c r="CT308" s="209"/>
      <c r="CU308" s="209"/>
      <c r="CV308" s="209"/>
      <c r="CW308" s="209"/>
      <c r="CX308" s="209"/>
      <c r="CY308" s="209"/>
      <c r="CZ308" s="209"/>
      <c r="DA308" s="210"/>
    </row>
    <row r="309" s="425" customFormat="true" ht="15" customHeight="true" x14ac:dyDescent="0.2">
      <c r="B309" s="424"/>
      <c r="AU309" s="210"/>
      <c r="AV309" s="210"/>
      <c r="AW309" s="210"/>
      <c r="AX309" s="210"/>
      <c r="AY309" s="21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09"/>
      <c r="CA309" s="209"/>
      <c r="CB309" s="209"/>
      <c r="CC309" s="209"/>
      <c r="CD309" s="209"/>
      <c r="CE309" s="209"/>
      <c r="CF309" s="209"/>
      <c r="CG309" s="209"/>
      <c r="CH309" s="209"/>
      <c r="CI309" s="209"/>
      <c r="CJ309" s="209"/>
      <c r="CK309" s="209"/>
      <c r="CL309" s="209"/>
      <c r="CM309" s="209"/>
      <c r="CN309" s="209"/>
      <c r="CO309" s="209"/>
      <c r="CP309" s="209"/>
      <c r="CQ309" s="209"/>
      <c r="CR309" s="209"/>
      <c r="CS309" s="209"/>
      <c r="CT309" s="209"/>
      <c r="CU309" s="209"/>
      <c r="CV309" s="209"/>
      <c r="CW309" s="209"/>
      <c r="CX309" s="209"/>
      <c r="CY309" s="209"/>
      <c r="CZ309" s="209"/>
      <c r="DA309" s="210"/>
    </row>
    <row r="310" s="425" customFormat="true" ht="15" customHeight="true" x14ac:dyDescent="0.2">
      <c r="B310" s="424"/>
      <c r="AU310" s="210"/>
      <c r="AV310" s="210"/>
      <c r="AW310" s="210"/>
      <c r="AX310" s="210"/>
      <c r="AY310" s="21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09"/>
      <c r="CA310" s="209"/>
      <c r="CB310" s="209"/>
      <c r="CC310" s="209"/>
      <c r="CD310" s="209"/>
      <c r="CE310" s="209"/>
      <c r="CF310" s="209"/>
      <c r="CG310" s="209"/>
      <c r="CH310" s="209"/>
      <c r="CI310" s="209"/>
      <c r="CJ310" s="209"/>
      <c r="CK310" s="209"/>
      <c r="CL310" s="209"/>
      <c r="CM310" s="209"/>
      <c r="CN310" s="209"/>
      <c r="CO310" s="209"/>
      <c r="CP310" s="209"/>
      <c r="CQ310" s="209"/>
      <c r="CR310" s="209"/>
      <c r="CS310" s="209"/>
      <c r="CT310" s="209"/>
      <c r="CU310" s="209"/>
      <c r="CV310" s="209"/>
      <c r="CW310" s="209"/>
      <c r="CX310" s="209"/>
      <c r="CY310" s="209"/>
      <c r="CZ310" s="209"/>
      <c r="DA310" s="210"/>
    </row>
    <row r="311" s="425" customFormat="true" ht="15" customHeight="true" x14ac:dyDescent="0.2">
      <c r="B311" s="424"/>
      <c r="AU311" s="210"/>
      <c r="AV311" s="210"/>
      <c r="AW311" s="210"/>
      <c r="AX311" s="210"/>
      <c r="AY311" s="21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09"/>
      <c r="CA311" s="209"/>
      <c r="CB311" s="209"/>
      <c r="CC311" s="209"/>
      <c r="CD311" s="209"/>
      <c r="CE311" s="209"/>
      <c r="CF311" s="209"/>
      <c r="CG311" s="209"/>
      <c r="CH311" s="209"/>
      <c r="CI311" s="209"/>
      <c r="CJ311" s="209"/>
      <c r="CK311" s="209"/>
      <c r="CL311" s="209"/>
      <c r="CM311" s="209"/>
      <c r="CN311" s="209"/>
      <c r="CO311" s="209"/>
      <c r="CP311" s="209"/>
      <c r="CQ311" s="209"/>
      <c r="CR311" s="209"/>
      <c r="CS311" s="209"/>
      <c r="CT311" s="209"/>
      <c r="CU311" s="209"/>
      <c r="CV311" s="209"/>
      <c r="CW311" s="209"/>
      <c r="CX311" s="209"/>
      <c r="CY311" s="209"/>
      <c r="CZ311" s="209"/>
      <c r="DA311" s="210"/>
    </row>
    <row r="312" s="425" customFormat="true" ht="15" customHeight="true" x14ac:dyDescent="0.2">
      <c r="B312" s="424"/>
      <c r="AU312" s="210"/>
      <c r="AV312" s="210"/>
      <c r="AW312" s="210"/>
      <c r="AX312" s="210"/>
      <c r="AY312" s="21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09"/>
      <c r="CA312" s="209"/>
      <c r="CB312" s="209"/>
      <c r="CC312" s="209"/>
      <c r="CD312" s="209"/>
      <c r="CE312" s="209"/>
      <c r="CF312" s="209"/>
      <c r="CG312" s="209"/>
      <c r="CH312" s="209"/>
      <c r="CI312" s="209"/>
      <c r="CJ312" s="209"/>
      <c r="CK312" s="209"/>
      <c r="CL312" s="209"/>
      <c r="CM312" s="209"/>
      <c r="CN312" s="209"/>
      <c r="CO312" s="209"/>
      <c r="CP312" s="209"/>
      <c r="CQ312" s="209"/>
      <c r="CR312" s="209"/>
      <c r="CS312" s="209"/>
      <c r="CT312" s="209"/>
      <c r="CU312" s="209"/>
      <c r="CV312" s="209"/>
      <c r="CW312" s="209"/>
      <c r="CX312" s="209"/>
      <c r="CY312" s="209"/>
      <c r="CZ312" s="209"/>
      <c r="DA312" s="210"/>
    </row>
    <row r="313" s="425" customFormat="true" ht="15" customHeight="true" x14ac:dyDescent="0.2">
      <c r="B313" s="424"/>
      <c r="AU313" s="210"/>
      <c r="AV313" s="210"/>
      <c r="AW313" s="210"/>
      <c r="AX313" s="210"/>
      <c r="AY313" s="21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09"/>
      <c r="CA313" s="209"/>
      <c r="CB313" s="209"/>
      <c r="CC313" s="209"/>
      <c r="CD313" s="209"/>
      <c r="CE313" s="209"/>
      <c r="CF313" s="209"/>
      <c r="CG313" s="209"/>
      <c r="CH313" s="209"/>
      <c r="CI313" s="209"/>
      <c r="CJ313" s="209"/>
      <c r="CK313" s="209"/>
      <c r="CL313" s="209"/>
      <c r="CM313" s="209"/>
      <c r="CN313" s="209"/>
      <c r="CO313" s="209"/>
      <c r="CP313" s="209"/>
      <c r="CQ313" s="209"/>
      <c r="CR313" s="209"/>
      <c r="CS313" s="209"/>
      <c r="CT313" s="209"/>
      <c r="CU313" s="209"/>
      <c r="CV313" s="209"/>
      <c r="CW313" s="209"/>
      <c r="CX313" s="209"/>
      <c r="CY313" s="209"/>
      <c r="CZ313" s="209"/>
      <c r="DA313" s="210"/>
    </row>
    <row r="314" s="425" customFormat="true" ht="15" customHeight="true" x14ac:dyDescent="0.2">
      <c r="B314" s="424"/>
      <c r="AU314" s="210"/>
      <c r="AV314" s="210"/>
      <c r="AW314" s="210"/>
      <c r="AX314" s="210"/>
      <c r="AY314" s="21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09"/>
      <c r="CA314" s="209"/>
      <c r="CB314" s="209"/>
      <c r="CC314" s="209"/>
      <c r="CD314" s="209"/>
      <c r="CE314" s="209"/>
      <c r="CF314" s="209"/>
      <c r="CG314" s="209"/>
      <c r="CH314" s="209"/>
      <c r="CI314" s="209"/>
      <c r="CJ314" s="209"/>
      <c r="CK314" s="209"/>
      <c r="CL314" s="209"/>
      <c r="CM314" s="209"/>
      <c r="CN314" s="209"/>
      <c r="CO314" s="209"/>
      <c r="CP314" s="209"/>
      <c r="CQ314" s="209"/>
      <c r="CR314" s="209"/>
      <c r="CS314" s="209"/>
      <c r="CT314" s="209"/>
      <c r="CU314" s="209"/>
      <c r="CV314" s="209"/>
      <c r="CW314" s="209"/>
      <c r="CX314" s="209"/>
      <c r="CY314" s="209"/>
      <c r="CZ314" s="209"/>
      <c r="DA314" s="210"/>
    </row>
    <row r="315" s="425" customFormat="true" ht="15" customHeight="true" x14ac:dyDescent="0.2">
      <c r="B315" s="424"/>
      <c r="AU315" s="210"/>
      <c r="AV315" s="210"/>
      <c r="AW315" s="210"/>
      <c r="AX315" s="210"/>
      <c r="AY315" s="21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09"/>
      <c r="CA315" s="209"/>
      <c r="CB315" s="209"/>
      <c r="CC315" s="209"/>
      <c r="CD315" s="209"/>
      <c r="CE315" s="209"/>
      <c r="CF315" s="209"/>
      <c r="CG315" s="209"/>
      <c r="CH315" s="209"/>
      <c r="CI315" s="209"/>
      <c r="CJ315" s="209"/>
      <c r="CK315" s="209"/>
      <c r="CL315" s="209"/>
      <c r="CM315" s="209"/>
      <c r="CN315" s="209"/>
      <c r="CO315" s="209"/>
      <c r="CP315" s="209"/>
      <c r="CQ315" s="209"/>
      <c r="CR315" s="209"/>
      <c r="CS315" s="209"/>
      <c r="CT315" s="209"/>
      <c r="CU315" s="209"/>
      <c r="CV315" s="209"/>
      <c r="CW315" s="209"/>
      <c r="CX315" s="209"/>
      <c r="CY315" s="209"/>
      <c r="CZ315" s="209"/>
      <c r="DA315" s="210"/>
    </row>
    <row r="316" s="425" customFormat="true" ht="15" customHeight="true" x14ac:dyDescent="0.2">
      <c r="B316" s="424"/>
      <c r="AU316" s="210"/>
      <c r="AV316" s="210"/>
      <c r="AW316" s="210"/>
      <c r="AX316" s="210"/>
      <c r="AY316" s="21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09"/>
      <c r="CA316" s="209"/>
      <c r="CB316" s="209"/>
      <c r="CC316" s="209"/>
      <c r="CD316" s="209"/>
      <c r="CE316" s="209"/>
      <c r="CF316" s="209"/>
      <c r="CG316" s="209"/>
      <c r="CH316" s="209"/>
      <c r="CI316" s="209"/>
      <c r="CJ316" s="209"/>
      <c r="CK316" s="209"/>
      <c r="CL316" s="209"/>
      <c r="CM316" s="209"/>
      <c r="CN316" s="209"/>
      <c r="CO316" s="209"/>
      <c r="CP316" s="209"/>
      <c r="CQ316" s="209"/>
      <c r="CR316" s="209"/>
      <c r="CS316" s="209"/>
      <c r="CT316" s="209"/>
      <c r="CU316" s="209"/>
      <c r="CV316" s="209"/>
      <c r="CW316" s="209"/>
      <c r="CX316" s="209"/>
      <c r="CY316" s="209"/>
      <c r="CZ316" s="209"/>
      <c r="DA316" s="210"/>
    </row>
    <row r="317" s="425" customFormat="true" ht="15" customHeight="true" x14ac:dyDescent="0.2">
      <c r="B317" s="424"/>
      <c r="AU317" s="210"/>
      <c r="AV317" s="210"/>
      <c r="AW317" s="210"/>
      <c r="AX317" s="210"/>
      <c r="AY317" s="21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09"/>
      <c r="CA317" s="209"/>
      <c r="CB317" s="209"/>
      <c r="CC317" s="209"/>
      <c r="CD317" s="209"/>
      <c r="CE317" s="209"/>
      <c r="CF317" s="209"/>
      <c r="CG317" s="209"/>
      <c r="CH317" s="209"/>
      <c r="CI317" s="209"/>
      <c r="CJ317" s="209"/>
      <c r="CK317" s="209"/>
      <c r="CL317" s="209"/>
      <c r="CM317" s="209"/>
      <c r="CN317" s="209"/>
      <c r="CO317" s="209"/>
      <c r="CP317" s="209"/>
      <c r="CQ317" s="209"/>
      <c r="CR317" s="209"/>
      <c r="CS317" s="209"/>
      <c r="CT317" s="209"/>
      <c r="CU317" s="209"/>
      <c r="CV317" s="209"/>
      <c r="CW317" s="209"/>
      <c r="CX317" s="209"/>
      <c r="CY317" s="209"/>
      <c r="CZ317" s="209"/>
      <c r="DA317" s="210"/>
    </row>
    <row r="318" s="425" customFormat="true" ht="15" customHeight="true" x14ac:dyDescent="0.2">
      <c r="B318" s="424"/>
      <c r="AU318" s="210"/>
      <c r="AV318" s="210"/>
      <c r="AW318" s="210"/>
      <c r="AX318" s="210"/>
      <c r="AY318" s="21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09"/>
      <c r="CA318" s="209"/>
      <c r="CB318" s="209"/>
      <c r="CC318" s="209"/>
      <c r="CD318" s="209"/>
      <c r="CE318" s="209"/>
      <c r="CF318" s="209"/>
      <c r="CG318" s="209"/>
      <c r="CH318" s="209"/>
      <c r="CI318" s="209"/>
      <c r="CJ318" s="209"/>
      <c r="CK318" s="209"/>
      <c r="CL318" s="209"/>
      <c r="CM318" s="209"/>
      <c r="CN318" s="209"/>
      <c r="CO318" s="209"/>
      <c r="CP318" s="209"/>
      <c r="CQ318" s="209"/>
      <c r="CR318" s="209"/>
      <c r="CS318" s="209"/>
      <c r="CT318" s="209"/>
      <c r="CU318" s="209"/>
      <c r="CV318" s="209"/>
      <c r="CW318" s="209"/>
      <c r="CX318" s="209"/>
      <c r="CY318" s="209"/>
      <c r="CZ318" s="209"/>
      <c r="DA318" s="210"/>
    </row>
    <row r="319" s="425" customFormat="true" ht="15" customHeight="true" x14ac:dyDescent="0.2">
      <c r="B319" s="424"/>
      <c r="AU319" s="210"/>
      <c r="AV319" s="210"/>
      <c r="AW319" s="210"/>
      <c r="AX319" s="210"/>
      <c r="AY319" s="21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09"/>
      <c r="CA319" s="209"/>
      <c r="CB319" s="209"/>
      <c r="CC319" s="209"/>
      <c r="CD319" s="209"/>
      <c r="CE319" s="209"/>
      <c r="CF319" s="209"/>
      <c r="CG319" s="209"/>
      <c r="CH319" s="209"/>
      <c r="CI319" s="209"/>
      <c r="CJ319" s="209"/>
      <c r="CK319" s="209"/>
      <c r="CL319" s="209"/>
      <c r="CM319" s="209"/>
      <c r="CN319" s="209"/>
      <c r="CO319" s="209"/>
      <c r="CP319" s="209"/>
      <c r="CQ319" s="209"/>
      <c r="CR319" s="209"/>
      <c r="CS319" s="209"/>
      <c r="CT319" s="209"/>
      <c r="CU319" s="209"/>
      <c r="CV319" s="209"/>
      <c r="CW319" s="209"/>
      <c r="CX319" s="209"/>
      <c r="CY319" s="209"/>
      <c r="CZ319" s="209"/>
      <c r="DA319" s="210"/>
    </row>
    <row r="320" s="425" customFormat="true" ht="15" customHeight="true" x14ac:dyDescent="0.2">
      <c r="B320" s="424"/>
      <c r="AU320" s="210"/>
      <c r="AV320" s="210"/>
      <c r="AW320" s="210"/>
      <c r="AX320" s="210"/>
      <c r="AY320" s="21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09"/>
      <c r="CA320" s="209"/>
      <c r="CB320" s="209"/>
      <c r="CC320" s="209"/>
      <c r="CD320" s="209"/>
      <c r="CE320" s="209"/>
      <c r="CF320" s="209"/>
      <c r="CG320" s="209"/>
      <c r="CH320" s="209"/>
      <c r="CI320" s="209"/>
      <c r="CJ320" s="209"/>
      <c r="CK320" s="209"/>
      <c r="CL320" s="209"/>
      <c r="CM320" s="209"/>
      <c r="CN320" s="209"/>
      <c r="CO320" s="209"/>
      <c r="CP320" s="209"/>
      <c r="CQ320" s="209"/>
      <c r="CR320" s="209"/>
      <c r="CS320" s="209"/>
      <c r="CT320" s="209"/>
      <c r="CU320" s="209"/>
      <c r="CV320" s="209"/>
      <c r="CW320" s="209"/>
      <c r="CX320" s="209"/>
      <c r="CY320" s="209"/>
      <c r="CZ320" s="209"/>
      <c r="DA320" s="210"/>
    </row>
    <row r="321" s="425" customFormat="true" ht="15" customHeight="true" x14ac:dyDescent="0.2">
      <c r="B321" s="424"/>
      <c r="AU321" s="210"/>
      <c r="AV321" s="210"/>
      <c r="AW321" s="210"/>
      <c r="AX321" s="210"/>
      <c r="AY321" s="21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09"/>
      <c r="CA321" s="209"/>
      <c r="CB321" s="209"/>
      <c r="CC321" s="209"/>
      <c r="CD321" s="209"/>
      <c r="CE321" s="209"/>
      <c r="CF321" s="209"/>
      <c r="CG321" s="209"/>
      <c r="CH321" s="209"/>
      <c r="CI321" s="209"/>
      <c r="CJ321" s="209"/>
      <c r="CK321" s="209"/>
      <c r="CL321" s="209"/>
      <c r="CM321" s="209"/>
      <c r="CN321" s="209"/>
      <c r="CO321" s="209"/>
      <c r="CP321" s="209"/>
      <c r="CQ321" s="209"/>
      <c r="CR321" s="209"/>
      <c r="CS321" s="209"/>
      <c r="CT321" s="209"/>
      <c r="CU321" s="209"/>
      <c r="CV321" s="209"/>
      <c r="CW321" s="209"/>
      <c r="CX321" s="209"/>
      <c r="CY321" s="209"/>
      <c r="CZ321" s="209"/>
      <c r="DA321" s="210"/>
    </row>
    <row r="322" s="425" customFormat="true" ht="15" customHeight="true" x14ac:dyDescent="0.2">
      <c r="B322" s="424"/>
      <c r="AU322" s="210"/>
      <c r="AV322" s="210"/>
      <c r="AW322" s="210"/>
      <c r="AX322" s="210"/>
      <c r="AY322" s="21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09"/>
      <c r="CA322" s="209"/>
      <c r="CB322" s="209"/>
      <c r="CC322" s="209"/>
      <c r="CD322" s="209"/>
      <c r="CE322" s="209"/>
      <c r="CF322" s="209"/>
      <c r="CG322" s="209"/>
      <c r="CH322" s="209"/>
      <c r="CI322" s="209"/>
      <c r="CJ322" s="209"/>
      <c r="CK322" s="209"/>
      <c r="CL322" s="209"/>
      <c r="CM322" s="209"/>
      <c r="CN322" s="209"/>
      <c r="CO322" s="209"/>
      <c r="CP322" s="209"/>
      <c r="CQ322" s="209"/>
      <c r="CR322" s="209"/>
      <c r="CS322" s="209"/>
      <c r="CT322" s="209"/>
      <c r="CU322" s="209"/>
      <c r="CV322" s="209"/>
      <c r="CW322" s="209"/>
      <c r="CX322" s="209"/>
      <c r="CY322" s="209"/>
      <c r="CZ322" s="209"/>
      <c r="DA322" s="210"/>
    </row>
    <row r="323" s="425" customFormat="true" ht="15" customHeight="true" x14ac:dyDescent="0.2">
      <c r="B323" s="424"/>
      <c r="AU323" s="210"/>
      <c r="AV323" s="210"/>
      <c r="AW323" s="210"/>
      <c r="AX323" s="210"/>
      <c r="AY323" s="21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09"/>
      <c r="CA323" s="209"/>
      <c r="CB323" s="209"/>
      <c r="CC323" s="209"/>
      <c r="CD323" s="209"/>
      <c r="CE323" s="209"/>
      <c r="CF323" s="209"/>
      <c r="CG323" s="209"/>
      <c r="CH323" s="209"/>
      <c r="CI323" s="209"/>
      <c r="CJ323" s="209"/>
      <c r="CK323" s="209"/>
      <c r="CL323" s="209"/>
      <c r="CM323" s="209"/>
      <c r="CN323" s="209"/>
      <c r="CO323" s="209"/>
      <c r="CP323" s="209"/>
      <c r="CQ323" s="209"/>
      <c r="CR323" s="209"/>
      <c r="CS323" s="209"/>
      <c r="CT323" s="209"/>
      <c r="CU323" s="209"/>
      <c r="CV323" s="209"/>
      <c r="CW323" s="209"/>
      <c r="CX323" s="209"/>
      <c r="CY323" s="209"/>
      <c r="CZ323" s="209"/>
      <c r="DA323" s="210"/>
    </row>
    <row r="324" s="425" customFormat="true" ht="15" customHeight="true" x14ac:dyDescent="0.2">
      <c r="B324" s="424"/>
      <c r="AU324" s="210"/>
      <c r="AV324" s="210"/>
      <c r="AW324" s="210"/>
      <c r="AX324" s="210"/>
      <c r="AY324" s="21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09"/>
      <c r="CA324" s="209"/>
      <c r="CB324" s="209"/>
      <c r="CC324" s="209"/>
      <c r="CD324" s="209"/>
      <c r="CE324" s="209"/>
      <c r="CF324" s="209"/>
      <c r="CG324" s="209"/>
      <c r="CH324" s="209"/>
      <c r="CI324" s="209"/>
      <c r="CJ324" s="209"/>
      <c r="CK324" s="209"/>
      <c r="CL324" s="209"/>
      <c r="CM324" s="209"/>
      <c r="CN324" s="209"/>
      <c r="CO324" s="209"/>
      <c r="CP324" s="209"/>
      <c r="CQ324" s="209"/>
      <c r="CR324" s="209"/>
      <c r="CS324" s="209"/>
      <c r="CT324" s="209"/>
      <c r="CU324" s="209"/>
      <c r="CV324" s="209"/>
      <c r="CW324" s="209"/>
      <c r="CX324" s="209"/>
      <c r="CY324" s="209"/>
      <c r="CZ324" s="209"/>
      <c r="DA324" s="210"/>
    </row>
    <row r="325" s="425" customFormat="true" ht="15" customHeight="true" x14ac:dyDescent="0.2">
      <c r="B325" s="424"/>
      <c r="AU325" s="210"/>
      <c r="AV325" s="210"/>
      <c r="AW325" s="210"/>
      <c r="AX325" s="210"/>
      <c r="AY325" s="21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09"/>
      <c r="CA325" s="209"/>
      <c r="CB325" s="209"/>
      <c r="CC325" s="209"/>
      <c r="CD325" s="209"/>
      <c r="CE325" s="209"/>
      <c r="CF325" s="209"/>
      <c r="CG325" s="209"/>
      <c r="CH325" s="209"/>
      <c r="CI325" s="209"/>
      <c r="CJ325" s="209"/>
      <c r="CK325" s="209"/>
      <c r="CL325" s="209"/>
      <c r="CM325" s="209"/>
      <c r="CN325" s="209"/>
      <c r="CO325" s="209"/>
      <c r="CP325" s="209"/>
      <c r="CQ325" s="209"/>
      <c r="CR325" s="209"/>
      <c r="CS325" s="209"/>
      <c r="CT325" s="209"/>
      <c r="CU325" s="209"/>
      <c r="CV325" s="209"/>
      <c r="CW325" s="209"/>
      <c r="CX325" s="209"/>
      <c r="CY325" s="209"/>
      <c r="CZ325" s="209"/>
      <c r="DA325" s="210"/>
    </row>
    <row r="326" s="425" customFormat="true" ht="15" customHeight="true" x14ac:dyDescent="0.2">
      <c r="B326" s="424"/>
      <c r="AU326" s="210"/>
      <c r="AV326" s="210"/>
      <c r="AW326" s="210"/>
      <c r="AX326" s="210"/>
      <c r="AY326" s="21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09"/>
      <c r="CA326" s="209"/>
      <c r="CB326" s="209"/>
      <c r="CC326" s="209"/>
      <c r="CD326" s="209"/>
      <c r="CE326" s="209"/>
      <c r="CF326" s="209"/>
      <c r="CG326" s="209"/>
      <c r="CH326" s="209"/>
      <c r="CI326" s="209"/>
      <c r="CJ326" s="209"/>
      <c r="CK326" s="209"/>
      <c r="CL326" s="209"/>
      <c r="CM326" s="209"/>
      <c r="CN326" s="209"/>
      <c r="CO326" s="209"/>
      <c r="CP326" s="209"/>
      <c r="CQ326" s="209"/>
      <c r="CR326" s="209"/>
      <c r="CS326" s="209"/>
      <c r="CT326" s="209"/>
      <c r="CU326" s="209"/>
      <c r="CV326" s="209"/>
      <c r="CW326" s="209"/>
      <c r="CX326" s="209"/>
      <c r="CY326" s="209"/>
      <c r="CZ326" s="209"/>
      <c r="DA326" s="210"/>
    </row>
    <row r="327" s="425" customFormat="true" ht="15" customHeight="true" x14ac:dyDescent="0.2">
      <c r="B327" s="424"/>
      <c r="AU327" s="210"/>
      <c r="AV327" s="210"/>
      <c r="AW327" s="210"/>
      <c r="AX327" s="210"/>
      <c r="AY327" s="21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09"/>
      <c r="CA327" s="209"/>
      <c r="CB327" s="209"/>
      <c r="CC327" s="209"/>
      <c r="CD327" s="209"/>
      <c r="CE327" s="209"/>
      <c r="CF327" s="209"/>
      <c r="CG327" s="209"/>
      <c r="CH327" s="209"/>
      <c r="CI327" s="209"/>
      <c r="CJ327" s="209"/>
      <c r="CK327" s="209"/>
      <c r="CL327" s="209"/>
      <c r="CM327" s="209"/>
      <c r="CN327" s="209"/>
      <c r="CO327" s="209"/>
      <c r="CP327" s="209"/>
      <c r="CQ327" s="209"/>
      <c r="CR327" s="209"/>
      <c r="CS327" s="209"/>
      <c r="CT327" s="209"/>
      <c r="CU327" s="209"/>
      <c r="CV327" s="209"/>
      <c r="CW327" s="209"/>
      <c r="CX327" s="209"/>
      <c r="CY327" s="209"/>
      <c r="CZ327" s="209"/>
      <c r="DA327" s="210"/>
    </row>
    <row r="328" s="425" customFormat="true" ht="15" customHeight="true" x14ac:dyDescent="0.2">
      <c r="B328" s="424"/>
      <c r="AU328" s="210"/>
      <c r="AV328" s="210"/>
      <c r="AW328" s="210"/>
      <c r="AX328" s="210"/>
      <c r="AY328" s="21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09"/>
      <c r="CA328" s="209"/>
      <c r="CB328" s="209"/>
      <c r="CC328" s="209"/>
      <c r="CD328" s="209"/>
      <c r="CE328" s="209"/>
      <c r="CF328" s="209"/>
      <c r="CG328" s="209"/>
      <c r="CH328" s="209"/>
      <c r="CI328" s="209"/>
      <c r="CJ328" s="209"/>
      <c r="CK328" s="209"/>
      <c r="CL328" s="209"/>
      <c r="CM328" s="209"/>
      <c r="CN328" s="209"/>
      <c r="CO328" s="209"/>
      <c r="CP328" s="209"/>
      <c r="CQ328" s="209"/>
      <c r="CR328" s="209"/>
      <c r="CS328" s="209"/>
      <c r="CT328" s="209"/>
      <c r="CU328" s="209"/>
      <c r="CV328" s="209"/>
      <c r="CW328" s="209"/>
      <c r="CX328" s="209"/>
      <c r="CY328" s="209"/>
      <c r="CZ328" s="209"/>
      <c r="DA328" s="210"/>
    </row>
    <row r="329" s="425" customFormat="true" ht="250.15" customHeight="true" x14ac:dyDescent="0.2">
      <c r="B329" s="424"/>
      <c r="AU329" s="210"/>
      <c r="AV329" s="210"/>
      <c r="AW329" s="210"/>
      <c r="AX329" s="210"/>
      <c r="AY329" s="21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09"/>
      <c r="CA329" s="209"/>
      <c r="CB329" s="209"/>
      <c r="CC329" s="209"/>
      <c r="CD329" s="209"/>
      <c r="CE329" s="209"/>
      <c r="CF329" s="209"/>
      <c r="CG329" s="209"/>
      <c r="CH329" s="209"/>
      <c r="CI329" s="209"/>
      <c r="CJ329" s="209"/>
      <c r="CK329" s="209"/>
      <c r="CL329" s="209"/>
      <c r="CM329" s="209"/>
      <c r="CN329" s="209"/>
      <c r="CO329" s="209"/>
      <c r="CP329" s="209"/>
      <c r="CQ329" s="209"/>
      <c r="CR329" s="209"/>
      <c r="CS329" s="209"/>
      <c r="CT329" s="209"/>
      <c r="CU329" s="209"/>
      <c r="CV329" s="209"/>
      <c r="CW329" s="209"/>
      <c r="CX329" s="209"/>
      <c r="CY329" s="209"/>
      <c r="CZ329" s="209"/>
      <c r="DA329" s="210"/>
    </row>
    <row r="330" s="212" customFormat="true" ht="19.15" customHeight="true" x14ac:dyDescent="0.2">
      <c r="B330" s="423"/>
      <c r="AU330" s="205"/>
      <c r="AV330" s="205"/>
      <c r="AW330" s="205"/>
      <c r="AX330" s="205"/>
      <c r="AY330" s="205"/>
      <c r="BA330" s="135"/>
      <c r="BB330" s="135"/>
      <c r="BC330" s="478"/>
      <c r="BD330" s="478"/>
      <c r="BE330" s="478"/>
      <c r="BF330" s="478"/>
      <c r="BG330" s="478"/>
      <c r="BH330" s="478"/>
      <c r="BI330" s="478"/>
      <c r="BJ330" s="478"/>
      <c r="BK330" s="478"/>
      <c r="BL330" s="478"/>
      <c r="BM330" s="478"/>
      <c r="BN330" s="478"/>
      <c r="BO330" s="478"/>
      <c r="BP330" s="478"/>
      <c r="BQ330" s="478"/>
      <c r="BR330" s="478"/>
      <c r="BS330" s="478"/>
      <c r="BT330" s="478"/>
      <c r="BU330" s="478"/>
      <c r="BV330" s="478"/>
      <c r="BW330" s="478"/>
      <c r="BX330" s="478"/>
      <c r="BY330" s="478"/>
      <c r="BZ330" s="205"/>
      <c r="CA330" s="205"/>
      <c r="CB330" s="205"/>
      <c r="CC330" s="205"/>
      <c r="CD330" s="205"/>
      <c r="CE330" s="205"/>
      <c r="CF330" s="205"/>
      <c r="CG330" s="205"/>
      <c r="CH330" s="205"/>
      <c r="CI330" s="205"/>
      <c r="CJ330" s="205"/>
      <c r="CK330" s="205"/>
      <c r="CL330" s="205"/>
      <c r="CM330" s="205"/>
      <c r="CN330" s="205"/>
      <c r="CO330" s="205"/>
      <c r="CP330" s="205"/>
      <c r="CQ330" s="205"/>
      <c r="CR330" s="205"/>
      <c r="CS330" s="205"/>
      <c r="CT330" s="205"/>
      <c r="CU330" s="205"/>
      <c r="CV330" s="205"/>
      <c r="CW330" s="205"/>
      <c r="CX330" s="205"/>
      <c r="CY330" s="205"/>
      <c r="CZ330" s="205"/>
      <c r="DA330" s="205"/>
    </row>
    <row r="331" s="212" customFormat="true" ht="15" customHeight="true" x14ac:dyDescent="0.2">
      <c r="B331" s="423"/>
      <c r="AU331" s="205"/>
      <c r="AV331" s="205"/>
      <c r="AW331" s="205"/>
      <c r="AX331" s="205"/>
      <c r="AY331" s="205"/>
      <c r="BA331" s="135"/>
      <c r="BB331" s="135"/>
      <c r="BC331" s="478"/>
      <c r="BD331" s="478"/>
      <c r="BE331" s="478"/>
      <c r="BF331" s="478"/>
      <c r="BG331" s="478"/>
      <c r="BH331" s="478"/>
      <c r="BI331" s="478"/>
      <c r="BJ331" s="478"/>
      <c r="BK331" s="478"/>
      <c r="BL331" s="478"/>
      <c r="BM331" s="478"/>
      <c r="BN331" s="478"/>
      <c r="BO331" s="478"/>
      <c r="BP331" s="478"/>
      <c r="BQ331" s="478"/>
      <c r="BR331" s="478"/>
      <c r="BS331" s="478"/>
      <c r="BT331" s="478"/>
      <c r="BU331" s="478"/>
      <c r="BV331" s="478"/>
      <c r="BW331" s="478"/>
      <c r="BX331" s="478"/>
      <c r="BY331" s="478"/>
      <c r="BZ331" s="205"/>
      <c r="CA331" s="205"/>
      <c r="CB331" s="205"/>
      <c r="CC331" s="205"/>
      <c r="CD331" s="205"/>
      <c r="CE331" s="205"/>
      <c r="CF331" s="205"/>
      <c r="CG331" s="205"/>
      <c r="CH331" s="205"/>
      <c r="CI331" s="205"/>
      <c r="CJ331" s="205"/>
      <c r="CK331" s="205"/>
      <c r="CL331" s="205"/>
      <c r="CM331" s="205"/>
      <c r="CN331" s="205"/>
      <c r="CO331" s="205"/>
      <c r="CP331" s="205"/>
      <c r="CQ331" s="205"/>
      <c r="CR331" s="205"/>
      <c r="CS331" s="205"/>
      <c r="CT331" s="205"/>
      <c r="CU331" s="205"/>
      <c r="CV331" s="205"/>
      <c r="CW331" s="205"/>
      <c r="CX331" s="205"/>
      <c r="CY331" s="205"/>
      <c r="CZ331" s="205"/>
      <c r="DA331" s="205"/>
    </row>
    <row r="332" s="212" customFormat="true" ht="15" customHeight="true" x14ac:dyDescent="0.2">
      <c r="B332" s="423"/>
      <c r="AU332" s="205"/>
      <c r="AV332" s="205"/>
      <c r="AW332" s="205"/>
      <c r="AX332" s="205"/>
      <c r="AY332" s="205"/>
      <c r="BA332" s="135"/>
      <c r="BB332" s="135"/>
      <c r="BC332" s="478"/>
      <c r="BD332" s="478"/>
      <c r="BE332" s="478"/>
      <c r="BF332" s="478"/>
      <c r="BG332" s="478"/>
      <c r="BH332" s="478"/>
      <c r="BI332" s="478"/>
      <c r="BJ332" s="478"/>
      <c r="BK332" s="478"/>
      <c r="BL332" s="478"/>
      <c r="BM332" s="478"/>
      <c r="BN332" s="478"/>
      <c r="BO332" s="478"/>
      <c r="BP332" s="478"/>
      <c r="BQ332" s="478"/>
      <c r="BR332" s="478"/>
      <c r="BS332" s="478"/>
      <c r="BT332" s="478"/>
      <c r="BU332" s="478"/>
      <c r="BV332" s="478"/>
      <c r="BW332" s="478"/>
      <c r="BX332" s="478"/>
      <c r="BY332" s="478"/>
      <c r="BZ332" s="205"/>
      <c r="CA332" s="205"/>
      <c r="CB332" s="205"/>
      <c r="CC332" s="205"/>
      <c r="CD332" s="205"/>
      <c r="CE332" s="205"/>
      <c r="CF332" s="205"/>
      <c r="CG332" s="205"/>
      <c r="CH332" s="205"/>
      <c r="CI332" s="205"/>
      <c r="CJ332" s="205"/>
      <c r="CK332" s="205"/>
      <c r="CL332" s="205"/>
      <c r="CM332" s="205"/>
      <c r="CN332" s="205"/>
      <c r="CO332" s="205"/>
      <c r="CP332" s="205"/>
      <c r="CQ332" s="205"/>
      <c r="CR332" s="205"/>
      <c r="CS332" s="205"/>
      <c r="CT332" s="205"/>
      <c r="CU332" s="205"/>
      <c r="CV332" s="205"/>
      <c r="CW332" s="205"/>
      <c r="CX332" s="205"/>
      <c r="CY332" s="205"/>
      <c r="CZ332" s="205"/>
      <c r="DA332" s="205"/>
    </row>
    <row r="333" s="212" customFormat="true" ht="15" customHeight="true" x14ac:dyDescent="0.2">
      <c r="B333" s="423"/>
      <c r="AU333" s="205"/>
      <c r="AV333" s="205"/>
      <c r="AW333" s="205"/>
      <c r="AX333" s="205"/>
      <c r="AY333" s="205"/>
      <c r="BA333" s="135"/>
      <c r="BB333" s="135"/>
      <c r="BC333" s="478"/>
      <c r="BD333" s="478"/>
      <c r="BE333" s="478"/>
      <c r="BF333" s="478"/>
      <c r="BG333" s="478"/>
      <c r="BH333" s="478"/>
      <c r="BI333" s="478"/>
      <c r="BJ333" s="478"/>
      <c r="BK333" s="478"/>
      <c r="BL333" s="478"/>
      <c r="BM333" s="478"/>
      <c r="BN333" s="478"/>
      <c r="BO333" s="478"/>
      <c r="BP333" s="478"/>
      <c r="BQ333" s="478"/>
      <c r="BR333" s="478"/>
      <c r="BS333" s="478"/>
      <c r="BT333" s="478"/>
      <c r="BU333" s="478"/>
      <c r="BV333" s="478"/>
      <c r="BW333" s="478"/>
      <c r="BX333" s="478"/>
      <c r="BY333" s="478"/>
      <c r="BZ333" s="205"/>
      <c r="CA333" s="205"/>
      <c r="CB333" s="205"/>
      <c r="CC333" s="205"/>
      <c r="CD333" s="205"/>
      <c r="CE333" s="205"/>
      <c r="CF333" s="205"/>
      <c r="CG333" s="205"/>
      <c r="CH333" s="205"/>
      <c r="CI333" s="205"/>
      <c r="CJ333" s="205"/>
      <c r="CK333" s="205"/>
      <c r="CL333" s="205"/>
      <c r="CM333" s="205"/>
      <c r="CN333" s="205"/>
      <c r="CO333" s="205"/>
      <c r="CP333" s="205"/>
      <c r="CQ333" s="205"/>
      <c r="CR333" s="205"/>
      <c r="CS333" s="205"/>
      <c r="CT333" s="205"/>
      <c r="CU333" s="205"/>
      <c r="CV333" s="205"/>
      <c r="CW333" s="205"/>
      <c r="CX333" s="205"/>
      <c r="CY333" s="205"/>
      <c r="CZ333" s="205"/>
      <c r="DA333" s="205"/>
    </row>
    <row r="334" s="212" customFormat="true" ht="15" customHeight="true" x14ac:dyDescent="0.2">
      <c r="B334" s="423"/>
      <c r="AU334" s="205"/>
      <c r="AV334" s="205"/>
      <c r="AW334" s="205"/>
      <c r="AX334" s="205"/>
      <c r="AY334" s="205"/>
      <c r="BA334" s="135"/>
      <c r="BB334" s="135"/>
      <c r="BC334" s="478"/>
      <c r="BD334" s="478"/>
      <c r="BE334" s="478"/>
      <c r="BF334" s="478"/>
      <c r="BG334" s="478"/>
      <c r="BH334" s="478"/>
      <c r="BI334" s="478"/>
      <c r="BJ334" s="478"/>
      <c r="BK334" s="478"/>
      <c r="BL334" s="478"/>
      <c r="BM334" s="478"/>
      <c r="BN334" s="478"/>
      <c r="BO334" s="478"/>
      <c r="BP334" s="478"/>
      <c r="BQ334" s="478"/>
      <c r="BR334" s="478"/>
      <c r="BS334" s="478"/>
      <c r="BT334" s="478"/>
      <c r="BU334" s="478"/>
      <c r="BV334" s="478"/>
      <c r="BW334" s="478"/>
      <c r="BX334" s="478"/>
      <c r="BY334" s="478"/>
      <c r="BZ334" s="205"/>
      <c r="CA334" s="205"/>
      <c r="CB334" s="205"/>
      <c r="CC334" s="205"/>
      <c r="CD334" s="205"/>
      <c r="CE334" s="205"/>
      <c r="CF334" s="205"/>
      <c r="CG334" s="205"/>
      <c r="CH334" s="205"/>
      <c r="CI334" s="205"/>
      <c r="CJ334" s="205"/>
      <c r="CK334" s="205"/>
      <c r="CL334" s="205"/>
      <c r="CM334" s="205"/>
      <c r="CN334" s="205"/>
      <c r="CO334" s="205"/>
      <c r="CP334" s="205"/>
      <c r="CQ334" s="205"/>
      <c r="CR334" s="205"/>
      <c r="CS334" s="205"/>
      <c r="CT334" s="205"/>
      <c r="CU334" s="205"/>
      <c r="CV334" s="205"/>
      <c r="CW334" s="205"/>
      <c r="CX334" s="205"/>
      <c r="CY334" s="205"/>
      <c r="CZ334" s="205"/>
      <c r="DA334" s="205"/>
    </row>
    <row r="335" s="212" customFormat="true" ht="15" customHeight="true" x14ac:dyDescent="0.2">
      <c r="B335" s="423"/>
      <c r="AU335" s="205"/>
      <c r="AV335" s="205"/>
      <c r="AW335" s="205"/>
      <c r="AX335" s="205"/>
      <c r="AY335" s="205"/>
      <c r="BA335" s="135"/>
      <c r="BB335" s="135"/>
      <c r="BC335" s="478"/>
      <c r="BD335" s="478"/>
      <c r="BE335" s="478"/>
      <c r="BF335" s="478"/>
      <c r="BG335" s="478"/>
      <c r="BH335" s="478"/>
      <c r="BI335" s="478"/>
      <c r="BJ335" s="478"/>
      <c r="BK335" s="478"/>
      <c r="BL335" s="478"/>
      <c r="BM335" s="478"/>
      <c r="BN335" s="478"/>
      <c r="BO335" s="478"/>
      <c r="BP335" s="478"/>
      <c r="BQ335" s="478"/>
      <c r="BR335" s="478"/>
      <c r="BS335" s="478"/>
      <c r="BT335" s="478"/>
      <c r="BU335" s="478"/>
      <c r="BV335" s="478"/>
      <c r="BW335" s="478"/>
      <c r="BX335" s="478"/>
      <c r="BY335" s="478"/>
      <c r="BZ335" s="205"/>
      <c r="CA335" s="205"/>
      <c r="CB335" s="205"/>
      <c r="CC335" s="205"/>
      <c r="CD335" s="205"/>
      <c r="CE335" s="205"/>
      <c r="CF335" s="205"/>
      <c r="CG335" s="205"/>
      <c r="CH335" s="205"/>
      <c r="CI335" s="205"/>
      <c r="CJ335" s="205"/>
      <c r="CK335" s="205"/>
      <c r="CL335" s="205"/>
      <c r="CM335" s="205"/>
      <c r="CN335" s="205"/>
      <c r="CO335" s="205"/>
      <c r="CP335" s="205"/>
      <c r="CQ335" s="205"/>
      <c r="CR335" s="205"/>
      <c r="CS335" s="205"/>
      <c r="CT335" s="205"/>
      <c r="CU335" s="205"/>
      <c r="CV335" s="205"/>
      <c r="CW335" s="205"/>
      <c r="CX335" s="205"/>
      <c r="CY335" s="205"/>
      <c r="CZ335" s="205"/>
      <c r="DA335" s="205"/>
    </row>
    <row r="336" s="212" customFormat="true" ht="15" customHeight="true" x14ac:dyDescent="0.2">
      <c r="B336" s="423"/>
      <c r="AU336" s="205"/>
      <c r="AV336" s="205"/>
      <c r="AW336" s="205"/>
      <c r="AX336" s="205"/>
      <c r="AY336" s="205"/>
      <c r="BA336" s="135"/>
      <c r="BB336" s="135"/>
      <c r="BC336" s="478"/>
      <c r="BD336" s="478"/>
      <c r="BE336" s="478"/>
      <c r="BF336" s="478"/>
      <c r="BG336" s="478"/>
      <c r="BH336" s="478"/>
      <c r="BI336" s="478"/>
      <c r="BJ336" s="478"/>
      <c r="BK336" s="478"/>
      <c r="BL336" s="478"/>
      <c r="BM336" s="478"/>
      <c r="BN336" s="478"/>
      <c r="BO336" s="478"/>
      <c r="BP336" s="478"/>
      <c r="BQ336" s="478"/>
      <c r="BR336" s="478"/>
      <c r="BS336" s="478"/>
      <c r="BT336" s="478"/>
      <c r="BU336" s="478"/>
      <c r="BV336" s="478"/>
      <c r="BW336" s="478"/>
      <c r="BX336" s="478"/>
      <c r="BY336" s="478"/>
      <c r="BZ336" s="205"/>
      <c r="CA336" s="205"/>
      <c r="CB336" s="205"/>
      <c r="CC336" s="205"/>
      <c r="CD336" s="205"/>
      <c r="CE336" s="205"/>
      <c r="CF336" s="205"/>
      <c r="CG336" s="205"/>
      <c r="CH336" s="205"/>
      <c r="CI336" s="205"/>
      <c r="CJ336" s="205"/>
      <c r="CK336" s="205"/>
      <c r="CL336" s="205"/>
      <c r="CM336" s="205"/>
      <c r="CN336" s="205"/>
      <c r="CO336" s="205"/>
      <c r="CP336" s="205"/>
      <c r="CQ336" s="205"/>
      <c r="CR336" s="205"/>
      <c r="CS336" s="205"/>
      <c r="CT336" s="205"/>
      <c r="CU336" s="205"/>
      <c r="CV336" s="205"/>
      <c r="CW336" s="205"/>
      <c r="CX336" s="205"/>
      <c r="CY336" s="205"/>
      <c r="CZ336" s="205"/>
      <c r="DA336" s="205"/>
    </row>
    <row r="337" s="212" customFormat="true" ht="18" customHeight="true" x14ac:dyDescent="0.2">
      <c r="B337" s="423"/>
      <c r="AU337" s="205"/>
      <c r="AV337" s="205"/>
      <c r="AW337" s="205"/>
      <c r="AX337" s="205"/>
      <c r="AY337" s="205"/>
      <c r="BA337" s="135"/>
      <c r="BB337" s="135"/>
      <c r="BC337" s="478"/>
      <c r="BD337" s="478"/>
      <c r="BE337" s="478"/>
      <c r="BF337" s="478"/>
      <c r="BG337" s="478"/>
      <c r="BH337" s="478"/>
      <c r="BI337" s="478"/>
      <c r="BJ337" s="478"/>
      <c r="BK337" s="478"/>
      <c r="BL337" s="478"/>
      <c r="BM337" s="478"/>
      <c r="BN337" s="478"/>
      <c r="BO337" s="478"/>
      <c r="BP337" s="478"/>
      <c r="BQ337" s="478"/>
      <c r="BR337" s="478"/>
      <c r="BS337" s="478"/>
      <c r="BT337" s="478"/>
      <c r="BU337" s="478"/>
      <c r="BV337" s="478"/>
      <c r="BW337" s="478"/>
      <c r="BX337" s="478"/>
      <c r="BY337" s="478"/>
      <c r="BZ337" s="205"/>
      <c r="CA337" s="205"/>
      <c r="CB337" s="205"/>
      <c r="CC337" s="205"/>
      <c r="CD337" s="205"/>
      <c r="CE337" s="205"/>
      <c r="CF337" s="205"/>
      <c r="CG337" s="205"/>
      <c r="CH337" s="205"/>
      <c r="CI337" s="205"/>
      <c r="CJ337" s="205"/>
      <c r="CK337" s="205"/>
      <c r="CL337" s="205"/>
      <c r="CM337" s="205"/>
      <c r="CN337" s="205"/>
      <c r="CO337" s="205"/>
      <c r="CP337" s="205"/>
      <c r="CQ337" s="205"/>
      <c r="CR337" s="205"/>
      <c r="CS337" s="205"/>
      <c r="CT337" s="205"/>
      <c r="CU337" s="205"/>
      <c r="CV337" s="205"/>
      <c r="CW337" s="205"/>
      <c r="CX337" s="205"/>
      <c r="CY337" s="205"/>
      <c r="CZ337" s="205"/>
      <c r="DA337" s="205"/>
    </row>
    <row r="338" s="212" customFormat="true" ht="18" customHeight="true" x14ac:dyDescent="0.2">
      <c r="B338" s="423"/>
      <c r="AU338" s="205"/>
      <c r="AV338" s="205"/>
      <c r="AW338" s="205"/>
      <c r="AX338" s="205"/>
      <c r="AY338" s="205"/>
      <c r="BA338" s="135"/>
      <c r="BB338" s="135"/>
      <c r="BC338" s="478"/>
      <c r="BD338" s="478"/>
      <c r="BE338" s="478"/>
      <c r="BF338" s="478"/>
      <c r="BG338" s="478"/>
      <c r="BH338" s="478"/>
      <c r="BI338" s="478"/>
      <c r="BJ338" s="478"/>
      <c r="BK338" s="478"/>
      <c r="BL338" s="478"/>
      <c r="BM338" s="478"/>
      <c r="BN338" s="478"/>
      <c r="BO338" s="478"/>
      <c r="BP338" s="478"/>
      <c r="BQ338" s="478"/>
      <c r="BR338" s="478"/>
      <c r="BS338" s="478"/>
      <c r="BT338" s="478"/>
      <c r="BU338" s="478"/>
      <c r="BV338" s="478"/>
      <c r="BW338" s="478"/>
      <c r="BX338" s="478"/>
      <c r="BY338" s="478"/>
      <c r="BZ338" s="205"/>
      <c r="CA338" s="205"/>
      <c r="CB338" s="205"/>
      <c r="CC338" s="205"/>
      <c r="CD338" s="205"/>
      <c r="CE338" s="205"/>
      <c r="CF338" s="205"/>
      <c r="CG338" s="205"/>
      <c r="CH338" s="205"/>
      <c r="CI338" s="205"/>
      <c r="CJ338" s="205"/>
      <c r="CK338" s="205"/>
      <c r="CL338" s="205"/>
      <c r="CM338" s="205"/>
      <c r="CN338" s="205"/>
      <c r="CO338" s="205"/>
      <c r="CP338" s="205"/>
      <c r="CQ338" s="205"/>
      <c r="CR338" s="205"/>
      <c r="CS338" s="205"/>
      <c r="CT338" s="205"/>
      <c r="CU338" s="205"/>
      <c r="CV338" s="205"/>
      <c r="CW338" s="205"/>
      <c r="CX338" s="205"/>
      <c r="CY338" s="205"/>
      <c r="CZ338" s="205"/>
      <c r="DA338" s="205"/>
    </row>
    <row r="339" s="425" customFormat="true" ht="15" customHeight="true" x14ac:dyDescent="0.2">
      <c r="B339" s="424"/>
      <c r="AU339" s="210"/>
      <c r="AV339" s="210"/>
      <c r="AW339" s="210"/>
      <c r="AX339" s="210"/>
      <c r="AY339" s="210"/>
      <c r="BA339" s="211" t="s">
        <v>127</v>
      </c>
      <c r="BB339" s="117" t="s">
        <v>126</v>
      </c>
      <c r="BC339" s="1584" t="s">
        <v>113</v>
      </c>
      <c r="BD339" s="1585"/>
      <c r="BE339" s="1585"/>
      <c r="BF339" s="1585"/>
      <c r="BG339" s="1586"/>
      <c r="BH339" s="1587" t="s">
        <v>38</v>
      </c>
      <c r="BI339" s="1585"/>
      <c r="BJ339" s="1585"/>
      <c r="BK339" s="1585"/>
      <c r="BL339" s="1586"/>
      <c r="BM339" s="1587" t="s">
        <v>37</v>
      </c>
      <c r="BN339" s="1585"/>
      <c r="BO339" s="1585"/>
      <c r="BP339" s="1585"/>
      <c r="BQ339" s="1586"/>
      <c r="BR339" s="411" t="s">
        <v>136</v>
      </c>
      <c r="BS339" s="306"/>
      <c r="BT339" s="306"/>
      <c r="BU339" s="306"/>
      <c r="BV339" s="306"/>
      <c r="BW339" s="306"/>
      <c r="BX339" s="306"/>
      <c r="BY339" s="307"/>
      <c r="BZ339" s="308"/>
      <c r="CA339" s="308"/>
      <c r="CB339" s="308"/>
      <c r="CC339" s="308"/>
      <c r="CD339" s="308"/>
      <c r="CE339" s="308"/>
      <c r="CF339" s="308"/>
      <c r="CG339" s="308"/>
      <c r="CH339" s="308"/>
      <c r="CI339" s="308"/>
      <c r="CJ339" s="308"/>
      <c r="CK339" s="308"/>
      <c r="CL339" s="308"/>
      <c r="CM339" s="308"/>
      <c r="CN339" s="308"/>
      <c r="CO339" s="308"/>
      <c r="CP339" s="308"/>
      <c r="CQ339" s="308"/>
      <c r="CR339" s="308"/>
      <c r="CS339" s="308"/>
      <c r="CT339" s="308"/>
      <c r="CU339" s="209"/>
      <c r="CV339" s="209"/>
      <c r="CW339" s="209"/>
      <c r="CX339" s="209"/>
      <c r="CY339" s="209"/>
      <c r="CZ339" s="209"/>
      <c r="DA339" s="210"/>
    </row>
    <row r="340" s="425" customFormat="true" ht="12.75" x14ac:dyDescent="0.2">
      <c r="B340" s="424"/>
      <c r="AU340" s="210"/>
      <c r="AV340" s="210"/>
      <c r="AW340" s="210"/>
      <c r="AX340" s="210"/>
      <c r="AY340" s="210"/>
      <c r="BA340" s="199" t="s">
        <v>125</v>
      </c>
      <c r="BB340" s="165"/>
      <c r="BC340" s="383" t="s">
        <v>0</v>
      </c>
      <c r="BD340" s="174" t="s">
        <v>1</v>
      </c>
      <c r="BE340" s="174" t="s">
        <v>2</v>
      </c>
      <c r="BF340" s="174" t="s">
        <v>3</v>
      </c>
      <c r="BG340" s="384" t="s">
        <v>4</v>
      </c>
      <c r="BH340" s="385" t="s">
        <v>0</v>
      </c>
      <c r="BI340" s="174" t="s">
        <v>1</v>
      </c>
      <c r="BJ340" s="174" t="s">
        <v>2</v>
      </c>
      <c r="BK340" s="174" t="s">
        <v>3</v>
      </c>
      <c r="BL340" s="384" t="s">
        <v>4</v>
      </c>
      <c r="BM340" s="385" t="s">
        <v>0</v>
      </c>
      <c r="BN340" s="174" t="s">
        <v>1</v>
      </c>
      <c r="BO340" s="174" t="s">
        <v>2</v>
      </c>
      <c r="BP340" s="174" t="s">
        <v>3</v>
      </c>
      <c r="BQ340" s="384" t="s">
        <v>4</v>
      </c>
      <c r="BR340" s="385"/>
      <c r="BS340" s="174"/>
      <c r="BT340" s="174"/>
      <c r="BU340" s="174"/>
      <c r="BV340" s="174"/>
      <c r="BW340" s="174"/>
      <c r="BX340" s="174"/>
      <c r="BY340" s="175"/>
      <c r="BZ340" s="175"/>
      <c r="CA340" s="175"/>
      <c r="CB340" s="175"/>
      <c r="CC340" s="175"/>
      <c r="CD340" s="175"/>
      <c r="CE340" s="175"/>
      <c r="CF340" s="175"/>
      <c r="CG340" s="175"/>
      <c r="CH340" s="175"/>
      <c r="CI340" s="175"/>
      <c r="CJ340" s="175"/>
      <c r="CK340" s="175"/>
      <c r="CL340" s="175"/>
      <c r="CM340" s="175"/>
      <c r="CN340" s="175"/>
      <c r="CO340" s="175"/>
      <c r="CP340" s="175"/>
      <c r="CQ340" s="175"/>
      <c r="CR340" s="175"/>
      <c r="CS340" s="175"/>
      <c r="CT340" s="175"/>
      <c r="CU340" s="1486"/>
      <c r="CV340" s="1486"/>
      <c r="CW340" s="1486"/>
      <c r="CX340" s="1486"/>
      <c r="CY340" s="1486"/>
      <c r="CZ340" s="1486"/>
      <c r="DA340" s="210"/>
    </row>
    <row r="341" s="425" customFormat="true" ht="15" customHeight="true" x14ac:dyDescent="0.2">
      <c r="B341" s="424"/>
      <c r="AU341" s="210"/>
      <c r="AV341" s="210"/>
      <c r="AW341" s="210"/>
      <c r="AX341" s="210"/>
      <c r="AY341" s="210"/>
      <c r="BA341" s="1575" t="s">
        <v>143</v>
      </c>
      <c r="BB341" s="162" t="s">
        <v>49</v>
      </c>
      <c r="BC341" s="1041" t="s">
        <v>35</v>
      </c>
      <c r="BD341" s="1061" t="s">
        <v>35</v>
      </c>
      <c r="BE341" s="1061" t="s">
        <v>35</v>
      </c>
      <c r="BF341" s="1061" t="s">
        <v>35</v>
      </c>
      <c r="BG341" s="1081" t="s">
        <v>35</v>
      </c>
      <c r="BH341" s="1100" t="s">
        <v>35</v>
      </c>
      <c r="BI341" s="1061" t="s">
        <v>35</v>
      </c>
      <c r="BJ341" s="1061" t="s">
        <v>35</v>
      </c>
      <c r="BK341" s="1061" t="s">
        <v>35</v>
      </c>
      <c r="BL341" s="1081" t="s">
        <v>35</v>
      </c>
      <c r="BM341" s="1100" t="s">
        <v>35</v>
      </c>
      <c r="BN341" s="1061" t="s">
        <v>35</v>
      </c>
      <c r="BO341" s="1061" t="s">
        <v>35</v>
      </c>
      <c r="BP341" s="1061" t="s">
        <v>35</v>
      </c>
      <c r="BQ341" s="1081" t="s">
        <v>35</v>
      </c>
      <c r="BR341" s="1100" t="s">
        <v>35</v>
      </c>
      <c r="BS341" s="1061" t="s">
        <v>35</v>
      </c>
      <c r="BT341" s="1061" t="s">
        <v>35</v>
      </c>
      <c r="BU341" s="1061" t="s">
        <v>35</v>
      </c>
      <c r="BV341" s="1061" t="s">
        <v>35</v>
      </c>
      <c r="BW341" s="1061" t="s">
        <v>35</v>
      </c>
      <c r="BX341" s="1061" t="s">
        <v>35</v>
      </c>
      <c r="BY341" s="1121" t="s">
        <v>35</v>
      </c>
      <c r="BZ341" s="1121" t="s">
        <v>35</v>
      </c>
      <c r="CA341" s="1121" t="s">
        <v>35</v>
      </c>
      <c r="CB341" s="1121" t="s">
        <v>35</v>
      </c>
      <c r="CC341" s="1121" t="s">
        <v>35</v>
      </c>
      <c r="CD341" s="1121" t="s">
        <v>35</v>
      </c>
      <c r="CE341" s="1121" t="s">
        <v>35</v>
      </c>
      <c r="CF341" s="1121" t="s">
        <v>35</v>
      </c>
      <c r="CG341" s="1121" t="s">
        <v>35</v>
      </c>
      <c r="CH341" s="1121" t="s">
        <v>35</v>
      </c>
      <c r="CI341" s="1121" t="s">
        <v>35</v>
      </c>
      <c r="CJ341" s="1121" t="s">
        <v>35</v>
      </c>
      <c r="CK341" s="1121" t="s">
        <v>35</v>
      </c>
      <c r="CL341" s="1121" t="s">
        <v>35</v>
      </c>
      <c r="CM341" s="1121" t="s">
        <v>35</v>
      </c>
      <c r="CN341" s="1121" t="s">
        <v>35</v>
      </c>
      <c r="CO341" s="1121" t="s">
        <v>35</v>
      </c>
      <c r="CP341" s="1121" t="s">
        <v>35</v>
      </c>
      <c r="CQ341" s="1121" t="s">
        <v>35</v>
      </c>
      <c r="CR341" s="1121" t="s">
        <v>35</v>
      </c>
      <c r="CS341" s="1121" t="s">
        <v>35</v>
      </c>
      <c r="CT341" s="1121" t="s">
        <v>35</v>
      </c>
      <c r="CU341" s="1487"/>
      <c r="CV341" s="1487"/>
      <c r="CW341" s="1487"/>
      <c r="CX341" s="1487"/>
      <c r="CY341" s="1487"/>
      <c r="CZ341" s="1487"/>
      <c r="DA341" s="210"/>
    </row>
    <row r="342" s="425" customFormat="true" ht="15" customHeight="true" x14ac:dyDescent="0.2">
      <c r="B342" s="424"/>
      <c r="AU342" s="210"/>
      <c r="AV342" s="210"/>
      <c r="AW342" s="210"/>
      <c r="AX342" s="210"/>
      <c r="AY342" s="210"/>
      <c r="BA342" s="1576"/>
      <c r="BB342" s="163" t="s">
        <v>48</v>
      </c>
      <c r="BC342" s="1042" t="s">
        <v>35</v>
      </c>
      <c r="BD342" s="1062" t="s">
        <v>35</v>
      </c>
      <c r="BE342" s="1062" t="s">
        <v>35</v>
      </c>
      <c r="BF342" s="1062" t="s">
        <v>35</v>
      </c>
      <c r="BG342" s="1082" t="s">
        <v>35</v>
      </c>
      <c r="BH342" s="1101" t="s">
        <v>35</v>
      </c>
      <c r="BI342" s="1062" t="s">
        <v>35</v>
      </c>
      <c r="BJ342" s="1062" t="s">
        <v>35</v>
      </c>
      <c r="BK342" s="1062" t="s">
        <v>35</v>
      </c>
      <c r="BL342" s="1082" t="s">
        <v>35</v>
      </c>
      <c r="BM342" s="1101" t="s">
        <v>35</v>
      </c>
      <c r="BN342" s="1062" t="s">
        <v>35</v>
      </c>
      <c r="BO342" s="1062" t="s">
        <v>35</v>
      </c>
      <c r="BP342" s="1062" t="s">
        <v>35</v>
      </c>
      <c r="BQ342" s="1082" t="s">
        <v>35</v>
      </c>
      <c r="BR342" s="1101" t="s">
        <v>35</v>
      </c>
      <c r="BS342" s="1062" t="s">
        <v>35</v>
      </c>
      <c r="BT342" s="1062" t="s">
        <v>35</v>
      </c>
      <c r="BU342" s="1062" t="s">
        <v>35</v>
      </c>
      <c r="BV342" s="1062" t="s">
        <v>35</v>
      </c>
      <c r="BW342" s="1062" t="s">
        <v>35</v>
      </c>
      <c r="BX342" s="1062" t="s">
        <v>35</v>
      </c>
      <c r="BY342" s="1122" t="s">
        <v>35</v>
      </c>
      <c r="BZ342" s="1122" t="s">
        <v>35</v>
      </c>
      <c r="CA342" s="1122" t="s">
        <v>35</v>
      </c>
      <c r="CB342" s="1122" t="s">
        <v>35</v>
      </c>
      <c r="CC342" s="1122" t="s">
        <v>35</v>
      </c>
      <c r="CD342" s="1122" t="s">
        <v>35</v>
      </c>
      <c r="CE342" s="1122" t="s">
        <v>35</v>
      </c>
      <c r="CF342" s="1122" t="s">
        <v>35</v>
      </c>
      <c r="CG342" s="1122" t="s">
        <v>35</v>
      </c>
      <c r="CH342" s="1122" t="s">
        <v>35</v>
      </c>
      <c r="CI342" s="1122" t="s">
        <v>35</v>
      </c>
      <c r="CJ342" s="1122" t="s">
        <v>35</v>
      </c>
      <c r="CK342" s="1122" t="s">
        <v>35</v>
      </c>
      <c r="CL342" s="1122" t="s">
        <v>35</v>
      </c>
      <c r="CM342" s="1122" t="s">
        <v>35</v>
      </c>
      <c r="CN342" s="1122" t="s">
        <v>35</v>
      </c>
      <c r="CO342" s="1122" t="s">
        <v>35</v>
      </c>
      <c r="CP342" s="1122" t="s">
        <v>35</v>
      </c>
      <c r="CQ342" s="1122" t="s">
        <v>35</v>
      </c>
      <c r="CR342" s="1122" t="s">
        <v>35</v>
      </c>
      <c r="CS342" s="1122" t="s">
        <v>35</v>
      </c>
      <c r="CT342" s="1122" t="s">
        <v>35</v>
      </c>
      <c r="CU342" s="1488"/>
      <c r="CV342" s="1488"/>
      <c r="CW342" s="1488"/>
      <c r="CX342" s="1488"/>
      <c r="CY342" s="1488"/>
      <c r="CZ342" s="1488"/>
      <c r="DA342" s="210"/>
    </row>
    <row r="343" s="425" customFormat="true" ht="15" customHeight="true" x14ac:dyDescent="0.2">
      <c r="B343" s="424"/>
      <c r="AU343" s="210"/>
      <c r="AV343" s="210"/>
      <c r="AW343" s="210"/>
      <c r="AX343" s="210"/>
      <c r="AY343" s="210"/>
      <c r="BA343" s="1577" t="s">
        <v>138</v>
      </c>
      <c r="BB343" s="163" t="s">
        <v>49</v>
      </c>
      <c r="BC343" s="1042" t="s">
        <v>35</v>
      </c>
      <c r="BD343" s="1062" t="s">
        <v>35</v>
      </c>
      <c r="BE343" s="1062" t="s">
        <v>35</v>
      </c>
      <c r="BF343" s="1062" t="s">
        <v>35</v>
      </c>
      <c r="BG343" s="1082" t="s">
        <v>35</v>
      </c>
      <c r="BH343" s="1101" t="s">
        <v>35</v>
      </c>
      <c r="BI343" s="1062" t="s">
        <v>35</v>
      </c>
      <c r="BJ343" s="1062" t="s">
        <v>35</v>
      </c>
      <c r="BK343" s="1062" t="s">
        <v>35</v>
      </c>
      <c r="BL343" s="1082" t="s">
        <v>35</v>
      </c>
      <c r="BM343" s="1101" t="s">
        <v>35</v>
      </c>
      <c r="BN343" s="1062" t="s">
        <v>35</v>
      </c>
      <c r="BO343" s="1062" t="s">
        <v>35</v>
      </c>
      <c r="BP343" s="1062" t="s">
        <v>35</v>
      </c>
      <c r="BQ343" s="1082" t="s">
        <v>35</v>
      </c>
      <c r="BR343" s="1101" t="s">
        <v>35</v>
      </c>
      <c r="BS343" s="1062" t="s">
        <v>35</v>
      </c>
      <c r="BT343" s="1062" t="s">
        <v>35</v>
      </c>
      <c r="BU343" s="1062" t="s">
        <v>35</v>
      </c>
      <c r="BV343" s="1062" t="s">
        <v>35</v>
      </c>
      <c r="BW343" s="1062" t="s">
        <v>35</v>
      </c>
      <c r="BX343" s="1062" t="s">
        <v>35</v>
      </c>
      <c r="BY343" s="1122" t="s">
        <v>35</v>
      </c>
      <c r="BZ343" s="1122" t="s">
        <v>35</v>
      </c>
      <c r="CA343" s="1122" t="s">
        <v>35</v>
      </c>
      <c r="CB343" s="1122" t="s">
        <v>35</v>
      </c>
      <c r="CC343" s="1122" t="s">
        <v>35</v>
      </c>
      <c r="CD343" s="1122" t="s">
        <v>35</v>
      </c>
      <c r="CE343" s="1122" t="s">
        <v>35</v>
      </c>
      <c r="CF343" s="1122" t="s">
        <v>35</v>
      </c>
      <c r="CG343" s="1122" t="s">
        <v>35</v>
      </c>
      <c r="CH343" s="1122" t="s">
        <v>35</v>
      </c>
      <c r="CI343" s="1122" t="s">
        <v>35</v>
      </c>
      <c r="CJ343" s="1122" t="s">
        <v>35</v>
      </c>
      <c r="CK343" s="1122" t="s">
        <v>35</v>
      </c>
      <c r="CL343" s="1122" t="s">
        <v>35</v>
      </c>
      <c r="CM343" s="1122" t="s">
        <v>35</v>
      </c>
      <c r="CN343" s="1122" t="s">
        <v>35</v>
      </c>
      <c r="CO343" s="1122" t="s">
        <v>35</v>
      </c>
      <c r="CP343" s="1122" t="s">
        <v>35</v>
      </c>
      <c r="CQ343" s="1122" t="s">
        <v>35</v>
      </c>
      <c r="CR343" s="1122" t="s">
        <v>35</v>
      </c>
      <c r="CS343" s="1122" t="s">
        <v>35</v>
      </c>
      <c r="CT343" s="1122" t="s">
        <v>35</v>
      </c>
      <c r="CU343" s="1488"/>
      <c r="CV343" s="1488"/>
      <c r="CW343" s="1488"/>
      <c r="CX343" s="1488"/>
      <c r="CY343" s="1488"/>
      <c r="CZ343" s="1488"/>
      <c r="DA343" s="210"/>
    </row>
    <row r="344" s="425" customFormat="true" ht="15" customHeight="true" x14ac:dyDescent="0.2">
      <c r="B344" s="424"/>
      <c r="AU344" s="210"/>
      <c r="AV344" s="210"/>
      <c r="AW344" s="210"/>
      <c r="AX344" s="210"/>
      <c r="AY344" s="210"/>
      <c r="BA344" s="1576"/>
      <c r="BB344" s="163" t="s">
        <v>48</v>
      </c>
      <c r="BC344" s="1042" t="s">
        <v>35</v>
      </c>
      <c r="BD344" s="1062" t="s">
        <v>35</v>
      </c>
      <c r="BE344" s="1062" t="s">
        <v>35</v>
      </c>
      <c r="BF344" s="1062" t="s">
        <v>35</v>
      </c>
      <c r="BG344" s="1082" t="s">
        <v>35</v>
      </c>
      <c r="BH344" s="1101" t="s">
        <v>35</v>
      </c>
      <c r="BI344" s="1062" t="s">
        <v>35</v>
      </c>
      <c r="BJ344" s="1062" t="s">
        <v>35</v>
      </c>
      <c r="BK344" s="1062" t="s">
        <v>35</v>
      </c>
      <c r="BL344" s="1082" t="s">
        <v>35</v>
      </c>
      <c r="BM344" s="1101" t="s">
        <v>35</v>
      </c>
      <c r="BN344" s="1062" t="s">
        <v>35</v>
      </c>
      <c r="BO344" s="1062" t="s">
        <v>35</v>
      </c>
      <c r="BP344" s="1062" t="s">
        <v>35</v>
      </c>
      <c r="BQ344" s="1082" t="s">
        <v>35</v>
      </c>
      <c r="BR344" s="1101" t="s">
        <v>35</v>
      </c>
      <c r="BS344" s="1062" t="s">
        <v>35</v>
      </c>
      <c r="BT344" s="1062" t="s">
        <v>35</v>
      </c>
      <c r="BU344" s="1062" t="s">
        <v>35</v>
      </c>
      <c r="BV344" s="1062" t="s">
        <v>35</v>
      </c>
      <c r="BW344" s="1062" t="s">
        <v>35</v>
      </c>
      <c r="BX344" s="1062" t="s">
        <v>35</v>
      </c>
      <c r="BY344" s="1122" t="s">
        <v>35</v>
      </c>
      <c r="BZ344" s="1122" t="s">
        <v>35</v>
      </c>
      <c r="CA344" s="1122" t="s">
        <v>35</v>
      </c>
      <c r="CB344" s="1122" t="s">
        <v>35</v>
      </c>
      <c r="CC344" s="1122" t="s">
        <v>35</v>
      </c>
      <c r="CD344" s="1122" t="s">
        <v>35</v>
      </c>
      <c r="CE344" s="1122" t="s">
        <v>35</v>
      </c>
      <c r="CF344" s="1122" t="s">
        <v>35</v>
      </c>
      <c r="CG344" s="1122" t="s">
        <v>35</v>
      </c>
      <c r="CH344" s="1122" t="s">
        <v>35</v>
      </c>
      <c r="CI344" s="1122" t="s">
        <v>35</v>
      </c>
      <c r="CJ344" s="1122" t="s">
        <v>35</v>
      </c>
      <c r="CK344" s="1122" t="s">
        <v>35</v>
      </c>
      <c r="CL344" s="1122" t="s">
        <v>35</v>
      </c>
      <c r="CM344" s="1122" t="s">
        <v>35</v>
      </c>
      <c r="CN344" s="1122" t="s">
        <v>35</v>
      </c>
      <c r="CO344" s="1122" t="s">
        <v>35</v>
      </c>
      <c r="CP344" s="1122" t="s">
        <v>35</v>
      </c>
      <c r="CQ344" s="1122" t="s">
        <v>35</v>
      </c>
      <c r="CR344" s="1122" t="s">
        <v>35</v>
      </c>
      <c r="CS344" s="1122" t="s">
        <v>35</v>
      </c>
      <c r="CT344" s="1122" t="s">
        <v>35</v>
      </c>
      <c r="CU344" s="1488"/>
      <c r="CV344" s="1488"/>
      <c r="CW344" s="1488"/>
      <c r="CX344" s="1488"/>
      <c r="CY344" s="1488"/>
      <c r="CZ344" s="1488"/>
      <c r="DA344" s="210"/>
    </row>
    <row r="345" s="425" customFormat="true" ht="15" customHeight="true" x14ac:dyDescent="0.2">
      <c r="B345" s="424"/>
      <c r="AU345" s="210"/>
      <c r="AV345" s="210"/>
      <c r="AW345" s="210"/>
      <c r="AX345" s="210"/>
      <c r="AY345" s="210"/>
      <c r="BA345" s="1577" t="s">
        <v>139</v>
      </c>
      <c r="BB345" s="163" t="s">
        <v>49</v>
      </c>
      <c r="BC345" s="1042" t="s">
        <v>35</v>
      </c>
      <c r="BD345" s="1062" t="s">
        <v>35</v>
      </c>
      <c r="BE345" s="1062" t="s">
        <v>35</v>
      </c>
      <c r="BF345" s="1062" t="s">
        <v>35</v>
      </c>
      <c r="BG345" s="1082" t="s">
        <v>35</v>
      </c>
      <c r="BH345" s="1101" t="s">
        <v>35</v>
      </c>
      <c r="BI345" s="1062" t="s">
        <v>35</v>
      </c>
      <c r="BJ345" s="1062" t="s">
        <v>35</v>
      </c>
      <c r="BK345" s="1062" t="s">
        <v>35</v>
      </c>
      <c r="BL345" s="1082" t="s">
        <v>35</v>
      </c>
      <c r="BM345" s="1101" t="s">
        <v>35</v>
      </c>
      <c r="BN345" s="1062" t="s">
        <v>35</v>
      </c>
      <c r="BO345" s="1062" t="s">
        <v>35</v>
      </c>
      <c r="BP345" s="1062" t="s">
        <v>35</v>
      </c>
      <c r="BQ345" s="1082" t="s">
        <v>35</v>
      </c>
      <c r="BR345" s="1101" t="s">
        <v>35</v>
      </c>
      <c r="BS345" s="1062" t="s">
        <v>35</v>
      </c>
      <c r="BT345" s="1062" t="s">
        <v>35</v>
      </c>
      <c r="BU345" s="1062" t="s">
        <v>35</v>
      </c>
      <c r="BV345" s="1062" t="s">
        <v>35</v>
      </c>
      <c r="BW345" s="1062" t="s">
        <v>35</v>
      </c>
      <c r="BX345" s="1062" t="s">
        <v>35</v>
      </c>
      <c r="BY345" s="1122" t="s">
        <v>35</v>
      </c>
      <c r="BZ345" s="1122" t="s">
        <v>35</v>
      </c>
      <c r="CA345" s="1122" t="s">
        <v>35</v>
      </c>
      <c r="CB345" s="1122" t="s">
        <v>35</v>
      </c>
      <c r="CC345" s="1122" t="s">
        <v>35</v>
      </c>
      <c r="CD345" s="1122" t="s">
        <v>35</v>
      </c>
      <c r="CE345" s="1122" t="s">
        <v>35</v>
      </c>
      <c r="CF345" s="1122" t="s">
        <v>35</v>
      </c>
      <c r="CG345" s="1122" t="s">
        <v>35</v>
      </c>
      <c r="CH345" s="1122" t="s">
        <v>35</v>
      </c>
      <c r="CI345" s="1122" t="s">
        <v>35</v>
      </c>
      <c r="CJ345" s="1122" t="s">
        <v>35</v>
      </c>
      <c r="CK345" s="1122" t="s">
        <v>35</v>
      </c>
      <c r="CL345" s="1122" t="s">
        <v>35</v>
      </c>
      <c r="CM345" s="1122" t="s">
        <v>35</v>
      </c>
      <c r="CN345" s="1122" t="s">
        <v>35</v>
      </c>
      <c r="CO345" s="1122" t="s">
        <v>35</v>
      </c>
      <c r="CP345" s="1122" t="s">
        <v>35</v>
      </c>
      <c r="CQ345" s="1122" t="s">
        <v>35</v>
      </c>
      <c r="CR345" s="1122" t="s">
        <v>35</v>
      </c>
      <c r="CS345" s="1122" t="s">
        <v>35</v>
      </c>
      <c r="CT345" s="1122" t="s">
        <v>35</v>
      </c>
      <c r="CU345" s="1488"/>
      <c r="CV345" s="1488"/>
      <c r="CW345" s="1488"/>
      <c r="CX345" s="1488"/>
      <c r="CY345" s="1488"/>
      <c r="CZ345" s="1488"/>
      <c r="DA345" s="210"/>
    </row>
    <row r="346" s="425" customFormat="true" ht="15" customHeight="true" x14ac:dyDescent="0.2">
      <c r="B346" s="424"/>
      <c r="AU346" s="210"/>
      <c r="AV346" s="210"/>
      <c r="AW346" s="210"/>
      <c r="AX346" s="210"/>
      <c r="AY346" s="210"/>
      <c r="BA346" s="1576"/>
      <c r="BB346" s="163" t="s">
        <v>48</v>
      </c>
      <c r="BC346" s="1042" t="s">
        <v>35</v>
      </c>
      <c r="BD346" s="1062" t="s">
        <v>35</v>
      </c>
      <c r="BE346" s="1062" t="s">
        <v>35</v>
      </c>
      <c r="BF346" s="1062" t="s">
        <v>35</v>
      </c>
      <c r="BG346" s="1082" t="s">
        <v>35</v>
      </c>
      <c r="BH346" s="1101" t="s">
        <v>35</v>
      </c>
      <c r="BI346" s="1062" t="s">
        <v>35</v>
      </c>
      <c r="BJ346" s="1062" t="s">
        <v>35</v>
      </c>
      <c r="BK346" s="1062" t="s">
        <v>35</v>
      </c>
      <c r="BL346" s="1082" t="s">
        <v>35</v>
      </c>
      <c r="BM346" s="1101" t="s">
        <v>35</v>
      </c>
      <c r="BN346" s="1062" t="s">
        <v>35</v>
      </c>
      <c r="BO346" s="1062" t="s">
        <v>35</v>
      </c>
      <c r="BP346" s="1062" t="s">
        <v>35</v>
      </c>
      <c r="BQ346" s="1082" t="s">
        <v>35</v>
      </c>
      <c r="BR346" s="1101" t="s">
        <v>35</v>
      </c>
      <c r="BS346" s="1062" t="s">
        <v>35</v>
      </c>
      <c r="BT346" s="1062" t="s">
        <v>35</v>
      </c>
      <c r="BU346" s="1062" t="s">
        <v>35</v>
      </c>
      <c r="BV346" s="1062" t="s">
        <v>35</v>
      </c>
      <c r="BW346" s="1062" t="s">
        <v>35</v>
      </c>
      <c r="BX346" s="1062" t="s">
        <v>35</v>
      </c>
      <c r="BY346" s="1122" t="s">
        <v>35</v>
      </c>
      <c r="BZ346" s="1122" t="s">
        <v>35</v>
      </c>
      <c r="CA346" s="1122" t="s">
        <v>35</v>
      </c>
      <c r="CB346" s="1122" t="s">
        <v>35</v>
      </c>
      <c r="CC346" s="1122" t="s">
        <v>35</v>
      </c>
      <c r="CD346" s="1122" t="s">
        <v>35</v>
      </c>
      <c r="CE346" s="1122" t="s">
        <v>35</v>
      </c>
      <c r="CF346" s="1122" t="s">
        <v>35</v>
      </c>
      <c r="CG346" s="1122" t="s">
        <v>35</v>
      </c>
      <c r="CH346" s="1122" t="s">
        <v>35</v>
      </c>
      <c r="CI346" s="1122" t="s">
        <v>35</v>
      </c>
      <c r="CJ346" s="1122" t="s">
        <v>35</v>
      </c>
      <c r="CK346" s="1122" t="s">
        <v>35</v>
      </c>
      <c r="CL346" s="1122" t="s">
        <v>35</v>
      </c>
      <c r="CM346" s="1122" t="s">
        <v>35</v>
      </c>
      <c r="CN346" s="1122" t="s">
        <v>35</v>
      </c>
      <c r="CO346" s="1122" t="s">
        <v>35</v>
      </c>
      <c r="CP346" s="1122" t="s">
        <v>35</v>
      </c>
      <c r="CQ346" s="1122" t="s">
        <v>35</v>
      </c>
      <c r="CR346" s="1122" t="s">
        <v>35</v>
      </c>
      <c r="CS346" s="1122" t="s">
        <v>35</v>
      </c>
      <c r="CT346" s="1122" t="s">
        <v>35</v>
      </c>
      <c r="CU346" s="1488"/>
      <c r="CV346" s="1488"/>
      <c r="CW346" s="1488"/>
      <c r="CX346" s="1488"/>
      <c r="CY346" s="1488"/>
      <c r="CZ346" s="1488"/>
      <c r="DA346" s="210"/>
    </row>
    <row r="347" s="425" customFormat="true" ht="15" customHeight="true" x14ac:dyDescent="0.2">
      <c r="B347" s="424"/>
      <c r="AU347" s="210"/>
      <c r="AV347" s="210"/>
      <c r="AW347" s="210"/>
      <c r="AX347" s="210"/>
      <c r="AY347" s="210"/>
      <c r="BA347" s="1577" t="s">
        <v>140</v>
      </c>
      <c r="BB347" s="163" t="s">
        <v>49</v>
      </c>
      <c r="BC347" s="1042" t="s">
        <v>35</v>
      </c>
      <c r="BD347" s="1062" t="s">
        <v>35</v>
      </c>
      <c r="BE347" s="1062" t="s">
        <v>35</v>
      </c>
      <c r="BF347" s="1062" t="s">
        <v>35</v>
      </c>
      <c r="BG347" s="1082" t="s">
        <v>35</v>
      </c>
      <c r="BH347" s="1101" t="s">
        <v>35</v>
      </c>
      <c r="BI347" s="1062" t="s">
        <v>35</v>
      </c>
      <c r="BJ347" s="1062" t="s">
        <v>35</v>
      </c>
      <c r="BK347" s="1062" t="s">
        <v>35</v>
      </c>
      <c r="BL347" s="1082" t="s">
        <v>35</v>
      </c>
      <c r="BM347" s="1101" t="s">
        <v>35</v>
      </c>
      <c r="BN347" s="1062" t="s">
        <v>35</v>
      </c>
      <c r="BO347" s="1062" t="s">
        <v>35</v>
      </c>
      <c r="BP347" s="1062" t="s">
        <v>35</v>
      </c>
      <c r="BQ347" s="1082" t="s">
        <v>35</v>
      </c>
      <c r="BR347" s="1101" t="s">
        <v>35</v>
      </c>
      <c r="BS347" s="1062" t="s">
        <v>35</v>
      </c>
      <c r="BT347" s="1062" t="s">
        <v>35</v>
      </c>
      <c r="BU347" s="1062" t="s">
        <v>35</v>
      </c>
      <c r="BV347" s="1062" t="s">
        <v>35</v>
      </c>
      <c r="BW347" s="1062" t="s">
        <v>35</v>
      </c>
      <c r="BX347" s="1062" t="s">
        <v>35</v>
      </c>
      <c r="BY347" s="1122" t="s">
        <v>35</v>
      </c>
      <c r="BZ347" s="1122" t="s">
        <v>35</v>
      </c>
      <c r="CA347" s="1122" t="s">
        <v>35</v>
      </c>
      <c r="CB347" s="1122" t="s">
        <v>35</v>
      </c>
      <c r="CC347" s="1122" t="s">
        <v>35</v>
      </c>
      <c r="CD347" s="1122" t="s">
        <v>35</v>
      </c>
      <c r="CE347" s="1122" t="s">
        <v>35</v>
      </c>
      <c r="CF347" s="1122" t="s">
        <v>35</v>
      </c>
      <c r="CG347" s="1122" t="s">
        <v>35</v>
      </c>
      <c r="CH347" s="1122" t="s">
        <v>35</v>
      </c>
      <c r="CI347" s="1122" t="s">
        <v>35</v>
      </c>
      <c r="CJ347" s="1122" t="s">
        <v>35</v>
      </c>
      <c r="CK347" s="1122" t="s">
        <v>35</v>
      </c>
      <c r="CL347" s="1122" t="s">
        <v>35</v>
      </c>
      <c r="CM347" s="1122" t="s">
        <v>35</v>
      </c>
      <c r="CN347" s="1122" t="s">
        <v>35</v>
      </c>
      <c r="CO347" s="1122" t="s">
        <v>35</v>
      </c>
      <c r="CP347" s="1122" t="s">
        <v>35</v>
      </c>
      <c r="CQ347" s="1122" t="s">
        <v>35</v>
      </c>
      <c r="CR347" s="1122" t="s">
        <v>35</v>
      </c>
      <c r="CS347" s="1122" t="s">
        <v>35</v>
      </c>
      <c r="CT347" s="1122" t="s">
        <v>35</v>
      </c>
      <c r="CU347" s="1488"/>
      <c r="CV347" s="1488"/>
      <c r="CW347" s="1488"/>
      <c r="CX347" s="1488"/>
      <c r="CY347" s="1488"/>
      <c r="CZ347" s="1488"/>
      <c r="DA347" s="210"/>
    </row>
    <row r="348" s="425" customFormat="true" ht="15" customHeight="true" x14ac:dyDescent="0.2">
      <c r="B348" s="424"/>
      <c r="AU348" s="210"/>
      <c r="AV348" s="210"/>
      <c r="AW348" s="210"/>
      <c r="AX348" s="210"/>
      <c r="AY348" s="210"/>
      <c r="BA348" s="1576"/>
      <c r="BB348" s="163" t="s">
        <v>48</v>
      </c>
      <c r="BC348" s="1042" t="s">
        <v>35</v>
      </c>
      <c r="BD348" s="1062" t="s">
        <v>35</v>
      </c>
      <c r="BE348" s="1062" t="s">
        <v>35</v>
      </c>
      <c r="BF348" s="1062" t="s">
        <v>35</v>
      </c>
      <c r="BG348" s="1082" t="s">
        <v>35</v>
      </c>
      <c r="BH348" s="1101" t="s">
        <v>35</v>
      </c>
      <c r="BI348" s="1062" t="s">
        <v>35</v>
      </c>
      <c r="BJ348" s="1062" t="s">
        <v>35</v>
      </c>
      <c r="BK348" s="1062" t="s">
        <v>35</v>
      </c>
      <c r="BL348" s="1082" t="s">
        <v>35</v>
      </c>
      <c r="BM348" s="1101" t="s">
        <v>35</v>
      </c>
      <c r="BN348" s="1062" t="s">
        <v>35</v>
      </c>
      <c r="BO348" s="1062" t="s">
        <v>35</v>
      </c>
      <c r="BP348" s="1062" t="s">
        <v>35</v>
      </c>
      <c r="BQ348" s="1082" t="s">
        <v>35</v>
      </c>
      <c r="BR348" s="1101" t="s">
        <v>35</v>
      </c>
      <c r="BS348" s="1062" t="s">
        <v>35</v>
      </c>
      <c r="BT348" s="1062" t="s">
        <v>35</v>
      </c>
      <c r="BU348" s="1062" t="s">
        <v>35</v>
      </c>
      <c r="BV348" s="1062" t="s">
        <v>35</v>
      </c>
      <c r="BW348" s="1062" t="s">
        <v>35</v>
      </c>
      <c r="BX348" s="1062" t="s">
        <v>35</v>
      </c>
      <c r="BY348" s="1122" t="s">
        <v>35</v>
      </c>
      <c r="BZ348" s="1122" t="s">
        <v>35</v>
      </c>
      <c r="CA348" s="1122" t="s">
        <v>35</v>
      </c>
      <c r="CB348" s="1122" t="s">
        <v>35</v>
      </c>
      <c r="CC348" s="1122" t="s">
        <v>35</v>
      </c>
      <c r="CD348" s="1122" t="s">
        <v>35</v>
      </c>
      <c r="CE348" s="1122" t="s">
        <v>35</v>
      </c>
      <c r="CF348" s="1122" t="s">
        <v>35</v>
      </c>
      <c r="CG348" s="1122" t="s">
        <v>35</v>
      </c>
      <c r="CH348" s="1122" t="s">
        <v>35</v>
      </c>
      <c r="CI348" s="1122" t="s">
        <v>35</v>
      </c>
      <c r="CJ348" s="1122" t="s">
        <v>35</v>
      </c>
      <c r="CK348" s="1122" t="s">
        <v>35</v>
      </c>
      <c r="CL348" s="1122" t="s">
        <v>35</v>
      </c>
      <c r="CM348" s="1122" t="s">
        <v>35</v>
      </c>
      <c r="CN348" s="1122" t="s">
        <v>35</v>
      </c>
      <c r="CO348" s="1122" t="s">
        <v>35</v>
      </c>
      <c r="CP348" s="1122" t="s">
        <v>35</v>
      </c>
      <c r="CQ348" s="1122" t="s">
        <v>35</v>
      </c>
      <c r="CR348" s="1122" t="s">
        <v>35</v>
      </c>
      <c r="CS348" s="1122" t="s">
        <v>35</v>
      </c>
      <c r="CT348" s="1122" t="s">
        <v>35</v>
      </c>
      <c r="CU348" s="1488"/>
      <c r="CV348" s="1488"/>
      <c r="CW348" s="1488"/>
      <c r="CX348" s="1488"/>
      <c r="CY348" s="1488"/>
      <c r="CZ348" s="1488"/>
      <c r="DA348" s="210"/>
    </row>
    <row r="349" s="425" customFormat="true" ht="15" customHeight="true" x14ac:dyDescent="0.2">
      <c r="B349" s="424"/>
      <c r="AU349" s="210"/>
      <c r="AV349" s="210"/>
      <c r="AW349" s="210"/>
      <c r="AX349" s="210"/>
      <c r="AY349" s="210"/>
      <c r="BA349" s="1577" t="s">
        <v>141</v>
      </c>
      <c r="BB349" s="163" t="s">
        <v>49</v>
      </c>
      <c r="BC349" s="1042" t="s">
        <v>35</v>
      </c>
      <c r="BD349" s="1062" t="s">
        <v>35</v>
      </c>
      <c r="BE349" s="1062" t="s">
        <v>35</v>
      </c>
      <c r="BF349" s="1062" t="s">
        <v>35</v>
      </c>
      <c r="BG349" s="1082" t="s">
        <v>35</v>
      </c>
      <c r="BH349" s="1101" t="s">
        <v>35</v>
      </c>
      <c r="BI349" s="1062" t="s">
        <v>35</v>
      </c>
      <c r="BJ349" s="1062" t="s">
        <v>35</v>
      </c>
      <c r="BK349" s="1062" t="s">
        <v>35</v>
      </c>
      <c r="BL349" s="1082" t="s">
        <v>35</v>
      </c>
      <c r="BM349" s="1101" t="s">
        <v>35</v>
      </c>
      <c r="BN349" s="1062" t="s">
        <v>35</v>
      </c>
      <c r="BO349" s="1062" t="s">
        <v>35</v>
      </c>
      <c r="BP349" s="1062" t="s">
        <v>35</v>
      </c>
      <c r="BQ349" s="1082" t="s">
        <v>35</v>
      </c>
      <c r="BR349" s="1101" t="s">
        <v>35</v>
      </c>
      <c r="BS349" s="1062" t="s">
        <v>35</v>
      </c>
      <c r="BT349" s="1062" t="s">
        <v>35</v>
      </c>
      <c r="BU349" s="1062" t="s">
        <v>35</v>
      </c>
      <c r="BV349" s="1062" t="s">
        <v>35</v>
      </c>
      <c r="BW349" s="1062" t="s">
        <v>35</v>
      </c>
      <c r="BX349" s="1062" t="s">
        <v>35</v>
      </c>
      <c r="BY349" s="1122" t="s">
        <v>35</v>
      </c>
      <c r="BZ349" s="1122" t="s">
        <v>35</v>
      </c>
      <c r="CA349" s="1122" t="s">
        <v>35</v>
      </c>
      <c r="CB349" s="1122" t="s">
        <v>35</v>
      </c>
      <c r="CC349" s="1122" t="s">
        <v>35</v>
      </c>
      <c r="CD349" s="1122" t="s">
        <v>35</v>
      </c>
      <c r="CE349" s="1122" t="s">
        <v>35</v>
      </c>
      <c r="CF349" s="1122" t="s">
        <v>35</v>
      </c>
      <c r="CG349" s="1122" t="s">
        <v>35</v>
      </c>
      <c r="CH349" s="1122" t="s">
        <v>35</v>
      </c>
      <c r="CI349" s="1122" t="s">
        <v>35</v>
      </c>
      <c r="CJ349" s="1122" t="s">
        <v>35</v>
      </c>
      <c r="CK349" s="1122" t="s">
        <v>35</v>
      </c>
      <c r="CL349" s="1122" t="s">
        <v>35</v>
      </c>
      <c r="CM349" s="1122" t="s">
        <v>35</v>
      </c>
      <c r="CN349" s="1122" t="s">
        <v>35</v>
      </c>
      <c r="CO349" s="1122" t="s">
        <v>35</v>
      </c>
      <c r="CP349" s="1122" t="s">
        <v>35</v>
      </c>
      <c r="CQ349" s="1122" t="s">
        <v>35</v>
      </c>
      <c r="CR349" s="1122" t="s">
        <v>35</v>
      </c>
      <c r="CS349" s="1122" t="s">
        <v>35</v>
      </c>
      <c r="CT349" s="1122" t="s">
        <v>35</v>
      </c>
      <c r="CU349" s="1488"/>
      <c r="CV349" s="1488"/>
      <c r="CW349" s="1488"/>
      <c r="CX349" s="1488"/>
      <c r="CY349" s="1488"/>
      <c r="CZ349" s="1488"/>
      <c r="DA349" s="210"/>
    </row>
    <row r="350" s="425" customFormat="true" ht="15" customHeight="true" x14ac:dyDescent="0.2">
      <c r="B350" s="424"/>
      <c r="AU350" s="210"/>
      <c r="AV350" s="210"/>
      <c r="AW350" s="210"/>
      <c r="AX350" s="210"/>
      <c r="AY350" s="210"/>
      <c r="BA350" s="1576"/>
      <c r="BB350" s="163" t="s">
        <v>48</v>
      </c>
      <c r="BC350" s="1042" t="s">
        <v>35</v>
      </c>
      <c r="BD350" s="1062" t="s">
        <v>35</v>
      </c>
      <c r="BE350" s="1062" t="s">
        <v>35</v>
      </c>
      <c r="BF350" s="1062" t="s">
        <v>35</v>
      </c>
      <c r="BG350" s="1082" t="s">
        <v>35</v>
      </c>
      <c r="BH350" s="1101" t="s">
        <v>35</v>
      </c>
      <c r="BI350" s="1062" t="s">
        <v>35</v>
      </c>
      <c r="BJ350" s="1062" t="s">
        <v>35</v>
      </c>
      <c r="BK350" s="1062" t="s">
        <v>35</v>
      </c>
      <c r="BL350" s="1082" t="s">
        <v>35</v>
      </c>
      <c r="BM350" s="1101" t="s">
        <v>35</v>
      </c>
      <c r="BN350" s="1062" t="s">
        <v>35</v>
      </c>
      <c r="BO350" s="1062" t="s">
        <v>35</v>
      </c>
      <c r="BP350" s="1062" t="s">
        <v>35</v>
      </c>
      <c r="BQ350" s="1082" t="s">
        <v>35</v>
      </c>
      <c r="BR350" s="1101" t="s">
        <v>35</v>
      </c>
      <c r="BS350" s="1062" t="s">
        <v>35</v>
      </c>
      <c r="BT350" s="1062" t="s">
        <v>35</v>
      </c>
      <c r="BU350" s="1062" t="s">
        <v>35</v>
      </c>
      <c r="BV350" s="1062" t="s">
        <v>35</v>
      </c>
      <c r="BW350" s="1062" t="s">
        <v>35</v>
      </c>
      <c r="BX350" s="1062" t="s">
        <v>35</v>
      </c>
      <c r="BY350" s="1122" t="s">
        <v>35</v>
      </c>
      <c r="BZ350" s="1122" t="s">
        <v>35</v>
      </c>
      <c r="CA350" s="1122" t="s">
        <v>35</v>
      </c>
      <c r="CB350" s="1122" t="s">
        <v>35</v>
      </c>
      <c r="CC350" s="1122" t="s">
        <v>35</v>
      </c>
      <c r="CD350" s="1122" t="s">
        <v>35</v>
      </c>
      <c r="CE350" s="1122" t="s">
        <v>35</v>
      </c>
      <c r="CF350" s="1122" t="s">
        <v>35</v>
      </c>
      <c r="CG350" s="1122" t="s">
        <v>35</v>
      </c>
      <c r="CH350" s="1122" t="s">
        <v>35</v>
      </c>
      <c r="CI350" s="1122" t="s">
        <v>35</v>
      </c>
      <c r="CJ350" s="1122" t="s">
        <v>35</v>
      </c>
      <c r="CK350" s="1122" t="s">
        <v>35</v>
      </c>
      <c r="CL350" s="1122" t="s">
        <v>35</v>
      </c>
      <c r="CM350" s="1122" t="s">
        <v>35</v>
      </c>
      <c r="CN350" s="1122" t="s">
        <v>35</v>
      </c>
      <c r="CO350" s="1122" t="s">
        <v>35</v>
      </c>
      <c r="CP350" s="1122" t="s">
        <v>35</v>
      </c>
      <c r="CQ350" s="1122" t="s">
        <v>35</v>
      </c>
      <c r="CR350" s="1122" t="s">
        <v>35</v>
      </c>
      <c r="CS350" s="1122" t="s">
        <v>35</v>
      </c>
      <c r="CT350" s="1122" t="s">
        <v>35</v>
      </c>
      <c r="CU350" s="1488"/>
      <c r="CV350" s="1488"/>
      <c r="CW350" s="1488"/>
      <c r="CX350" s="1488"/>
      <c r="CY350" s="1488"/>
      <c r="CZ350" s="1488"/>
      <c r="DA350" s="210"/>
    </row>
    <row r="351" s="425" customFormat="true" ht="15" customHeight="true" x14ac:dyDescent="0.2">
      <c r="B351" s="424"/>
      <c r="AU351" s="210"/>
      <c r="AV351" s="210"/>
      <c r="AW351" s="210"/>
      <c r="AX351" s="210"/>
      <c r="AY351" s="210"/>
      <c r="BA351" s="1577" t="s">
        <v>142</v>
      </c>
      <c r="BB351" s="163" t="s">
        <v>49</v>
      </c>
      <c r="BC351" s="1042" t="s">
        <v>35</v>
      </c>
      <c r="BD351" s="1062" t="s">
        <v>35</v>
      </c>
      <c r="BE351" s="1062" t="s">
        <v>35</v>
      </c>
      <c r="BF351" s="1062" t="s">
        <v>35</v>
      </c>
      <c r="BG351" s="1082" t="s">
        <v>35</v>
      </c>
      <c r="BH351" s="1101" t="s">
        <v>35</v>
      </c>
      <c r="BI351" s="1062" t="s">
        <v>35</v>
      </c>
      <c r="BJ351" s="1062" t="s">
        <v>35</v>
      </c>
      <c r="BK351" s="1062" t="s">
        <v>35</v>
      </c>
      <c r="BL351" s="1082" t="s">
        <v>35</v>
      </c>
      <c r="BM351" s="1101" t="s">
        <v>35</v>
      </c>
      <c r="BN351" s="1062" t="s">
        <v>35</v>
      </c>
      <c r="BO351" s="1062" t="s">
        <v>35</v>
      </c>
      <c r="BP351" s="1062" t="s">
        <v>35</v>
      </c>
      <c r="BQ351" s="1082" t="s">
        <v>35</v>
      </c>
      <c r="BR351" s="1101" t="s">
        <v>35</v>
      </c>
      <c r="BS351" s="1062" t="s">
        <v>35</v>
      </c>
      <c r="BT351" s="1062" t="s">
        <v>35</v>
      </c>
      <c r="BU351" s="1062" t="s">
        <v>35</v>
      </c>
      <c r="BV351" s="1062" t="s">
        <v>35</v>
      </c>
      <c r="BW351" s="1062" t="s">
        <v>35</v>
      </c>
      <c r="BX351" s="1062" t="s">
        <v>35</v>
      </c>
      <c r="BY351" s="1122" t="s">
        <v>35</v>
      </c>
      <c r="BZ351" s="1122" t="s">
        <v>35</v>
      </c>
      <c r="CA351" s="1122" t="s">
        <v>35</v>
      </c>
      <c r="CB351" s="1122" t="s">
        <v>35</v>
      </c>
      <c r="CC351" s="1122" t="s">
        <v>35</v>
      </c>
      <c r="CD351" s="1122" t="s">
        <v>35</v>
      </c>
      <c r="CE351" s="1122" t="s">
        <v>35</v>
      </c>
      <c r="CF351" s="1122" t="s">
        <v>35</v>
      </c>
      <c r="CG351" s="1122" t="s">
        <v>35</v>
      </c>
      <c r="CH351" s="1122" t="s">
        <v>35</v>
      </c>
      <c r="CI351" s="1122" t="s">
        <v>35</v>
      </c>
      <c r="CJ351" s="1122" t="s">
        <v>35</v>
      </c>
      <c r="CK351" s="1122" t="s">
        <v>35</v>
      </c>
      <c r="CL351" s="1122" t="s">
        <v>35</v>
      </c>
      <c r="CM351" s="1122" t="s">
        <v>35</v>
      </c>
      <c r="CN351" s="1122" t="s">
        <v>35</v>
      </c>
      <c r="CO351" s="1122" t="s">
        <v>35</v>
      </c>
      <c r="CP351" s="1122" t="s">
        <v>35</v>
      </c>
      <c r="CQ351" s="1122" t="s">
        <v>35</v>
      </c>
      <c r="CR351" s="1122" t="s">
        <v>35</v>
      </c>
      <c r="CS351" s="1122" t="s">
        <v>35</v>
      </c>
      <c r="CT351" s="1122" t="s">
        <v>35</v>
      </c>
      <c r="CU351" s="1488"/>
      <c r="CV351" s="1488"/>
      <c r="CW351" s="1488"/>
      <c r="CX351" s="1488"/>
      <c r="CY351" s="1488"/>
      <c r="CZ351" s="1488"/>
      <c r="DA351" s="210"/>
    </row>
    <row r="352" s="425" customFormat="true" ht="15" customHeight="true" x14ac:dyDescent="0.2">
      <c r="B352" s="424"/>
      <c r="AU352" s="210"/>
      <c r="AV352" s="210"/>
      <c r="AW352" s="210"/>
      <c r="AX352" s="210"/>
      <c r="AY352" s="210"/>
      <c r="BA352" s="1576"/>
      <c r="BB352" s="163" t="s">
        <v>48</v>
      </c>
      <c r="BC352" s="1042" t="s">
        <v>35</v>
      </c>
      <c r="BD352" s="1062" t="s">
        <v>35</v>
      </c>
      <c r="BE352" s="1062" t="s">
        <v>35</v>
      </c>
      <c r="BF352" s="1062" t="s">
        <v>35</v>
      </c>
      <c r="BG352" s="1082" t="s">
        <v>35</v>
      </c>
      <c r="BH352" s="1101" t="s">
        <v>35</v>
      </c>
      <c r="BI352" s="1062" t="s">
        <v>35</v>
      </c>
      <c r="BJ352" s="1062" t="s">
        <v>35</v>
      </c>
      <c r="BK352" s="1062" t="s">
        <v>35</v>
      </c>
      <c r="BL352" s="1082" t="s">
        <v>35</v>
      </c>
      <c r="BM352" s="1101" t="s">
        <v>35</v>
      </c>
      <c r="BN352" s="1062" t="s">
        <v>35</v>
      </c>
      <c r="BO352" s="1062" t="s">
        <v>35</v>
      </c>
      <c r="BP352" s="1062" t="s">
        <v>35</v>
      </c>
      <c r="BQ352" s="1082" t="s">
        <v>35</v>
      </c>
      <c r="BR352" s="1101" t="s">
        <v>35</v>
      </c>
      <c r="BS352" s="1062" t="s">
        <v>35</v>
      </c>
      <c r="BT352" s="1062" t="s">
        <v>35</v>
      </c>
      <c r="BU352" s="1062" t="s">
        <v>35</v>
      </c>
      <c r="BV352" s="1062" t="s">
        <v>35</v>
      </c>
      <c r="BW352" s="1062" t="s">
        <v>35</v>
      </c>
      <c r="BX352" s="1062" t="s">
        <v>35</v>
      </c>
      <c r="BY352" s="1122" t="s">
        <v>35</v>
      </c>
      <c r="BZ352" s="1122" t="s">
        <v>35</v>
      </c>
      <c r="CA352" s="1122" t="s">
        <v>35</v>
      </c>
      <c r="CB352" s="1122" t="s">
        <v>35</v>
      </c>
      <c r="CC352" s="1122" t="s">
        <v>35</v>
      </c>
      <c r="CD352" s="1122" t="s">
        <v>35</v>
      </c>
      <c r="CE352" s="1122" t="s">
        <v>35</v>
      </c>
      <c r="CF352" s="1122" t="s">
        <v>35</v>
      </c>
      <c r="CG352" s="1122" t="s">
        <v>35</v>
      </c>
      <c r="CH352" s="1122" t="s">
        <v>35</v>
      </c>
      <c r="CI352" s="1122" t="s">
        <v>35</v>
      </c>
      <c r="CJ352" s="1122" t="s">
        <v>35</v>
      </c>
      <c r="CK352" s="1122" t="s">
        <v>35</v>
      </c>
      <c r="CL352" s="1122" t="s">
        <v>35</v>
      </c>
      <c r="CM352" s="1122" t="s">
        <v>35</v>
      </c>
      <c r="CN352" s="1122" t="s">
        <v>35</v>
      </c>
      <c r="CO352" s="1122" t="s">
        <v>35</v>
      </c>
      <c r="CP352" s="1122" t="s">
        <v>35</v>
      </c>
      <c r="CQ352" s="1122" t="s">
        <v>35</v>
      </c>
      <c r="CR352" s="1122" t="s">
        <v>35</v>
      </c>
      <c r="CS352" s="1122" t="s">
        <v>35</v>
      </c>
      <c r="CT352" s="1122" t="s">
        <v>35</v>
      </c>
      <c r="CU352" s="1488"/>
      <c r="CV352" s="1488"/>
      <c r="CW352" s="1488"/>
      <c r="CX352" s="1488"/>
      <c r="CY352" s="1488"/>
      <c r="CZ352" s="1488"/>
      <c r="DA352" s="210"/>
    </row>
    <row r="353" s="425" customFormat="true" ht="15" customHeight="true" x14ac:dyDescent="0.2">
      <c r="B353" s="424"/>
      <c r="AU353" s="210"/>
      <c r="AV353" s="210"/>
      <c r="AW353" s="210"/>
      <c r="AX353" s="210"/>
      <c r="AY353" s="210"/>
      <c r="BA353" s="1577" t="s">
        <v>137</v>
      </c>
      <c r="BB353" s="163" t="s">
        <v>49</v>
      </c>
      <c r="BC353" s="1042" t="s">
        <v>35</v>
      </c>
      <c r="BD353" s="1062" t="s">
        <v>35</v>
      </c>
      <c r="BE353" s="1062" t="s">
        <v>35</v>
      </c>
      <c r="BF353" s="1062" t="s">
        <v>35</v>
      </c>
      <c r="BG353" s="1082" t="s">
        <v>35</v>
      </c>
      <c r="BH353" s="1101" t="s">
        <v>35</v>
      </c>
      <c r="BI353" s="1062" t="s">
        <v>35</v>
      </c>
      <c r="BJ353" s="1062" t="s">
        <v>35</v>
      </c>
      <c r="BK353" s="1062" t="s">
        <v>35</v>
      </c>
      <c r="BL353" s="1082" t="s">
        <v>35</v>
      </c>
      <c r="BM353" s="1101" t="s">
        <v>35</v>
      </c>
      <c r="BN353" s="1062" t="s">
        <v>35</v>
      </c>
      <c r="BO353" s="1062" t="s">
        <v>35</v>
      </c>
      <c r="BP353" s="1062" t="s">
        <v>35</v>
      </c>
      <c r="BQ353" s="1082" t="s">
        <v>35</v>
      </c>
      <c r="BR353" s="1101" t="s">
        <v>35</v>
      </c>
      <c r="BS353" s="1062" t="s">
        <v>35</v>
      </c>
      <c r="BT353" s="1062" t="s">
        <v>35</v>
      </c>
      <c r="BU353" s="1062" t="s">
        <v>35</v>
      </c>
      <c r="BV353" s="1062" t="s">
        <v>35</v>
      </c>
      <c r="BW353" s="1062" t="s">
        <v>35</v>
      </c>
      <c r="BX353" s="1062" t="s">
        <v>35</v>
      </c>
      <c r="BY353" s="1122" t="s">
        <v>35</v>
      </c>
      <c r="BZ353" s="1122" t="s">
        <v>35</v>
      </c>
      <c r="CA353" s="1122" t="s">
        <v>35</v>
      </c>
      <c r="CB353" s="1122" t="s">
        <v>35</v>
      </c>
      <c r="CC353" s="1122" t="s">
        <v>35</v>
      </c>
      <c r="CD353" s="1122" t="s">
        <v>35</v>
      </c>
      <c r="CE353" s="1122" t="s">
        <v>35</v>
      </c>
      <c r="CF353" s="1122" t="s">
        <v>35</v>
      </c>
      <c r="CG353" s="1122" t="s">
        <v>35</v>
      </c>
      <c r="CH353" s="1122" t="s">
        <v>35</v>
      </c>
      <c r="CI353" s="1122" t="s">
        <v>35</v>
      </c>
      <c r="CJ353" s="1122" t="s">
        <v>35</v>
      </c>
      <c r="CK353" s="1122" t="s">
        <v>35</v>
      </c>
      <c r="CL353" s="1122" t="s">
        <v>35</v>
      </c>
      <c r="CM353" s="1122" t="s">
        <v>35</v>
      </c>
      <c r="CN353" s="1122" t="s">
        <v>35</v>
      </c>
      <c r="CO353" s="1122" t="s">
        <v>35</v>
      </c>
      <c r="CP353" s="1122" t="s">
        <v>35</v>
      </c>
      <c r="CQ353" s="1122" t="s">
        <v>35</v>
      </c>
      <c r="CR353" s="1122" t="s">
        <v>35</v>
      </c>
      <c r="CS353" s="1122" t="s">
        <v>35</v>
      </c>
      <c r="CT353" s="1122" t="s">
        <v>35</v>
      </c>
      <c r="CU353" s="1488"/>
      <c r="CV353" s="1488"/>
      <c r="CW353" s="1488"/>
      <c r="CX353" s="1488"/>
      <c r="CY353" s="1488"/>
      <c r="CZ353" s="1488"/>
      <c r="DA353" s="210"/>
    </row>
    <row r="354" s="425" customFormat="true" ht="15" customHeight="true" x14ac:dyDescent="0.2">
      <c r="B354" s="424"/>
      <c r="AU354" s="210"/>
      <c r="AV354" s="210"/>
      <c r="AW354" s="210"/>
      <c r="AX354" s="210"/>
      <c r="AY354" s="210"/>
      <c r="BA354" s="1578"/>
      <c r="BB354" s="164" t="s">
        <v>48</v>
      </c>
      <c r="BC354" s="1043" t="s">
        <v>35</v>
      </c>
      <c r="BD354" s="1063" t="s">
        <v>35</v>
      </c>
      <c r="BE354" s="1063" t="s">
        <v>35</v>
      </c>
      <c r="BF354" s="1063" t="s">
        <v>35</v>
      </c>
      <c r="BG354" s="1083" t="s">
        <v>35</v>
      </c>
      <c r="BH354" s="1102" t="s">
        <v>35</v>
      </c>
      <c r="BI354" s="1063" t="s">
        <v>35</v>
      </c>
      <c r="BJ354" s="1063" t="s">
        <v>35</v>
      </c>
      <c r="BK354" s="1063" t="s">
        <v>35</v>
      </c>
      <c r="BL354" s="1083" t="s">
        <v>35</v>
      </c>
      <c r="BM354" s="1102" t="s">
        <v>35</v>
      </c>
      <c r="BN354" s="1063" t="s">
        <v>35</v>
      </c>
      <c r="BO354" s="1063" t="s">
        <v>35</v>
      </c>
      <c r="BP354" s="1063" t="s">
        <v>35</v>
      </c>
      <c r="BQ354" s="1083" t="s">
        <v>35</v>
      </c>
      <c r="BR354" s="1102" t="s">
        <v>35</v>
      </c>
      <c r="BS354" s="1063" t="s">
        <v>35</v>
      </c>
      <c r="BT354" s="1063" t="s">
        <v>35</v>
      </c>
      <c r="BU354" s="1063" t="s">
        <v>35</v>
      </c>
      <c r="BV354" s="1063" t="s">
        <v>35</v>
      </c>
      <c r="BW354" s="1063" t="s">
        <v>35</v>
      </c>
      <c r="BX354" s="1063" t="s">
        <v>35</v>
      </c>
      <c r="BY354" s="1123" t="s">
        <v>35</v>
      </c>
      <c r="BZ354" s="1123" t="s">
        <v>35</v>
      </c>
      <c r="CA354" s="1123" t="s">
        <v>35</v>
      </c>
      <c r="CB354" s="1123" t="s">
        <v>35</v>
      </c>
      <c r="CC354" s="1123" t="s">
        <v>35</v>
      </c>
      <c r="CD354" s="1123" t="s">
        <v>35</v>
      </c>
      <c r="CE354" s="1123" t="s">
        <v>35</v>
      </c>
      <c r="CF354" s="1123" t="s">
        <v>35</v>
      </c>
      <c r="CG354" s="1123" t="s">
        <v>35</v>
      </c>
      <c r="CH354" s="1123" t="s">
        <v>35</v>
      </c>
      <c r="CI354" s="1123" t="s">
        <v>35</v>
      </c>
      <c r="CJ354" s="1123" t="s">
        <v>35</v>
      </c>
      <c r="CK354" s="1123" t="s">
        <v>35</v>
      </c>
      <c r="CL354" s="1123" t="s">
        <v>35</v>
      </c>
      <c r="CM354" s="1123" t="s">
        <v>35</v>
      </c>
      <c r="CN354" s="1123" t="s">
        <v>35</v>
      </c>
      <c r="CO354" s="1123" t="s">
        <v>35</v>
      </c>
      <c r="CP354" s="1123" t="s">
        <v>35</v>
      </c>
      <c r="CQ354" s="1123" t="s">
        <v>35</v>
      </c>
      <c r="CR354" s="1123" t="s">
        <v>35</v>
      </c>
      <c r="CS354" s="1123" t="s">
        <v>35</v>
      </c>
      <c r="CT354" s="1123" t="s">
        <v>35</v>
      </c>
      <c r="CU354" s="1489"/>
      <c r="CV354" s="1489"/>
      <c r="CW354" s="1489"/>
      <c r="CX354" s="1489"/>
      <c r="CY354" s="1489"/>
      <c r="CZ354" s="1489"/>
      <c r="DA354" s="210"/>
    </row>
    <row r="355" s="425" customFormat="true" ht="15" customHeight="true" x14ac:dyDescent="0.2">
      <c r="B355" s="424"/>
      <c r="AU355" s="210"/>
      <c r="AV355" s="210"/>
      <c r="AW355" s="210"/>
      <c r="AX355" s="210"/>
      <c r="AY355" s="210"/>
      <c r="BA355" s="233"/>
      <c r="BB355" s="135"/>
      <c r="BC355" s="304"/>
      <c r="BD355" s="304"/>
      <c r="BE355" s="304"/>
      <c r="BF355" s="304"/>
      <c r="BG355" s="304"/>
      <c r="BH355" s="304"/>
      <c r="BI355" s="304"/>
      <c r="BJ355" s="304"/>
      <c r="BK355" s="304"/>
      <c r="BL355" s="304"/>
      <c r="BM355" s="304"/>
      <c r="BN355" s="304"/>
      <c r="BO355" s="304"/>
      <c r="BP355" s="304"/>
      <c r="BQ355" s="304"/>
      <c r="BR355" s="304"/>
      <c r="BS355" s="304"/>
      <c r="BT355" s="304"/>
      <c r="BU355" s="304"/>
      <c r="BV355" s="304"/>
      <c r="BW355" s="304"/>
      <c r="BX355" s="304"/>
      <c r="BY355" s="304"/>
      <c r="BZ355" s="305"/>
      <c r="CA355" s="305"/>
      <c r="CB355" s="305"/>
      <c r="CC355" s="305"/>
      <c r="CD355" s="305"/>
      <c r="CE355" s="305"/>
      <c r="CF355" s="305"/>
      <c r="CG355" s="305"/>
      <c r="CH355" s="305"/>
      <c r="CI355" s="305"/>
      <c r="CJ355" s="305"/>
      <c r="CK355" s="305"/>
      <c r="CL355" s="305"/>
      <c r="CM355" s="305"/>
      <c r="CN355" s="305"/>
      <c r="CO355" s="305"/>
      <c r="CP355" s="305"/>
      <c r="CQ355" s="305"/>
      <c r="CR355" s="305"/>
      <c r="CS355" s="305"/>
      <c r="CT355" s="305"/>
      <c r="CU355" s="305"/>
      <c r="CV355" s="305"/>
      <c r="CW355" s="305"/>
      <c r="CX355" s="305"/>
      <c r="CY355" s="305"/>
      <c r="CZ355" s="305"/>
      <c r="DA355" s="210"/>
    </row>
    <row r="356" s="425" customFormat="true" ht="15" customHeight="true" x14ac:dyDescent="0.2">
      <c r="B356" s="424"/>
      <c r="AU356" s="210"/>
      <c r="AV356" s="210"/>
      <c r="AW356" s="210"/>
      <c r="AX356" s="210"/>
      <c r="AY356" s="210"/>
      <c r="BA356" s="233"/>
      <c r="BB356" s="135"/>
      <c r="BC356" s="233"/>
      <c r="BD356" s="233"/>
      <c r="BE356" s="233"/>
      <c r="BF356" s="233"/>
      <c r="BG356" s="233"/>
      <c r="BH356" s="233"/>
      <c r="BI356" s="233"/>
      <c r="BJ356" s="233"/>
      <c r="BK356" s="233"/>
      <c r="BL356" s="233"/>
      <c r="BM356" s="233"/>
      <c r="BN356" s="233"/>
      <c r="BO356" s="233"/>
      <c r="BP356" s="233"/>
      <c r="BQ356" s="233"/>
      <c r="BR356" s="233"/>
      <c r="BS356" s="233"/>
      <c r="BT356" s="233"/>
      <c r="BU356" s="233"/>
      <c r="BV356" s="233"/>
      <c r="BW356" s="233"/>
      <c r="BX356" s="233"/>
      <c r="BY356" s="233"/>
      <c r="BZ356" s="210"/>
      <c r="CA356" s="210"/>
      <c r="CB356" s="210"/>
      <c r="CC356" s="210"/>
      <c r="CD356" s="210"/>
      <c r="CE356" s="210"/>
      <c r="CF356" s="210"/>
      <c r="CG356" s="210"/>
      <c r="CH356" s="210"/>
      <c r="CI356" s="210"/>
      <c r="CJ356" s="210"/>
      <c r="CK356" s="210"/>
      <c r="CL356" s="210"/>
      <c r="CM356" s="210"/>
      <c r="CN356" s="210"/>
      <c r="CO356" s="210"/>
      <c r="CP356" s="210"/>
      <c r="CQ356" s="210"/>
      <c r="CR356" s="210"/>
      <c r="CS356" s="210"/>
      <c r="CT356" s="210"/>
      <c r="CU356" s="210"/>
      <c r="CV356" s="210"/>
      <c r="CW356" s="210"/>
      <c r="CX356" s="210"/>
      <c r="CY356" s="210"/>
      <c r="CZ356" s="210"/>
      <c r="DA356" s="210"/>
    </row>
    <row r="357" s="131" customFormat="true" ht="15" customHeight="true" x14ac:dyDescent="0.2">
      <c r="B357" s="133"/>
      <c r="AU357" s="210"/>
      <c r="AV357" s="210"/>
      <c r="AW357" s="210"/>
      <c r="AX357" s="210"/>
      <c r="AY357" s="210"/>
      <c r="BA357" s="233"/>
      <c r="BB357" s="135"/>
      <c r="BC357" s="233"/>
      <c r="BD357" s="233"/>
      <c r="BE357" s="233"/>
      <c r="BF357" s="233"/>
      <c r="BG357" s="233"/>
      <c r="BH357" s="233"/>
      <c r="BI357" s="233"/>
      <c r="BJ357" s="233"/>
      <c r="BK357" s="233"/>
      <c r="BL357" s="233"/>
      <c r="BM357" s="233"/>
      <c r="BN357" s="233"/>
      <c r="BO357" s="233"/>
      <c r="BP357" s="233"/>
      <c r="BQ357" s="233"/>
      <c r="BR357" s="233"/>
      <c r="BS357" s="233"/>
      <c r="BT357" s="233"/>
      <c r="BU357" s="233"/>
      <c r="BV357" s="233"/>
      <c r="BW357" s="233"/>
      <c r="BX357" s="233"/>
      <c r="BY357" s="233"/>
      <c r="BZ357" s="210"/>
      <c r="CA357" s="210"/>
      <c r="CB357" s="210"/>
      <c r="CC357" s="210"/>
      <c r="CD357" s="210"/>
      <c r="CE357" s="210"/>
      <c r="CF357" s="210"/>
      <c r="CG357" s="210"/>
      <c r="CH357" s="210"/>
      <c r="CI357" s="210"/>
      <c r="CJ357" s="210"/>
      <c r="CK357" s="210"/>
      <c r="CL357" s="210"/>
      <c r="CM357" s="210"/>
      <c r="CN357" s="210"/>
      <c r="CO357" s="210"/>
      <c r="CP357" s="210"/>
      <c r="CQ357" s="210"/>
      <c r="CR357" s="210"/>
      <c r="CS357" s="210"/>
      <c r="CT357" s="210"/>
      <c r="CU357" s="210"/>
      <c r="CV357" s="210"/>
      <c r="CW357" s="210"/>
      <c r="CX357" s="210"/>
      <c r="CY357" s="210"/>
      <c r="CZ357" s="210"/>
      <c r="DA357" s="210"/>
    </row>
    <row r="358" s="131" customFormat="true" ht="15" customHeight="true" x14ac:dyDescent="0.2">
      <c r="B358" s="133"/>
      <c r="AU358" s="210"/>
      <c r="AV358" s="210"/>
      <c r="AW358" s="210"/>
      <c r="AX358" s="210"/>
      <c r="AY358" s="210"/>
      <c r="BA358" s="233"/>
      <c r="BB358" s="135"/>
      <c r="BC358" s="233"/>
      <c r="BD358" s="233"/>
      <c r="BE358" s="233"/>
      <c r="BF358" s="233"/>
      <c r="BG358" s="233"/>
      <c r="BH358" s="233"/>
      <c r="BI358" s="233"/>
      <c r="BJ358" s="233"/>
      <c r="BK358" s="233"/>
      <c r="BL358" s="233"/>
      <c r="BM358" s="233"/>
      <c r="BN358" s="233"/>
      <c r="BO358" s="233"/>
      <c r="BP358" s="233"/>
      <c r="BQ358" s="233"/>
      <c r="BR358" s="233"/>
      <c r="BS358" s="233"/>
      <c r="BT358" s="233"/>
      <c r="BU358" s="233"/>
      <c r="BV358" s="233"/>
      <c r="BW358" s="233"/>
      <c r="BX358" s="233"/>
      <c r="BY358" s="233"/>
      <c r="BZ358" s="210"/>
      <c r="CA358" s="210"/>
      <c r="CB358" s="210"/>
      <c r="CC358" s="210"/>
      <c r="CD358" s="210"/>
      <c r="CE358" s="210"/>
      <c r="CF358" s="210"/>
      <c r="CG358" s="210"/>
      <c r="CH358" s="210"/>
      <c r="CI358" s="210"/>
      <c r="CJ358" s="210"/>
      <c r="CK358" s="210"/>
      <c r="CL358" s="210"/>
      <c r="CM358" s="210"/>
      <c r="CN358" s="210"/>
      <c r="CO358" s="210"/>
      <c r="CP358" s="210"/>
      <c r="CQ358" s="210"/>
      <c r="CR358" s="210"/>
      <c r="CS358" s="210"/>
      <c r="CT358" s="210"/>
      <c r="CU358" s="210"/>
      <c r="CV358" s="210"/>
      <c r="CW358" s="210"/>
      <c r="CX358" s="210"/>
      <c r="CY358" s="210"/>
      <c r="CZ358" s="210"/>
      <c r="DA358" s="210"/>
    </row>
    <row r="359" s="131" customFormat="true" ht="15" customHeight="true" x14ac:dyDescent="0.2">
      <c r="B359" s="133"/>
      <c r="AU359" s="210"/>
      <c r="AV359" s="210"/>
      <c r="AW359" s="210"/>
      <c r="AX359" s="210"/>
      <c r="AY359" s="210"/>
      <c r="BA359" s="233"/>
      <c r="BB359" s="135"/>
      <c r="BC359" s="233"/>
      <c r="BD359" s="233"/>
      <c r="BE359" s="233"/>
      <c r="BF359" s="233"/>
      <c r="BG359" s="233"/>
      <c r="BH359" s="233"/>
      <c r="BI359" s="233"/>
      <c r="BJ359" s="233"/>
      <c r="BK359" s="233"/>
      <c r="BL359" s="233"/>
      <c r="BM359" s="233"/>
      <c r="BN359" s="233"/>
      <c r="BO359" s="233"/>
      <c r="BP359" s="233"/>
      <c r="BQ359" s="233"/>
      <c r="BR359" s="233"/>
      <c r="BS359" s="233"/>
      <c r="BT359" s="233"/>
      <c r="BU359" s="233"/>
      <c r="BV359" s="233"/>
      <c r="BW359" s="233"/>
      <c r="BX359" s="233"/>
      <c r="BY359" s="233"/>
      <c r="BZ359" s="210"/>
      <c r="CA359" s="210"/>
      <c r="CB359" s="210"/>
      <c r="CC359" s="210"/>
      <c r="CD359" s="210"/>
      <c r="CE359" s="210"/>
      <c r="CF359" s="210"/>
      <c r="CG359" s="210"/>
      <c r="CH359" s="210"/>
      <c r="CI359" s="210"/>
      <c r="CJ359" s="210"/>
      <c r="CK359" s="210"/>
      <c r="CL359" s="210"/>
      <c r="CM359" s="210"/>
      <c r="CN359" s="210"/>
      <c r="CO359" s="210"/>
      <c r="CP359" s="210"/>
      <c r="CQ359" s="210"/>
      <c r="CR359" s="210"/>
      <c r="CS359" s="210"/>
      <c r="CT359" s="210"/>
      <c r="CU359" s="210"/>
      <c r="CV359" s="210"/>
      <c r="CW359" s="210"/>
      <c r="CX359" s="210"/>
      <c r="CY359" s="210"/>
      <c r="CZ359" s="210"/>
      <c r="DA359" s="210"/>
    </row>
    <row r="360" s="131" customFormat="true" ht="15" customHeight="true" x14ac:dyDescent="0.2">
      <c r="B360" s="133"/>
      <c r="AU360" s="210"/>
      <c r="AV360" s="210"/>
      <c r="AW360" s="210"/>
      <c r="AX360" s="210"/>
      <c r="AY360" s="210"/>
      <c r="BA360" s="233"/>
      <c r="BB360" s="135"/>
      <c r="BC360" s="233"/>
      <c r="BD360" s="233"/>
      <c r="BE360" s="233"/>
      <c r="BF360" s="233"/>
      <c r="BG360" s="233"/>
      <c r="BH360" s="233"/>
      <c r="BI360" s="233"/>
      <c r="BJ360" s="233"/>
      <c r="BK360" s="233"/>
      <c r="BL360" s="233"/>
      <c r="BM360" s="233"/>
      <c r="BN360" s="233"/>
      <c r="BO360" s="233"/>
      <c r="BP360" s="233"/>
      <c r="BQ360" s="233"/>
      <c r="BR360" s="233"/>
      <c r="BS360" s="233"/>
      <c r="BT360" s="233"/>
      <c r="BU360" s="233"/>
      <c r="BV360" s="233"/>
      <c r="BW360" s="233"/>
      <c r="BX360" s="233"/>
      <c r="BY360" s="233"/>
      <c r="BZ360" s="210"/>
      <c r="CA360" s="210"/>
      <c r="CB360" s="210"/>
      <c r="CC360" s="210"/>
      <c r="CD360" s="210"/>
      <c r="CE360" s="210"/>
      <c r="CF360" s="210"/>
      <c r="CG360" s="210"/>
      <c r="CH360" s="210"/>
      <c r="CI360" s="210"/>
      <c r="CJ360" s="210"/>
      <c r="CK360" s="210"/>
      <c r="CL360" s="210"/>
      <c r="CM360" s="210"/>
      <c r="CN360" s="210"/>
      <c r="CO360" s="210"/>
      <c r="CP360" s="210"/>
      <c r="CQ360" s="210"/>
      <c r="CR360" s="210"/>
      <c r="CS360" s="210"/>
      <c r="CT360" s="210"/>
      <c r="CU360" s="210"/>
      <c r="CV360" s="210"/>
      <c r="CW360" s="210"/>
      <c r="CX360" s="210"/>
      <c r="CY360" s="210"/>
      <c r="CZ360" s="210"/>
      <c r="DA360" s="210"/>
    </row>
    <row r="361" s="131" customFormat="true" ht="15" customHeight="true" x14ac:dyDescent="0.2">
      <c r="B361" s="133"/>
      <c r="AU361" s="210"/>
      <c r="AV361" s="210"/>
      <c r="AW361" s="210"/>
      <c r="AX361" s="210"/>
      <c r="AY361" s="210"/>
      <c r="BA361" s="233"/>
      <c r="BB361" s="135"/>
      <c r="BC361" s="233"/>
      <c r="BD361" s="233"/>
      <c r="BE361" s="233"/>
      <c r="BF361" s="233"/>
      <c r="BG361" s="233"/>
      <c r="BH361" s="233"/>
      <c r="BI361" s="233"/>
      <c r="BJ361" s="233"/>
      <c r="BK361" s="233"/>
      <c r="BL361" s="233"/>
      <c r="BM361" s="233"/>
      <c r="BN361" s="233"/>
      <c r="BO361" s="233"/>
      <c r="BP361" s="233"/>
      <c r="BQ361" s="233"/>
      <c r="BR361" s="233"/>
      <c r="BS361" s="233"/>
      <c r="BT361" s="233"/>
      <c r="BU361" s="233"/>
      <c r="BV361" s="233"/>
      <c r="BW361" s="233"/>
      <c r="BX361" s="233"/>
      <c r="BY361" s="233"/>
      <c r="BZ361" s="210"/>
      <c r="CA361" s="210"/>
      <c r="CB361" s="210"/>
      <c r="CC361" s="210"/>
      <c r="CD361" s="210"/>
      <c r="CE361" s="210"/>
      <c r="CF361" s="210"/>
      <c r="CG361" s="210"/>
      <c r="CH361" s="210"/>
      <c r="CI361" s="210"/>
      <c r="CJ361" s="210"/>
      <c r="CK361" s="210"/>
      <c r="CL361" s="210"/>
      <c r="CM361" s="210"/>
      <c r="CN361" s="210"/>
      <c r="CO361" s="210"/>
      <c r="CP361" s="210"/>
      <c r="CQ361" s="210"/>
      <c r="CR361" s="210"/>
      <c r="CS361" s="210"/>
      <c r="CT361" s="210"/>
      <c r="CU361" s="210"/>
      <c r="CV361" s="210"/>
      <c r="CW361" s="210"/>
      <c r="CX361" s="210"/>
      <c r="CY361" s="210"/>
      <c r="CZ361" s="210"/>
      <c r="DA361" s="210"/>
    </row>
    <row r="362" s="131" customFormat="true" ht="15" customHeight="true" x14ac:dyDescent="0.2">
      <c r="B362" s="133"/>
      <c r="AU362" s="210"/>
      <c r="AV362" s="210"/>
      <c r="AW362" s="210"/>
      <c r="AX362" s="210"/>
      <c r="AY362" s="210"/>
      <c r="BA362" s="233"/>
      <c r="BB362" s="135"/>
      <c r="BC362" s="233"/>
      <c r="BD362" s="233"/>
      <c r="BE362" s="233"/>
      <c r="BF362" s="233"/>
      <c r="BG362" s="233"/>
      <c r="BH362" s="233"/>
      <c r="BI362" s="233"/>
      <c r="BJ362" s="233"/>
      <c r="BK362" s="233"/>
      <c r="BL362" s="233"/>
      <c r="BM362" s="233"/>
      <c r="BN362" s="233"/>
      <c r="BO362" s="233"/>
      <c r="BP362" s="233"/>
      <c r="BQ362" s="233"/>
      <c r="BR362" s="233"/>
      <c r="BS362" s="233"/>
      <c r="BT362" s="233"/>
      <c r="BU362" s="233"/>
      <c r="BV362" s="233"/>
      <c r="BW362" s="233"/>
      <c r="BX362" s="233"/>
      <c r="BY362" s="233"/>
      <c r="BZ362" s="210"/>
      <c r="CA362" s="210"/>
      <c r="CB362" s="210"/>
      <c r="CC362" s="210"/>
      <c r="CD362" s="210"/>
      <c r="CE362" s="210"/>
      <c r="CF362" s="210"/>
      <c r="CG362" s="210"/>
      <c r="CH362" s="210"/>
      <c r="CI362" s="210"/>
      <c r="CJ362" s="210"/>
      <c r="CK362" s="210"/>
      <c r="CL362" s="210"/>
      <c r="CM362" s="210"/>
      <c r="CN362" s="210"/>
      <c r="CO362" s="210"/>
      <c r="CP362" s="210"/>
      <c r="CQ362" s="210"/>
      <c r="CR362" s="210"/>
      <c r="CS362" s="210"/>
      <c r="CT362" s="210"/>
      <c r="CU362" s="210"/>
      <c r="CV362" s="210"/>
      <c r="CW362" s="210"/>
      <c r="CX362" s="210"/>
      <c r="CY362" s="210"/>
      <c r="CZ362" s="210"/>
      <c r="DA362" s="210"/>
    </row>
    <row r="363" s="131" customFormat="true" ht="15" customHeight="true" x14ac:dyDescent="0.2">
      <c r="B363" s="133"/>
      <c r="AU363" s="210"/>
      <c r="AV363" s="210"/>
      <c r="AW363" s="210"/>
      <c r="AX363" s="210"/>
      <c r="AY363" s="210"/>
      <c r="BA363" s="233"/>
      <c r="BB363" s="135"/>
      <c r="BC363" s="233"/>
      <c r="BD363" s="233"/>
      <c r="BE363" s="233"/>
      <c r="BF363" s="233"/>
      <c r="BG363" s="233"/>
      <c r="BH363" s="233"/>
      <c r="BI363" s="233"/>
      <c r="BJ363" s="233"/>
      <c r="BK363" s="233"/>
      <c r="BL363" s="233"/>
      <c r="BM363" s="233"/>
      <c r="BN363" s="233"/>
      <c r="BO363" s="233"/>
      <c r="BP363" s="233"/>
      <c r="BQ363" s="233"/>
      <c r="BR363" s="233"/>
      <c r="BS363" s="233"/>
      <c r="BT363" s="233"/>
      <c r="BU363" s="233"/>
      <c r="BV363" s="233"/>
      <c r="BW363" s="233"/>
      <c r="BX363" s="233"/>
      <c r="BY363" s="233"/>
      <c r="BZ363" s="210"/>
      <c r="CA363" s="210"/>
      <c r="CB363" s="210"/>
      <c r="CC363" s="210"/>
      <c r="CD363" s="210"/>
      <c r="CE363" s="210"/>
      <c r="CF363" s="210"/>
      <c r="CG363" s="210"/>
      <c r="CH363" s="210"/>
      <c r="CI363" s="210"/>
      <c r="CJ363" s="210"/>
      <c r="CK363" s="210"/>
      <c r="CL363" s="210"/>
      <c r="CM363" s="210"/>
      <c r="CN363" s="210"/>
      <c r="CO363" s="210"/>
      <c r="CP363" s="210"/>
      <c r="CQ363" s="210"/>
      <c r="CR363" s="210"/>
      <c r="CS363" s="210"/>
      <c r="CT363" s="210"/>
      <c r="CU363" s="210"/>
      <c r="CV363" s="210"/>
      <c r="CW363" s="210"/>
      <c r="CX363" s="210"/>
      <c r="CY363" s="210"/>
      <c r="CZ363" s="210"/>
      <c r="DA363" s="210"/>
    </row>
    <row r="364" s="131" customFormat="true" ht="15" customHeight="true" x14ac:dyDescent="0.2">
      <c r="B364" s="133"/>
      <c r="AU364" s="210"/>
      <c r="AV364" s="210"/>
      <c r="AW364" s="210"/>
      <c r="AX364" s="210"/>
      <c r="AY364" s="210"/>
      <c r="BA364" s="233"/>
      <c r="BB364" s="135"/>
      <c r="BC364" s="233"/>
      <c r="BD364" s="233"/>
      <c r="BE364" s="233"/>
      <c r="BF364" s="233"/>
      <c r="BG364" s="233"/>
      <c r="BH364" s="233"/>
      <c r="BI364" s="233"/>
      <c r="BJ364" s="233"/>
      <c r="BK364" s="233"/>
      <c r="BL364" s="233"/>
      <c r="BM364" s="233"/>
      <c r="BN364" s="233"/>
      <c r="BO364" s="233"/>
      <c r="BP364" s="233"/>
      <c r="BQ364" s="233"/>
      <c r="BR364" s="233"/>
      <c r="BS364" s="233"/>
      <c r="BT364" s="233"/>
      <c r="BU364" s="233"/>
      <c r="BV364" s="233"/>
      <c r="BW364" s="233"/>
      <c r="BX364" s="233"/>
      <c r="BY364" s="233"/>
      <c r="BZ364" s="210"/>
      <c r="CA364" s="210"/>
      <c r="CB364" s="210"/>
      <c r="CC364" s="210"/>
      <c r="CD364" s="210"/>
      <c r="CE364" s="210"/>
      <c r="CF364" s="210"/>
      <c r="CG364" s="210"/>
      <c r="CH364" s="210"/>
      <c r="CI364" s="210"/>
      <c r="CJ364" s="210"/>
      <c r="CK364" s="210"/>
      <c r="CL364" s="210"/>
      <c r="CM364" s="210"/>
      <c r="CN364" s="210"/>
      <c r="CO364" s="210"/>
      <c r="CP364" s="210"/>
      <c r="CQ364" s="210"/>
      <c r="CR364" s="210"/>
      <c r="CS364" s="210"/>
      <c r="CT364" s="210"/>
      <c r="CU364" s="210"/>
      <c r="CV364" s="210"/>
      <c r="CW364" s="210"/>
      <c r="CX364" s="210"/>
      <c r="CY364" s="210"/>
      <c r="CZ364" s="210"/>
      <c r="DA364" s="210"/>
    </row>
    <row r="365" s="131" customFormat="true" ht="15" customHeight="true" x14ac:dyDescent="0.2">
      <c r="B365" s="133"/>
      <c r="AU365" s="210"/>
      <c r="AV365" s="210"/>
      <c r="AW365" s="210"/>
      <c r="AX365" s="210"/>
      <c r="AY365" s="210"/>
      <c r="BA365" s="233"/>
      <c r="BB365" s="135"/>
      <c r="BC365" s="233"/>
      <c r="BD365" s="233"/>
      <c r="BE365" s="233"/>
      <c r="BF365" s="233"/>
      <c r="BG365" s="233"/>
      <c r="BH365" s="233"/>
      <c r="BI365" s="233"/>
      <c r="BJ365" s="233"/>
      <c r="BK365" s="233"/>
      <c r="BL365" s="233"/>
      <c r="BM365" s="233"/>
      <c r="BN365" s="233"/>
      <c r="BO365" s="233"/>
      <c r="BP365" s="233"/>
      <c r="BQ365" s="233"/>
      <c r="BR365" s="233"/>
      <c r="BS365" s="233"/>
      <c r="BT365" s="233"/>
      <c r="BU365" s="233"/>
      <c r="BV365" s="233"/>
      <c r="BW365" s="233"/>
      <c r="BX365" s="233"/>
      <c r="BY365" s="233"/>
      <c r="BZ365" s="210"/>
      <c r="CA365" s="210"/>
      <c r="CB365" s="210"/>
      <c r="CC365" s="210"/>
      <c r="CD365" s="210"/>
      <c r="CE365" s="210"/>
      <c r="CF365" s="210"/>
      <c r="CG365" s="210"/>
      <c r="CH365" s="210"/>
      <c r="CI365" s="210"/>
      <c r="CJ365" s="210"/>
      <c r="CK365" s="210"/>
      <c r="CL365" s="210"/>
      <c r="CM365" s="210"/>
      <c r="CN365" s="210"/>
      <c r="CO365" s="210"/>
      <c r="CP365" s="210"/>
      <c r="CQ365" s="210"/>
      <c r="CR365" s="210"/>
      <c r="CS365" s="210"/>
      <c r="CT365" s="210"/>
      <c r="CU365" s="210"/>
      <c r="CV365" s="210"/>
      <c r="CW365" s="210"/>
      <c r="CX365" s="210"/>
      <c r="CY365" s="210"/>
      <c r="CZ365" s="210"/>
      <c r="DA365" s="210"/>
    </row>
    <row r="366" s="131" customFormat="true" ht="15" customHeight="true" x14ac:dyDescent="0.2">
      <c r="B366" s="133"/>
      <c r="AU366" s="210"/>
      <c r="AV366" s="210"/>
      <c r="AW366" s="210"/>
      <c r="AX366" s="210"/>
      <c r="AY366" s="210"/>
      <c r="BA366" s="233"/>
      <c r="BB366" s="135"/>
      <c r="BC366" s="233"/>
      <c r="BD366" s="233"/>
      <c r="BE366" s="233"/>
      <c r="BF366" s="233"/>
      <c r="BG366" s="233"/>
      <c r="BH366" s="233"/>
      <c r="BI366" s="233"/>
      <c r="BJ366" s="233"/>
      <c r="BK366" s="233"/>
      <c r="BL366" s="233"/>
      <c r="BM366" s="233"/>
      <c r="BN366" s="233"/>
      <c r="BO366" s="233"/>
      <c r="BP366" s="233"/>
      <c r="BQ366" s="233"/>
      <c r="BR366" s="233"/>
      <c r="BS366" s="233"/>
      <c r="BT366" s="233"/>
      <c r="BU366" s="233"/>
      <c r="BV366" s="233"/>
      <c r="BW366" s="233"/>
      <c r="BX366" s="233"/>
      <c r="BY366" s="233"/>
      <c r="BZ366" s="210"/>
      <c r="CA366" s="210"/>
      <c r="CB366" s="210"/>
      <c r="CC366" s="210"/>
      <c r="CD366" s="210"/>
      <c r="CE366" s="210"/>
      <c r="CF366" s="210"/>
      <c r="CG366" s="210"/>
      <c r="CH366" s="210"/>
      <c r="CI366" s="210"/>
      <c r="CJ366" s="210"/>
      <c r="CK366" s="210"/>
      <c r="CL366" s="210"/>
      <c r="CM366" s="210"/>
      <c r="CN366" s="210"/>
      <c r="CO366" s="210"/>
      <c r="CP366" s="210"/>
      <c r="CQ366" s="210"/>
      <c r="CR366" s="210"/>
      <c r="CS366" s="210"/>
      <c r="CT366" s="210"/>
      <c r="CU366" s="210"/>
      <c r="CV366" s="210"/>
      <c r="CW366" s="210"/>
      <c r="CX366" s="210"/>
      <c r="CY366" s="210"/>
      <c r="CZ366" s="210"/>
      <c r="DA366" s="210"/>
    </row>
    <row r="367" s="131" customFormat="true" ht="15" customHeight="true" x14ac:dyDescent="0.2">
      <c r="B367" s="133"/>
      <c r="AU367" s="210"/>
      <c r="AV367" s="210"/>
      <c r="AW367" s="210"/>
      <c r="AX367" s="210"/>
      <c r="AY367" s="210"/>
      <c r="BA367" s="233"/>
      <c r="BB367" s="135"/>
      <c r="BC367" s="233"/>
      <c r="BD367" s="233"/>
      <c r="BE367" s="233"/>
      <c r="BF367" s="233"/>
      <c r="BG367" s="233"/>
      <c r="BH367" s="233"/>
      <c r="BI367" s="233"/>
      <c r="BJ367" s="233"/>
      <c r="BK367" s="233"/>
      <c r="BL367" s="233"/>
      <c r="BM367" s="233"/>
      <c r="BN367" s="233"/>
      <c r="BO367" s="233"/>
      <c r="BP367" s="233"/>
      <c r="BQ367" s="233"/>
      <c r="BR367" s="233"/>
      <c r="BS367" s="233"/>
      <c r="BT367" s="233"/>
      <c r="BU367" s="233"/>
      <c r="BV367" s="233"/>
      <c r="BW367" s="233"/>
      <c r="BX367" s="233"/>
      <c r="BY367" s="233"/>
      <c r="BZ367" s="210"/>
      <c r="CA367" s="210"/>
      <c r="CB367" s="210"/>
      <c r="CC367" s="210"/>
      <c r="CD367" s="210"/>
      <c r="CE367" s="210"/>
      <c r="CF367" s="210"/>
      <c r="CG367" s="210"/>
      <c r="CH367" s="210"/>
      <c r="CI367" s="210"/>
      <c r="CJ367" s="210"/>
      <c r="CK367" s="210"/>
      <c r="CL367" s="210"/>
      <c r="CM367" s="210"/>
      <c r="CN367" s="210"/>
      <c r="CO367" s="210"/>
      <c r="CP367" s="210"/>
      <c r="CQ367" s="210"/>
      <c r="CR367" s="210"/>
      <c r="CS367" s="210"/>
      <c r="CT367" s="210"/>
      <c r="CU367" s="210"/>
      <c r="CV367" s="210"/>
      <c r="CW367" s="210"/>
      <c r="CX367" s="210"/>
      <c r="CY367" s="210"/>
      <c r="CZ367" s="210"/>
      <c r="DA367" s="210"/>
    </row>
    <row r="368" s="131" customFormat="true" ht="15" customHeight="true" x14ac:dyDescent="0.2">
      <c r="B368" s="133"/>
      <c r="AU368" s="210"/>
      <c r="AV368" s="210"/>
      <c r="AW368" s="210"/>
      <c r="AX368" s="210"/>
      <c r="AY368" s="210"/>
      <c r="BA368" s="233"/>
      <c r="BB368" s="135"/>
      <c r="BC368" s="233"/>
      <c r="BD368" s="233"/>
      <c r="BE368" s="233"/>
      <c r="BF368" s="233"/>
      <c r="BG368" s="233"/>
      <c r="BH368" s="233"/>
      <c r="BI368" s="233"/>
      <c r="BJ368" s="233"/>
      <c r="BK368" s="233"/>
      <c r="BL368" s="233"/>
      <c r="BM368" s="233"/>
      <c r="BN368" s="233"/>
      <c r="BO368" s="233"/>
      <c r="BP368" s="233"/>
      <c r="BQ368" s="233"/>
      <c r="BR368" s="233"/>
      <c r="BS368" s="233"/>
      <c r="BT368" s="233"/>
      <c r="BU368" s="233"/>
      <c r="BV368" s="233"/>
      <c r="BW368" s="233"/>
      <c r="BX368" s="233"/>
      <c r="BY368" s="233"/>
      <c r="BZ368" s="210"/>
      <c r="CA368" s="210"/>
      <c r="CB368" s="210"/>
      <c r="CC368" s="210"/>
      <c r="CD368" s="210"/>
      <c r="CE368" s="210"/>
      <c r="CF368" s="210"/>
      <c r="CG368" s="210"/>
      <c r="CH368" s="210"/>
      <c r="CI368" s="210"/>
      <c r="CJ368" s="210"/>
      <c r="CK368" s="210"/>
      <c r="CL368" s="210"/>
      <c r="CM368" s="210"/>
      <c r="CN368" s="210"/>
      <c r="CO368" s="210"/>
      <c r="CP368" s="210"/>
      <c r="CQ368" s="210"/>
      <c r="CR368" s="210"/>
      <c r="CS368" s="210"/>
      <c r="CT368" s="210"/>
      <c r="CU368" s="210"/>
      <c r="CV368" s="210"/>
      <c r="CW368" s="210"/>
      <c r="CX368" s="210"/>
      <c r="CY368" s="210"/>
      <c r="CZ368" s="210"/>
      <c r="DA368" s="210"/>
    </row>
    <row r="369" s="131" customFormat="true" ht="15" customHeight="true" x14ac:dyDescent="0.2">
      <c r="B369" s="133"/>
      <c r="AU369" s="210"/>
      <c r="AV369" s="210"/>
      <c r="AW369" s="210"/>
      <c r="AX369" s="210"/>
      <c r="AY369" s="210"/>
      <c r="BA369" s="233"/>
      <c r="BB369" s="135"/>
      <c r="BC369" s="233"/>
      <c r="BD369" s="233"/>
      <c r="BE369" s="233"/>
      <c r="BF369" s="233"/>
      <c r="BG369" s="233"/>
      <c r="BH369" s="233"/>
      <c r="BI369" s="233"/>
      <c r="BJ369" s="233"/>
      <c r="BK369" s="233"/>
      <c r="BL369" s="233"/>
      <c r="BM369" s="233"/>
      <c r="BN369" s="233"/>
      <c r="BO369" s="233"/>
      <c r="BP369" s="233"/>
      <c r="BQ369" s="233"/>
      <c r="BR369" s="233"/>
      <c r="BS369" s="233"/>
      <c r="BT369" s="233"/>
      <c r="BU369" s="233"/>
      <c r="BV369" s="233"/>
      <c r="BW369" s="233"/>
      <c r="BX369" s="233"/>
      <c r="BY369" s="233"/>
      <c r="BZ369" s="210"/>
      <c r="CA369" s="210"/>
      <c r="CB369" s="210"/>
      <c r="CC369" s="210"/>
      <c r="CD369" s="210"/>
      <c r="CE369" s="210"/>
      <c r="CF369" s="210"/>
      <c r="CG369" s="210"/>
      <c r="CH369" s="210"/>
      <c r="CI369" s="210"/>
      <c r="CJ369" s="210"/>
      <c r="CK369" s="210"/>
      <c r="CL369" s="210"/>
      <c r="CM369" s="210"/>
      <c r="CN369" s="210"/>
      <c r="CO369" s="210"/>
      <c r="CP369" s="210"/>
      <c r="CQ369" s="210"/>
      <c r="CR369" s="210"/>
      <c r="CS369" s="210"/>
      <c r="CT369" s="210"/>
      <c r="CU369" s="210"/>
      <c r="CV369" s="210"/>
      <c r="CW369" s="210"/>
      <c r="CX369" s="210"/>
      <c r="CY369" s="210"/>
      <c r="CZ369" s="210"/>
      <c r="DA369" s="210"/>
    </row>
    <row r="370" s="131" customFormat="true" ht="15" customHeight="true" x14ac:dyDescent="0.2">
      <c r="B370" s="133"/>
      <c r="AU370" s="210"/>
      <c r="AV370" s="210"/>
      <c r="AW370" s="210"/>
      <c r="AX370" s="210"/>
      <c r="AY370" s="210"/>
      <c r="BA370" s="233"/>
      <c r="BB370" s="135"/>
      <c r="BC370" s="233"/>
      <c r="BD370" s="233"/>
      <c r="BE370" s="233"/>
      <c r="BF370" s="233"/>
      <c r="BG370" s="233"/>
      <c r="BH370" s="233"/>
      <c r="BI370" s="233"/>
      <c r="BJ370" s="233"/>
      <c r="BK370" s="233"/>
      <c r="BL370" s="233"/>
      <c r="BM370" s="233"/>
      <c r="BN370" s="233"/>
      <c r="BO370" s="233"/>
      <c r="BP370" s="233"/>
      <c r="BQ370" s="233"/>
      <c r="BR370" s="233"/>
      <c r="BS370" s="233"/>
      <c r="BT370" s="233"/>
      <c r="BU370" s="233"/>
      <c r="BV370" s="233"/>
      <c r="BW370" s="233"/>
      <c r="BX370" s="233"/>
      <c r="BY370" s="233"/>
      <c r="BZ370" s="210"/>
      <c r="CA370" s="210"/>
      <c r="CB370" s="210"/>
      <c r="CC370" s="210"/>
      <c r="CD370" s="210"/>
      <c r="CE370" s="210"/>
      <c r="CF370" s="210"/>
      <c r="CG370" s="210"/>
      <c r="CH370" s="210"/>
      <c r="CI370" s="210"/>
      <c r="CJ370" s="210"/>
      <c r="CK370" s="210"/>
      <c r="CL370" s="210"/>
      <c r="CM370" s="210"/>
      <c r="CN370" s="210"/>
      <c r="CO370" s="210"/>
      <c r="CP370" s="210"/>
      <c r="CQ370" s="210"/>
      <c r="CR370" s="210"/>
      <c r="CS370" s="210"/>
      <c r="CT370" s="210"/>
      <c r="CU370" s="210"/>
      <c r="CV370" s="210"/>
      <c r="CW370" s="210"/>
      <c r="CX370" s="210"/>
      <c r="CY370" s="210"/>
      <c r="CZ370" s="210"/>
      <c r="DA370" s="210"/>
    </row>
    <row r="371" s="131" customFormat="true" ht="15" customHeight="true" x14ac:dyDescent="0.2">
      <c r="B371" s="133"/>
      <c r="AU371" s="210"/>
      <c r="AV371" s="210"/>
      <c r="AW371" s="210"/>
      <c r="AX371" s="210"/>
      <c r="AY371" s="210"/>
      <c r="BA371" s="233"/>
      <c r="BB371" s="135"/>
      <c r="BC371" s="233"/>
      <c r="BD371" s="233"/>
      <c r="BE371" s="233"/>
      <c r="BF371" s="233"/>
      <c r="BG371" s="233"/>
      <c r="BH371" s="233"/>
      <c r="BI371" s="233"/>
      <c r="BJ371" s="233"/>
      <c r="BK371" s="233"/>
      <c r="BL371" s="233"/>
      <c r="BM371" s="233"/>
      <c r="BN371" s="233"/>
      <c r="BO371" s="233"/>
      <c r="BP371" s="233"/>
      <c r="BQ371" s="233"/>
      <c r="BR371" s="233"/>
      <c r="BS371" s="233"/>
      <c r="BT371" s="233"/>
      <c r="BU371" s="233"/>
      <c r="BV371" s="233"/>
      <c r="BW371" s="233"/>
      <c r="BX371" s="233"/>
      <c r="BY371" s="233"/>
      <c r="BZ371" s="210"/>
      <c r="CA371" s="210"/>
      <c r="CB371" s="210"/>
      <c r="CC371" s="210"/>
      <c r="CD371" s="210"/>
      <c r="CE371" s="210"/>
      <c r="CF371" s="210"/>
      <c r="CG371" s="210"/>
      <c r="CH371" s="210"/>
      <c r="CI371" s="210"/>
      <c r="CJ371" s="210"/>
      <c r="CK371" s="210"/>
      <c r="CL371" s="210"/>
      <c r="CM371" s="210"/>
      <c r="CN371" s="210"/>
      <c r="CO371" s="210"/>
      <c r="CP371" s="210"/>
      <c r="CQ371" s="210"/>
      <c r="CR371" s="210"/>
      <c r="CS371" s="210"/>
      <c r="CT371" s="210"/>
      <c r="CU371" s="210"/>
      <c r="CV371" s="210"/>
      <c r="CW371" s="210"/>
      <c r="CX371" s="210"/>
      <c r="CY371" s="210"/>
      <c r="CZ371" s="210"/>
      <c r="DA371" s="210"/>
    </row>
    <row r="372" s="131" customFormat="true" ht="15" customHeight="true" x14ac:dyDescent="0.2">
      <c r="B372" s="133"/>
      <c r="AU372" s="210"/>
      <c r="AV372" s="210"/>
      <c r="AW372" s="210"/>
      <c r="AX372" s="210"/>
      <c r="AY372" s="210"/>
      <c r="BA372" s="233"/>
      <c r="BB372" s="135"/>
      <c r="BC372" s="233"/>
      <c r="BD372" s="233"/>
      <c r="BE372" s="233"/>
      <c r="BF372" s="233"/>
      <c r="BG372" s="233"/>
      <c r="BH372" s="233"/>
      <c r="BI372" s="233"/>
      <c r="BJ372" s="233"/>
      <c r="BK372" s="233"/>
      <c r="BL372" s="233"/>
      <c r="BM372" s="233"/>
      <c r="BN372" s="233"/>
      <c r="BO372" s="233"/>
      <c r="BP372" s="233"/>
      <c r="BQ372" s="233"/>
      <c r="BR372" s="233"/>
      <c r="BS372" s="233"/>
      <c r="BT372" s="233"/>
      <c r="BU372" s="233"/>
      <c r="BV372" s="233"/>
      <c r="BW372" s="233"/>
      <c r="BX372" s="233"/>
      <c r="BY372" s="233"/>
      <c r="BZ372" s="210"/>
      <c r="CA372" s="210"/>
      <c r="CB372" s="210"/>
      <c r="CC372" s="210"/>
      <c r="CD372" s="210"/>
      <c r="CE372" s="210"/>
      <c r="CF372" s="210"/>
      <c r="CG372" s="210"/>
      <c r="CH372" s="210"/>
      <c r="CI372" s="210"/>
      <c r="CJ372" s="210"/>
      <c r="CK372" s="210"/>
      <c r="CL372" s="210"/>
      <c r="CM372" s="210"/>
      <c r="CN372" s="210"/>
      <c r="CO372" s="210"/>
      <c r="CP372" s="210"/>
      <c r="CQ372" s="210"/>
      <c r="CR372" s="210"/>
      <c r="CS372" s="210"/>
      <c r="CT372" s="210"/>
      <c r="CU372" s="210"/>
      <c r="CV372" s="210"/>
      <c r="CW372" s="210"/>
      <c r="CX372" s="210"/>
      <c r="CY372" s="210"/>
      <c r="CZ372" s="210"/>
      <c r="DA372" s="210"/>
    </row>
    <row r="373" s="131" customFormat="true" ht="15" customHeight="true" x14ac:dyDescent="0.2">
      <c r="B373" s="133"/>
      <c r="AU373" s="210"/>
      <c r="AV373" s="210"/>
      <c r="AW373" s="210"/>
      <c r="AX373" s="210"/>
      <c r="AY373" s="210"/>
      <c r="BA373" s="233"/>
      <c r="BB373" s="135"/>
      <c r="BC373" s="233"/>
      <c r="BD373" s="233"/>
      <c r="BE373" s="233"/>
      <c r="BF373" s="233"/>
      <c r="BG373" s="233"/>
      <c r="BH373" s="233"/>
      <c r="BI373" s="233"/>
      <c r="BJ373" s="233"/>
      <c r="BK373" s="233"/>
      <c r="BL373" s="233"/>
      <c r="BM373" s="233"/>
      <c r="BN373" s="233"/>
      <c r="BO373" s="233"/>
      <c r="BP373" s="233"/>
      <c r="BQ373" s="233"/>
      <c r="BR373" s="233"/>
      <c r="BS373" s="233"/>
      <c r="BT373" s="233"/>
      <c r="BU373" s="233"/>
      <c r="BV373" s="233"/>
      <c r="BW373" s="233"/>
      <c r="BX373" s="233"/>
      <c r="BY373" s="233"/>
      <c r="BZ373" s="210"/>
      <c r="CA373" s="210"/>
      <c r="CB373" s="210"/>
      <c r="CC373" s="210"/>
      <c r="CD373" s="210"/>
      <c r="CE373" s="210"/>
      <c r="CF373" s="210"/>
      <c r="CG373" s="210"/>
      <c r="CH373" s="210"/>
      <c r="CI373" s="210"/>
      <c r="CJ373" s="210"/>
      <c r="CK373" s="210"/>
      <c r="CL373" s="210"/>
      <c r="CM373" s="210"/>
      <c r="CN373" s="210"/>
      <c r="CO373" s="210"/>
      <c r="CP373" s="210"/>
      <c r="CQ373" s="210"/>
      <c r="CR373" s="210"/>
      <c r="CS373" s="210"/>
      <c r="CT373" s="210"/>
      <c r="CU373" s="210"/>
      <c r="CV373" s="210"/>
      <c r="CW373" s="210"/>
      <c r="CX373" s="210"/>
      <c r="CY373" s="210"/>
      <c r="CZ373" s="210"/>
      <c r="DA373" s="210"/>
    </row>
    <row r="374" s="131" customFormat="true" ht="15" customHeight="true" x14ac:dyDescent="0.2">
      <c r="B374" s="133"/>
      <c r="AU374" s="210"/>
      <c r="AV374" s="210"/>
      <c r="AW374" s="210"/>
      <c r="AX374" s="210"/>
      <c r="AY374" s="210"/>
      <c r="BA374" s="233"/>
      <c r="BB374" s="135"/>
      <c r="BC374" s="233"/>
      <c r="BD374" s="233"/>
      <c r="BE374" s="233"/>
      <c r="BF374" s="233"/>
      <c r="BG374" s="233"/>
      <c r="BH374" s="233"/>
      <c r="BI374" s="233"/>
      <c r="BJ374" s="233"/>
      <c r="BK374" s="233"/>
      <c r="BL374" s="233"/>
      <c r="BM374" s="233"/>
      <c r="BN374" s="233"/>
      <c r="BO374" s="233"/>
      <c r="BP374" s="233"/>
      <c r="BQ374" s="233"/>
      <c r="BR374" s="233"/>
      <c r="BS374" s="233"/>
      <c r="BT374" s="233"/>
      <c r="BU374" s="233"/>
      <c r="BV374" s="233"/>
      <c r="BW374" s="233"/>
      <c r="BX374" s="233"/>
      <c r="BY374" s="233"/>
      <c r="BZ374" s="210"/>
      <c r="CA374" s="210"/>
      <c r="CB374" s="210"/>
      <c r="CC374" s="210"/>
      <c r="CD374" s="210"/>
      <c r="CE374" s="210"/>
      <c r="CF374" s="210"/>
      <c r="CG374" s="210"/>
      <c r="CH374" s="210"/>
      <c r="CI374" s="210"/>
      <c r="CJ374" s="210"/>
      <c r="CK374" s="210"/>
      <c r="CL374" s="210"/>
      <c r="CM374" s="210"/>
      <c r="CN374" s="210"/>
      <c r="CO374" s="210"/>
      <c r="CP374" s="210"/>
      <c r="CQ374" s="210"/>
      <c r="CR374" s="210"/>
      <c r="CS374" s="210"/>
      <c r="CT374" s="210"/>
      <c r="CU374" s="210"/>
      <c r="CV374" s="210"/>
      <c r="CW374" s="210"/>
      <c r="CX374" s="210"/>
      <c r="CY374" s="210"/>
      <c r="CZ374" s="210"/>
      <c r="DA374" s="210"/>
    </row>
    <row r="375" s="131" customFormat="true" ht="15" customHeight="true" x14ac:dyDescent="0.2">
      <c r="B375" s="133"/>
      <c r="AU375" s="210"/>
      <c r="AV375" s="210"/>
      <c r="AW375" s="210"/>
      <c r="AX375" s="210"/>
      <c r="AY375" s="21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09"/>
      <c r="CA375" s="209"/>
      <c r="CB375" s="209"/>
      <c r="CC375" s="209"/>
      <c r="CD375" s="209"/>
      <c r="CE375" s="209"/>
      <c r="CF375" s="209"/>
      <c r="CG375" s="209"/>
      <c r="CH375" s="209"/>
      <c r="CI375" s="209"/>
      <c r="CJ375" s="209"/>
      <c r="CK375" s="209"/>
      <c r="CL375" s="209"/>
      <c r="CM375" s="209"/>
      <c r="CN375" s="209"/>
      <c r="CO375" s="209"/>
      <c r="CP375" s="209"/>
      <c r="CQ375" s="209"/>
      <c r="CR375" s="209"/>
      <c r="CS375" s="209"/>
      <c r="CT375" s="209"/>
      <c r="CU375" s="209"/>
      <c r="CV375" s="209"/>
      <c r="CW375" s="209"/>
      <c r="CX375" s="209"/>
      <c r="CY375" s="209"/>
      <c r="CZ375" s="209"/>
      <c r="DA375" s="210"/>
    </row>
    <row r="376" s="131" customFormat="true" ht="15" customHeight="true" x14ac:dyDescent="0.2">
      <c r="B376" s="133"/>
      <c r="AU376" s="210"/>
      <c r="AV376" s="210"/>
      <c r="AW376" s="210"/>
      <c r="AX376" s="210"/>
      <c r="AY376" s="21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09"/>
      <c r="CA376" s="209"/>
      <c r="CB376" s="209"/>
      <c r="CC376" s="209"/>
      <c r="CD376" s="209"/>
      <c r="CE376" s="209"/>
      <c r="CF376" s="209"/>
      <c r="CG376" s="209"/>
      <c r="CH376" s="209"/>
      <c r="CI376" s="209"/>
      <c r="CJ376" s="209"/>
      <c r="CK376" s="209"/>
      <c r="CL376" s="209"/>
      <c r="CM376" s="209"/>
      <c r="CN376" s="209"/>
      <c r="CO376" s="209"/>
      <c r="CP376" s="209"/>
      <c r="CQ376" s="209"/>
      <c r="CR376" s="209"/>
      <c r="CS376" s="209"/>
      <c r="CT376" s="209"/>
      <c r="CU376" s="209"/>
      <c r="CV376" s="209"/>
      <c r="CW376" s="209"/>
      <c r="CX376" s="209"/>
      <c r="CY376" s="209"/>
      <c r="CZ376" s="209"/>
      <c r="DA376" s="210"/>
    </row>
    <row r="377" s="131" customFormat="true" ht="15" customHeight="true" x14ac:dyDescent="0.2">
      <c r="B377" s="133"/>
      <c r="AU377" s="210"/>
      <c r="AV377" s="210"/>
      <c r="AW377" s="210"/>
      <c r="AX377" s="210"/>
      <c r="AY377" s="21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09"/>
      <c r="CA377" s="209"/>
      <c r="CB377" s="209"/>
      <c r="CC377" s="209"/>
      <c r="CD377" s="209"/>
      <c r="CE377" s="209"/>
      <c r="CF377" s="209"/>
      <c r="CG377" s="209"/>
      <c r="CH377" s="209"/>
      <c r="CI377" s="209"/>
      <c r="CJ377" s="209"/>
      <c r="CK377" s="209"/>
      <c r="CL377" s="209"/>
      <c r="CM377" s="209"/>
      <c r="CN377" s="209"/>
      <c r="CO377" s="209"/>
      <c r="CP377" s="209"/>
      <c r="CQ377" s="209"/>
      <c r="CR377" s="209"/>
      <c r="CS377" s="209"/>
      <c r="CT377" s="209"/>
      <c r="CU377" s="209"/>
      <c r="CV377" s="209"/>
      <c r="CW377" s="209"/>
      <c r="CX377" s="209"/>
      <c r="CY377" s="209"/>
      <c r="CZ377" s="209"/>
      <c r="DA377" s="210"/>
    </row>
    <row r="378" s="131" customFormat="true" ht="15" customHeight="true" x14ac:dyDescent="0.2">
      <c r="B378" s="133"/>
      <c r="AU378" s="210"/>
      <c r="AV378" s="210"/>
      <c r="AW378" s="210"/>
      <c r="AX378" s="210"/>
      <c r="AY378" s="21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09"/>
      <c r="CA378" s="209"/>
      <c r="CB378" s="209"/>
      <c r="CC378" s="209"/>
      <c r="CD378" s="209"/>
      <c r="CE378" s="209"/>
      <c r="CF378" s="209"/>
      <c r="CG378" s="209"/>
      <c r="CH378" s="209"/>
      <c r="CI378" s="209"/>
      <c r="CJ378" s="209"/>
      <c r="CK378" s="209"/>
      <c r="CL378" s="209"/>
      <c r="CM378" s="209"/>
      <c r="CN378" s="209"/>
      <c r="CO378" s="209"/>
      <c r="CP378" s="209"/>
      <c r="CQ378" s="209"/>
      <c r="CR378" s="209"/>
      <c r="CS378" s="209"/>
      <c r="CT378" s="209"/>
      <c r="CU378" s="209"/>
      <c r="CV378" s="209"/>
      <c r="CW378" s="209"/>
      <c r="CX378" s="209"/>
      <c r="CY378" s="209"/>
      <c r="CZ378" s="209"/>
      <c r="DA378" s="210"/>
    </row>
    <row r="379" s="131" customFormat="true" ht="15" customHeight="true" x14ac:dyDescent="0.2">
      <c r="B379" s="133"/>
      <c r="AU379" s="210"/>
      <c r="AV379" s="210"/>
      <c r="AW379" s="210"/>
      <c r="AX379" s="210"/>
      <c r="AY379" s="21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09"/>
      <c r="CA379" s="209"/>
      <c r="CB379" s="209"/>
      <c r="CC379" s="209"/>
      <c r="CD379" s="209"/>
      <c r="CE379" s="209"/>
      <c r="CF379" s="209"/>
      <c r="CG379" s="209"/>
      <c r="CH379" s="209"/>
      <c r="CI379" s="209"/>
      <c r="CJ379" s="209"/>
      <c r="CK379" s="209"/>
      <c r="CL379" s="209"/>
      <c r="CM379" s="209"/>
      <c r="CN379" s="209"/>
      <c r="CO379" s="209"/>
      <c r="CP379" s="209"/>
      <c r="CQ379" s="209"/>
      <c r="CR379" s="209"/>
      <c r="CS379" s="209"/>
      <c r="CT379" s="209"/>
      <c r="CU379" s="209"/>
      <c r="CV379" s="209"/>
      <c r="CW379" s="209"/>
      <c r="CX379" s="209"/>
      <c r="CY379" s="209"/>
      <c r="CZ379" s="209"/>
      <c r="DA379" s="210"/>
    </row>
    <row r="380" s="131" customFormat="true" ht="15" customHeight="true" x14ac:dyDescent="0.2">
      <c r="B380" s="133"/>
      <c r="AU380" s="210"/>
      <c r="AV380" s="210"/>
      <c r="AW380" s="210"/>
      <c r="AX380" s="210"/>
      <c r="AY380" s="21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09"/>
      <c r="CA380" s="209"/>
      <c r="CB380" s="209"/>
      <c r="CC380" s="209"/>
      <c r="CD380" s="209"/>
      <c r="CE380" s="209"/>
      <c r="CF380" s="209"/>
      <c r="CG380" s="209"/>
      <c r="CH380" s="209"/>
      <c r="CI380" s="209"/>
      <c r="CJ380" s="209"/>
      <c r="CK380" s="209"/>
      <c r="CL380" s="209"/>
      <c r="CM380" s="209"/>
      <c r="CN380" s="209"/>
      <c r="CO380" s="209"/>
      <c r="CP380" s="209"/>
      <c r="CQ380" s="209"/>
      <c r="CR380" s="209"/>
      <c r="CS380" s="209"/>
      <c r="CT380" s="209"/>
      <c r="CU380" s="209"/>
      <c r="CV380" s="209"/>
      <c r="CW380" s="209"/>
      <c r="CX380" s="209"/>
      <c r="CY380" s="209"/>
      <c r="CZ380" s="209"/>
      <c r="DA380" s="210"/>
    </row>
    <row r="381" s="131" customFormat="true" ht="15" customHeight="true" x14ac:dyDescent="0.2">
      <c r="B381" s="133"/>
      <c r="AU381" s="210"/>
      <c r="AV381" s="210"/>
      <c r="AW381" s="210"/>
      <c r="AX381" s="210"/>
      <c r="AY381" s="21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09"/>
      <c r="CA381" s="209"/>
      <c r="CB381" s="209"/>
      <c r="CC381" s="209"/>
      <c r="CD381" s="209"/>
      <c r="CE381" s="209"/>
      <c r="CF381" s="209"/>
      <c r="CG381" s="209"/>
      <c r="CH381" s="209"/>
      <c r="CI381" s="209"/>
      <c r="CJ381" s="209"/>
      <c r="CK381" s="209"/>
      <c r="CL381" s="209"/>
      <c r="CM381" s="209"/>
      <c r="CN381" s="209"/>
      <c r="CO381" s="209"/>
      <c r="CP381" s="209"/>
      <c r="CQ381" s="209"/>
      <c r="CR381" s="209"/>
      <c r="CS381" s="209"/>
      <c r="CT381" s="209"/>
      <c r="CU381" s="209"/>
      <c r="CV381" s="209"/>
      <c r="CW381" s="209"/>
      <c r="CX381" s="209"/>
      <c r="CY381" s="209"/>
      <c r="CZ381" s="209"/>
      <c r="DA381" s="210"/>
    </row>
    <row r="382" s="131" customFormat="true" ht="15" customHeight="true" x14ac:dyDescent="0.2">
      <c r="B382" s="133"/>
      <c r="AU382" s="210"/>
      <c r="AV382" s="210"/>
      <c r="AW382" s="210"/>
      <c r="AX382" s="210"/>
      <c r="AY382" s="21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09"/>
      <c r="CA382" s="209"/>
      <c r="CB382" s="209"/>
      <c r="CC382" s="209"/>
      <c r="CD382" s="209"/>
      <c r="CE382" s="209"/>
      <c r="CF382" s="209"/>
      <c r="CG382" s="209"/>
      <c r="CH382" s="209"/>
      <c r="CI382" s="209"/>
      <c r="CJ382" s="209"/>
      <c r="CK382" s="209"/>
      <c r="CL382" s="209"/>
      <c r="CM382" s="209"/>
      <c r="CN382" s="209"/>
      <c r="CO382" s="209"/>
      <c r="CP382" s="209"/>
      <c r="CQ382" s="209"/>
      <c r="CR382" s="209"/>
      <c r="CS382" s="209"/>
      <c r="CT382" s="209"/>
      <c r="CU382" s="209"/>
      <c r="CV382" s="209"/>
      <c r="CW382" s="209"/>
      <c r="CX382" s="209"/>
      <c r="CY382" s="209"/>
      <c r="CZ382" s="209"/>
      <c r="DA382" s="210"/>
    </row>
    <row r="383" s="131" customFormat="true" ht="15" customHeight="true" x14ac:dyDescent="0.2">
      <c r="B383" s="133"/>
      <c r="AU383" s="210"/>
      <c r="AV383" s="210"/>
      <c r="AW383" s="210"/>
      <c r="AX383" s="210"/>
      <c r="AY383" s="21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09"/>
      <c r="CA383" s="209"/>
      <c r="CB383" s="209"/>
      <c r="CC383" s="209"/>
      <c r="CD383" s="209"/>
      <c r="CE383" s="209"/>
      <c r="CF383" s="209"/>
      <c r="CG383" s="209"/>
      <c r="CH383" s="209"/>
      <c r="CI383" s="209"/>
      <c r="CJ383" s="209"/>
      <c r="CK383" s="209"/>
      <c r="CL383" s="209"/>
      <c r="CM383" s="209"/>
      <c r="CN383" s="209"/>
      <c r="CO383" s="209"/>
      <c r="CP383" s="209"/>
      <c r="CQ383" s="209"/>
      <c r="CR383" s="209"/>
      <c r="CS383" s="209"/>
      <c r="CT383" s="209"/>
      <c r="CU383" s="209"/>
      <c r="CV383" s="209"/>
      <c r="CW383" s="209"/>
      <c r="CX383" s="209"/>
      <c r="CY383" s="209"/>
      <c r="CZ383" s="209"/>
      <c r="DA383" s="210"/>
    </row>
    <row r="384" s="131" customFormat="true" ht="15" customHeight="true" x14ac:dyDescent="0.2">
      <c r="B384" s="133"/>
      <c r="AU384" s="210"/>
      <c r="AV384" s="210"/>
      <c r="AW384" s="210"/>
      <c r="AX384" s="210"/>
      <c r="AY384" s="21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09"/>
      <c r="CA384" s="209"/>
      <c r="CB384" s="209"/>
      <c r="CC384" s="209"/>
      <c r="CD384" s="209"/>
      <c r="CE384" s="209"/>
      <c r="CF384" s="209"/>
      <c r="CG384" s="209"/>
      <c r="CH384" s="209"/>
      <c r="CI384" s="209"/>
      <c r="CJ384" s="209"/>
      <c r="CK384" s="209"/>
      <c r="CL384" s="209"/>
      <c r="CM384" s="209"/>
      <c r="CN384" s="209"/>
      <c r="CO384" s="209"/>
      <c r="CP384" s="209"/>
      <c r="CQ384" s="209"/>
      <c r="CR384" s="209"/>
      <c r="CS384" s="209"/>
      <c r="CT384" s="209"/>
      <c r="CU384" s="209"/>
      <c r="CV384" s="209"/>
      <c r="CW384" s="209"/>
      <c r="CX384" s="209"/>
      <c r="CY384" s="209"/>
      <c r="CZ384" s="209"/>
      <c r="DA384" s="210"/>
    </row>
    <row r="385" s="131" customFormat="true" ht="15" customHeight="true" x14ac:dyDescent="0.2">
      <c r="B385" s="133"/>
      <c r="AU385" s="210"/>
      <c r="AV385" s="210"/>
      <c r="AW385" s="210"/>
      <c r="AX385" s="210"/>
      <c r="AY385" s="21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09"/>
      <c r="CA385" s="209"/>
      <c r="CB385" s="209"/>
      <c r="CC385" s="209"/>
      <c r="CD385" s="209"/>
      <c r="CE385" s="209"/>
      <c r="CF385" s="209"/>
      <c r="CG385" s="209"/>
      <c r="CH385" s="209"/>
      <c r="CI385" s="209"/>
      <c r="CJ385" s="209"/>
      <c r="CK385" s="209"/>
      <c r="CL385" s="209"/>
      <c r="CM385" s="209"/>
      <c r="CN385" s="209"/>
      <c r="CO385" s="209"/>
      <c r="CP385" s="209"/>
      <c r="CQ385" s="209"/>
      <c r="CR385" s="209"/>
      <c r="CS385" s="209"/>
      <c r="CT385" s="209"/>
      <c r="CU385" s="209"/>
      <c r="CV385" s="209"/>
      <c r="CW385" s="209"/>
      <c r="CX385" s="209"/>
      <c r="CY385" s="209"/>
      <c r="CZ385" s="209"/>
      <c r="DA385" s="210"/>
    </row>
    <row r="386" s="131" customFormat="true" ht="15" customHeight="true" x14ac:dyDescent="0.2">
      <c r="B386" s="133"/>
      <c r="AU386" s="210"/>
      <c r="AV386" s="210"/>
      <c r="AW386" s="210"/>
      <c r="AX386" s="210"/>
      <c r="AY386" s="21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09"/>
      <c r="CA386" s="209"/>
      <c r="CB386" s="209"/>
      <c r="CC386" s="209"/>
      <c r="CD386" s="209"/>
      <c r="CE386" s="209"/>
      <c r="CF386" s="209"/>
      <c r="CG386" s="209"/>
      <c r="CH386" s="209"/>
      <c r="CI386" s="209"/>
      <c r="CJ386" s="209"/>
      <c r="CK386" s="209"/>
      <c r="CL386" s="209"/>
      <c r="CM386" s="209"/>
      <c r="CN386" s="209"/>
      <c r="CO386" s="209"/>
      <c r="CP386" s="209"/>
      <c r="CQ386" s="209"/>
      <c r="CR386" s="209"/>
      <c r="CS386" s="209"/>
      <c r="CT386" s="209"/>
      <c r="CU386" s="209"/>
      <c r="CV386" s="209"/>
      <c r="CW386" s="209"/>
      <c r="CX386" s="209"/>
      <c r="CY386" s="209"/>
      <c r="CZ386" s="209"/>
      <c r="DA386" s="210"/>
    </row>
    <row r="387" s="131" customFormat="true" ht="15" customHeight="true" x14ac:dyDescent="0.2">
      <c r="B387" s="133"/>
      <c r="AU387" s="210"/>
      <c r="AV387" s="210"/>
      <c r="AW387" s="210"/>
      <c r="AX387" s="210"/>
      <c r="AY387" s="21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09"/>
      <c r="CA387" s="209"/>
      <c r="CB387" s="209"/>
      <c r="CC387" s="209"/>
      <c r="CD387" s="209"/>
      <c r="CE387" s="209"/>
      <c r="CF387" s="209"/>
      <c r="CG387" s="209"/>
      <c r="CH387" s="209"/>
      <c r="CI387" s="209"/>
      <c r="CJ387" s="209"/>
      <c r="CK387" s="209"/>
      <c r="CL387" s="209"/>
      <c r="CM387" s="209"/>
      <c r="CN387" s="209"/>
      <c r="CO387" s="209"/>
      <c r="CP387" s="209"/>
      <c r="CQ387" s="209"/>
      <c r="CR387" s="209"/>
      <c r="CS387" s="209"/>
      <c r="CT387" s="209"/>
      <c r="CU387" s="209"/>
      <c r="CV387" s="209"/>
      <c r="CW387" s="209"/>
      <c r="CX387" s="209"/>
      <c r="CY387" s="209"/>
      <c r="CZ387" s="209"/>
      <c r="DA387" s="210"/>
    </row>
    <row r="388" s="131" customFormat="true" ht="15" customHeight="true" x14ac:dyDescent="0.2">
      <c r="B388" s="133"/>
      <c r="AU388" s="210"/>
      <c r="AV388" s="210"/>
      <c r="AW388" s="210"/>
      <c r="AX388" s="210"/>
      <c r="AY388" s="21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09"/>
      <c r="CA388" s="209"/>
      <c r="CB388" s="209"/>
      <c r="CC388" s="209"/>
      <c r="CD388" s="209"/>
      <c r="CE388" s="209"/>
      <c r="CF388" s="209"/>
      <c r="CG388" s="209"/>
      <c r="CH388" s="209"/>
      <c r="CI388" s="209"/>
      <c r="CJ388" s="209"/>
      <c r="CK388" s="209"/>
      <c r="CL388" s="209"/>
      <c r="CM388" s="209"/>
      <c r="CN388" s="209"/>
      <c r="CO388" s="209"/>
      <c r="CP388" s="209"/>
      <c r="CQ388" s="209"/>
      <c r="CR388" s="209"/>
      <c r="CS388" s="209"/>
      <c r="CT388" s="209"/>
      <c r="CU388" s="209"/>
      <c r="CV388" s="209"/>
      <c r="CW388" s="209"/>
      <c r="CX388" s="209"/>
      <c r="CY388" s="209"/>
      <c r="CZ388" s="209"/>
      <c r="DA388" s="210"/>
    </row>
    <row r="389" s="131" customFormat="true" ht="15" customHeight="true" x14ac:dyDescent="0.2">
      <c r="B389" s="133"/>
      <c r="AU389" s="210"/>
      <c r="AV389" s="210"/>
      <c r="AW389" s="210"/>
      <c r="AX389" s="210"/>
      <c r="AY389" s="21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09"/>
      <c r="CA389" s="209"/>
      <c r="CB389" s="209"/>
      <c r="CC389" s="209"/>
      <c r="CD389" s="209"/>
      <c r="CE389" s="209"/>
      <c r="CF389" s="209"/>
      <c r="CG389" s="209"/>
      <c r="CH389" s="209"/>
      <c r="CI389" s="209"/>
      <c r="CJ389" s="209"/>
      <c r="CK389" s="209"/>
      <c r="CL389" s="209"/>
      <c r="CM389" s="209"/>
      <c r="CN389" s="209"/>
      <c r="CO389" s="209"/>
      <c r="CP389" s="209"/>
      <c r="CQ389" s="209"/>
      <c r="CR389" s="209"/>
      <c r="CS389" s="209"/>
      <c r="CT389" s="209"/>
      <c r="CU389" s="209"/>
      <c r="CV389" s="209"/>
      <c r="CW389" s="209"/>
      <c r="CX389" s="209"/>
      <c r="CY389" s="209"/>
      <c r="CZ389" s="209"/>
      <c r="DA389" s="210"/>
    </row>
    <row r="390" s="425" customFormat="true" ht="15" customHeight="true" x14ac:dyDescent="0.2">
      <c r="B390" s="424"/>
      <c r="AU390" s="210"/>
      <c r="AV390" s="210"/>
      <c r="AW390" s="210"/>
      <c r="AX390" s="210"/>
      <c r="AY390" s="21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09"/>
      <c r="CA390" s="209"/>
      <c r="CB390" s="209"/>
      <c r="CC390" s="209"/>
      <c r="CD390" s="209"/>
      <c r="CE390" s="209"/>
      <c r="CF390" s="209"/>
      <c r="CG390" s="209"/>
      <c r="CH390" s="209"/>
      <c r="CI390" s="209"/>
      <c r="CJ390" s="209"/>
      <c r="CK390" s="209"/>
      <c r="CL390" s="209"/>
      <c r="CM390" s="209"/>
      <c r="CN390" s="209"/>
      <c r="CO390" s="209"/>
      <c r="CP390" s="209"/>
      <c r="CQ390" s="209"/>
      <c r="CR390" s="209"/>
      <c r="CS390" s="209"/>
      <c r="CT390" s="209"/>
      <c r="CU390" s="209"/>
      <c r="CV390" s="209"/>
      <c r="CW390" s="209"/>
      <c r="CX390" s="209"/>
      <c r="CY390" s="209"/>
      <c r="CZ390" s="209"/>
      <c r="DA390" s="210"/>
    </row>
    <row r="391" s="425" customFormat="true" ht="15" customHeight="true" x14ac:dyDescent="0.2">
      <c r="B391" s="424"/>
      <c r="AU391" s="210"/>
      <c r="AV391" s="210"/>
      <c r="AW391" s="210"/>
      <c r="AX391" s="210"/>
      <c r="AY391" s="21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09"/>
      <c r="CA391" s="209"/>
      <c r="CB391" s="209"/>
      <c r="CC391" s="209"/>
      <c r="CD391" s="209"/>
      <c r="CE391" s="209"/>
      <c r="CF391" s="209"/>
      <c r="CG391" s="209"/>
      <c r="CH391" s="209"/>
      <c r="CI391" s="209"/>
      <c r="CJ391" s="209"/>
      <c r="CK391" s="209"/>
      <c r="CL391" s="209"/>
      <c r="CM391" s="209"/>
      <c r="CN391" s="209"/>
      <c r="CO391" s="209"/>
      <c r="CP391" s="209"/>
      <c r="CQ391" s="209"/>
      <c r="CR391" s="209"/>
      <c r="CS391" s="209"/>
      <c r="CT391" s="209"/>
      <c r="CU391" s="209"/>
      <c r="CV391" s="209"/>
      <c r="CW391" s="209"/>
      <c r="CX391" s="209"/>
      <c r="CY391" s="209"/>
      <c r="CZ391" s="209"/>
      <c r="DA391" s="210"/>
    </row>
    <row r="392" s="425" customFormat="true" ht="15" customHeight="true" x14ac:dyDescent="0.2">
      <c r="AU392" s="210"/>
      <c r="AV392" s="210"/>
      <c r="AW392" s="210"/>
      <c r="AX392" s="210"/>
      <c r="AY392" s="21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09"/>
      <c r="CA392" s="209"/>
      <c r="CB392" s="209"/>
      <c r="CC392" s="209"/>
      <c r="CD392" s="209"/>
      <c r="CE392" s="209"/>
      <c r="CF392" s="209"/>
      <c r="CG392" s="209"/>
      <c r="CH392" s="209"/>
      <c r="CI392" s="209"/>
      <c r="CJ392" s="209"/>
      <c r="CK392" s="209"/>
      <c r="CL392" s="209"/>
      <c r="CM392" s="209"/>
      <c r="CN392" s="209"/>
      <c r="CO392" s="209"/>
      <c r="CP392" s="209"/>
      <c r="CQ392" s="209"/>
      <c r="CR392" s="209"/>
      <c r="CS392" s="209"/>
      <c r="CT392" s="209"/>
      <c r="CU392" s="209"/>
      <c r="CV392" s="209"/>
      <c r="CW392" s="209"/>
      <c r="CX392" s="209"/>
      <c r="CY392" s="209"/>
      <c r="CZ392" s="209"/>
      <c r="DA392" s="210"/>
    </row>
    <row r="393" s="425" customFormat="true" ht="15" customHeight="true" x14ac:dyDescent="0.2">
      <c r="AU393" s="210"/>
      <c r="AV393" s="210"/>
      <c r="AW393" s="210"/>
      <c r="AX393" s="210"/>
      <c r="AY393" s="21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09"/>
      <c r="CA393" s="209"/>
      <c r="CB393" s="209"/>
      <c r="CC393" s="209"/>
      <c r="CD393" s="209"/>
      <c r="CE393" s="209"/>
      <c r="CF393" s="209"/>
      <c r="CG393" s="209"/>
      <c r="CH393" s="209"/>
      <c r="CI393" s="209"/>
      <c r="CJ393" s="209"/>
      <c r="CK393" s="209"/>
      <c r="CL393" s="209"/>
      <c r="CM393" s="209"/>
      <c r="CN393" s="209"/>
      <c r="CO393" s="209"/>
      <c r="CP393" s="209"/>
      <c r="CQ393" s="209"/>
      <c r="CR393" s="209"/>
      <c r="CS393" s="209"/>
      <c r="CT393" s="209"/>
      <c r="CU393" s="209"/>
      <c r="CV393" s="209"/>
      <c r="CW393" s="209"/>
      <c r="CX393" s="209"/>
      <c r="CY393" s="209"/>
      <c r="CZ393" s="209"/>
      <c r="DA393" s="210"/>
    </row>
    <row r="394" s="425" customFormat="true" ht="15" customHeight="true" x14ac:dyDescent="0.2">
      <c r="AU394" s="210"/>
      <c r="AV394" s="210"/>
      <c r="AW394" s="210"/>
      <c r="AX394" s="210"/>
      <c r="AY394" s="21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09"/>
      <c r="CA394" s="209"/>
      <c r="CB394" s="209"/>
      <c r="CC394" s="209"/>
      <c r="CD394" s="209"/>
      <c r="CE394" s="209"/>
      <c r="CF394" s="209"/>
      <c r="CG394" s="209"/>
      <c r="CH394" s="209"/>
      <c r="CI394" s="209"/>
      <c r="CJ394" s="209"/>
      <c r="CK394" s="209"/>
      <c r="CL394" s="209"/>
      <c r="CM394" s="209"/>
      <c r="CN394" s="209"/>
      <c r="CO394" s="209"/>
      <c r="CP394" s="209"/>
      <c r="CQ394" s="209"/>
      <c r="CR394" s="209"/>
      <c r="CS394" s="209"/>
      <c r="CT394" s="209"/>
      <c r="CU394" s="209"/>
      <c r="CV394" s="209"/>
      <c r="CW394" s="209"/>
      <c r="CX394" s="209"/>
      <c r="CY394" s="209"/>
      <c r="CZ394" s="209"/>
      <c r="DA394" s="210"/>
    </row>
    <row r="395" s="425" customFormat="true" ht="15" customHeight="true" x14ac:dyDescent="0.2">
      <c r="AU395" s="210"/>
      <c r="AV395" s="210"/>
      <c r="AW395" s="210"/>
      <c r="AX395" s="210"/>
      <c r="AY395" s="21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09"/>
      <c r="CA395" s="209"/>
      <c r="CB395" s="209"/>
      <c r="CC395" s="209"/>
      <c r="CD395" s="209"/>
      <c r="CE395" s="209"/>
      <c r="CF395" s="209"/>
      <c r="CG395" s="209"/>
      <c r="CH395" s="209"/>
      <c r="CI395" s="209"/>
      <c r="CJ395" s="209"/>
      <c r="CK395" s="209"/>
      <c r="CL395" s="209"/>
      <c r="CM395" s="209"/>
      <c r="CN395" s="209"/>
      <c r="CO395" s="209"/>
      <c r="CP395" s="209"/>
      <c r="CQ395" s="209"/>
      <c r="CR395" s="209"/>
      <c r="CS395" s="209"/>
      <c r="CT395" s="209"/>
      <c r="CU395" s="209"/>
      <c r="CV395" s="209"/>
      <c r="CW395" s="209"/>
      <c r="CX395" s="209"/>
      <c r="CY395" s="209"/>
      <c r="CZ395" s="209"/>
      <c r="DA395" s="210"/>
    </row>
    <row r="396" s="425" customFormat="true" ht="15" customHeight="true" x14ac:dyDescent="0.2">
      <c r="AU396" s="210"/>
      <c r="AV396" s="210"/>
      <c r="AW396" s="210"/>
      <c r="AX396" s="210"/>
      <c r="AY396" s="21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09"/>
      <c r="CA396" s="209"/>
      <c r="CB396" s="209"/>
      <c r="CC396" s="209"/>
      <c r="CD396" s="209"/>
      <c r="CE396" s="209"/>
      <c r="CF396" s="209"/>
      <c r="CG396" s="209"/>
      <c r="CH396" s="209"/>
      <c r="CI396" s="209"/>
      <c r="CJ396" s="209"/>
      <c r="CK396" s="209"/>
      <c r="CL396" s="209"/>
      <c r="CM396" s="209"/>
      <c r="CN396" s="209"/>
      <c r="CO396" s="209"/>
      <c r="CP396" s="209"/>
      <c r="CQ396" s="209"/>
      <c r="CR396" s="209"/>
      <c r="CS396" s="209"/>
      <c r="CT396" s="209"/>
      <c r="CU396" s="209"/>
      <c r="CV396" s="209"/>
      <c r="CW396" s="209"/>
      <c r="CX396" s="209"/>
      <c r="CY396" s="209"/>
      <c r="CZ396" s="209"/>
      <c r="DA396" s="210"/>
    </row>
    <row r="397" s="425" customFormat="true" ht="15" customHeight="true" x14ac:dyDescent="0.2">
      <c r="AU397" s="210"/>
      <c r="AV397" s="210"/>
      <c r="AW397" s="210"/>
      <c r="AX397" s="210"/>
      <c r="AY397" s="21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09"/>
      <c r="CA397" s="209"/>
      <c r="CB397" s="209"/>
      <c r="CC397" s="209"/>
      <c r="CD397" s="209"/>
      <c r="CE397" s="209"/>
      <c r="CF397" s="209"/>
      <c r="CG397" s="209"/>
      <c r="CH397" s="209"/>
      <c r="CI397" s="209"/>
      <c r="CJ397" s="209"/>
      <c r="CK397" s="209"/>
      <c r="CL397" s="209"/>
      <c r="CM397" s="209"/>
      <c r="CN397" s="209"/>
      <c r="CO397" s="209"/>
      <c r="CP397" s="209"/>
      <c r="CQ397" s="209"/>
      <c r="CR397" s="209"/>
      <c r="CS397" s="209"/>
      <c r="CT397" s="209"/>
      <c r="CU397" s="209"/>
      <c r="CV397" s="209"/>
      <c r="CW397" s="209"/>
      <c r="CX397" s="209"/>
      <c r="CY397" s="209"/>
      <c r="CZ397" s="209"/>
      <c r="DA397" s="210"/>
    </row>
    <row r="398" s="425" customFormat="true" ht="15" customHeight="true" x14ac:dyDescent="0.2">
      <c r="AU398" s="210"/>
      <c r="AV398" s="210"/>
      <c r="AW398" s="210"/>
      <c r="AX398" s="210"/>
      <c r="AY398" s="21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09"/>
      <c r="CA398" s="209"/>
      <c r="CB398" s="209"/>
      <c r="CC398" s="209"/>
      <c r="CD398" s="209"/>
      <c r="CE398" s="209"/>
      <c r="CF398" s="209"/>
      <c r="CG398" s="209"/>
      <c r="CH398" s="209"/>
      <c r="CI398" s="209"/>
      <c r="CJ398" s="209"/>
      <c r="CK398" s="209"/>
      <c r="CL398" s="209"/>
      <c r="CM398" s="209"/>
      <c r="CN398" s="209"/>
      <c r="CO398" s="209"/>
      <c r="CP398" s="209"/>
      <c r="CQ398" s="209"/>
      <c r="CR398" s="209"/>
      <c r="CS398" s="209"/>
      <c r="CT398" s="209"/>
      <c r="CU398" s="209"/>
      <c r="CV398" s="209"/>
      <c r="CW398" s="209"/>
      <c r="CX398" s="209"/>
      <c r="CY398" s="209"/>
      <c r="CZ398" s="209"/>
      <c r="DA398" s="210"/>
    </row>
    <row r="399" s="479" customFormat="true" ht="15" customHeight="true" x14ac:dyDescent="0.25">
      <c r="A399" s="136"/>
      <c r="B399" s="136"/>
      <c r="C399" s="1713" t="s">
        <v>128</v>
      </c>
      <c r="D399" s="1714"/>
      <c r="E399" s="1714"/>
      <c r="F399" s="1714"/>
      <c r="G399" s="136"/>
      <c r="H399" s="1722" t="s">
        <v>129</v>
      </c>
      <c r="I399" s="1723"/>
      <c r="J399" s="1723"/>
      <c r="K399" s="1723"/>
      <c r="M399" s="1722" t="s">
        <v>130</v>
      </c>
      <c r="N399" s="1723"/>
      <c r="O399" s="1723"/>
      <c r="P399" s="1723"/>
      <c r="Z399" s="205"/>
      <c r="AA399" s="205"/>
      <c r="AB399" s="205"/>
      <c r="AC399" s="205"/>
      <c r="AD399" s="205"/>
      <c r="AE399" s="205"/>
      <c r="AF399" s="205"/>
      <c r="AG399" s="205"/>
      <c r="AH399" s="205"/>
      <c r="AI399" s="205"/>
      <c r="AJ399" s="205"/>
      <c r="AK399" s="205"/>
      <c r="AL399" s="205"/>
      <c r="AM399" s="205"/>
      <c r="AN399" s="205"/>
      <c r="AO399" s="205"/>
      <c r="AP399" s="205"/>
      <c r="AQ399" s="205"/>
      <c r="AR399" s="205"/>
      <c r="AS399" s="205"/>
      <c r="AT399" s="205"/>
      <c r="AU399" s="205"/>
      <c r="AV399" s="205"/>
      <c r="AW399" s="205"/>
      <c r="AX399" s="205"/>
      <c r="AY399" s="205"/>
      <c r="AZ399" s="205"/>
      <c r="BB399" s="136"/>
      <c r="BZ399" s="205"/>
      <c r="CA399" s="205"/>
      <c r="CB399" s="205"/>
      <c r="CC399" s="205"/>
      <c r="CD399" s="205"/>
      <c r="CE399" s="205"/>
      <c r="CF399" s="205"/>
      <c r="CG399" s="205"/>
      <c r="CH399" s="205"/>
      <c r="CI399" s="205"/>
      <c r="CJ399" s="205"/>
      <c r="CK399" s="205"/>
      <c r="CL399" s="205"/>
      <c r="CM399" s="205"/>
      <c r="CN399" s="205"/>
      <c r="CO399" s="205"/>
      <c r="CP399" s="205"/>
      <c r="CQ399" s="205"/>
      <c r="CR399" s="205"/>
      <c r="CS399" s="205"/>
      <c r="CT399" s="205"/>
      <c r="CU399" s="205"/>
      <c r="CV399" s="205"/>
      <c r="CW399" s="205"/>
      <c r="CX399" s="205"/>
      <c r="CY399" s="205"/>
      <c r="CZ399" s="205"/>
      <c r="DA399" s="205"/>
    </row>
    <row r="400" s="212" customFormat="true" ht="24" customHeight="true" x14ac:dyDescent="0.2">
      <c r="C400" s="1724" t="s">
        <v>218</v>
      </c>
      <c r="D400" s="1725"/>
      <c r="E400" s="1725"/>
      <c r="H400" s="1726" t="s">
        <v>218</v>
      </c>
      <c r="I400" s="1725"/>
      <c r="J400" s="1725"/>
      <c r="M400" s="1727" t="s">
        <v>218</v>
      </c>
      <c r="N400" s="1725"/>
      <c r="O400" s="1725"/>
      <c r="AU400" s="205"/>
      <c r="AV400" s="205"/>
      <c r="AW400" s="205"/>
      <c r="AX400" s="205"/>
      <c r="AY400" s="205"/>
      <c r="BA400" s="479"/>
      <c r="BB400" s="136"/>
      <c r="BC400" s="479"/>
      <c r="BD400" s="479"/>
      <c r="BE400" s="479"/>
      <c r="BF400" s="479"/>
      <c r="BG400" s="479"/>
      <c r="BH400" s="479"/>
      <c r="BI400" s="479"/>
      <c r="BJ400" s="479"/>
      <c r="BK400" s="479"/>
      <c r="BL400" s="479"/>
      <c r="BM400" s="479"/>
      <c r="BN400" s="479"/>
      <c r="BO400" s="479"/>
      <c r="BP400" s="479"/>
      <c r="BQ400" s="479"/>
      <c r="BR400" s="479"/>
      <c r="BS400" s="479"/>
      <c r="BT400" s="479"/>
      <c r="BU400" s="479"/>
      <c r="BV400" s="479"/>
      <c r="BW400" s="479"/>
      <c r="BX400" s="479"/>
      <c r="BY400" s="479"/>
      <c r="BZ400" s="205"/>
      <c r="CA400" s="205"/>
      <c r="CB400" s="205"/>
      <c r="CC400" s="205"/>
      <c r="CD400" s="205"/>
      <c r="CE400" s="205"/>
      <c r="CF400" s="205"/>
      <c r="CG400" s="205"/>
      <c r="CH400" s="205"/>
      <c r="CI400" s="205"/>
      <c r="CJ400" s="205"/>
      <c r="CK400" s="205"/>
      <c r="CL400" s="205"/>
      <c r="CM400" s="205"/>
      <c r="CN400" s="205"/>
      <c r="CO400" s="205"/>
      <c r="CP400" s="205"/>
      <c r="CQ400" s="205"/>
      <c r="CR400" s="205"/>
      <c r="CS400" s="205"/>
      <c r="CT400" s="205"/>
      <c r="CU400" s="205"/>
      <c r="CV400" s="205"/>
      <c r="CW400" s="205"/>
      <c r="CX400" s="205"/>
      <c r="CY400" s="205"/>
      <c r="CZ400" s="205"/>
      <c r="DA400" s="205"/>
    </row>
    <row r="401" s="212" customFormat="true" ht="25.15" customHeight="true" x14ac:dyDescent="0.2">
      <c r="C401" s="1728"/>
      <c r="D401" s="1725"/>
      <c r="E401" s="445" t="s">
        <v>219</v>
      </c>
      <c r="H401" s="1728"/>
      <c r="I401" s="1725"/>
      <c r="J401" s="446" t="s">
        <v>219</v>
      </c>
      <c r="M401" s="1728"/>
      <c r="N401" s="1725"/>
      <c r="O401" s="447" t="s">
        <v>219</v>
      </c>
      <c r="AU401" s="205"/>
      <c r="AV401" s="205"/>
      <c r="AW401" s="205"/>
      <c r="AX401" s="205"/>
      <c r="AY401" s="205"/>
      <c r="BA401" s="479"/>
      <c r="BB401" s="136"/>
      <c r="BC401" s="479"/>
      <c r="BD401" s="479"/>
      <c r="BE401" s="479"/>
      <c r="BF401" s="479"/>
      <c r="BG401" s="479"/>
      <c r="BH401" s="479"/>
      <c r="BI401" s="479"/>
      <c r="BJ401" s="479"/>
      <c r="BK401" s="479"/>
      <c r="BL401" s="479"/>
      <c r="BM401" s="479"/>
      <c r="BN401" s="479"/>
      <c r="BO401" s="479"/>
      <c r="BP401" s="479"/>
      <c r="BQ401" s="479"/>
      <c r="BR401" s="479"/>
      <c r="BS401" s="479"/>
      <c r="BT401" s="479"/>
      <c r="BU401" s="479"/>
      <c r="BV401" s="479"/>
      <c r="BW401" s="479"/>
      <c r="BX401" s="479"/>
      <c r="BY401" s="479"/>
      <c r="BZ401" s="205"/>
      <c r="CA401" s="205"/>
      <c r="CB401" s="205"/>
      <c r="CC401" s="205"/>
      <c r="CD401" s="205"/>
      <c r="CE401" s="205"/>
      <c r="CF401" s="205"/>
      <c r="CG401" s="205"/>
      <c r="CH401" s="205"/>
      <c r="CI401" s="205"/>
      <c r="CJ401" s="205"/>
      <c r="CK401" s="205"/>
      <c r="CL401" s="205"/>
      <c r="CM401" s="205"/>
      <c r="CN401" s="205"/>
      <c r="CO401" s="205"/>
      <c r="CP401" s="205"/>
      <c r="CQ401" s="205"/>
      <c r="CR401" s="205"/>
      <c r="CS401" s="205"/>
      <c r="CT401" s="205"/>
      <c r="CU401" s="205"/>
      <c r="CV401" s="205"/>
      <c r="CW401" s="205"/>
      <c r="CX401" s="205"/>
      <c r="CY401" s="205"/>
      <c r="CZ401" s="205"/>
      <c r="DA401" s="205"/>
    </row>
    <row r="402" s="212" customFormat="true" ht="25.15" customHeight="true" x14ac:dyDescent="0.2">
      <c r="B402" s="1732" t="s">
        <v>134</v>
      </c>
      <c r="C402" s="1725"/>
      <c r="D402" s="1725"/>
      <c r="E402" s="448" t="s">
        <v>220</v>
      </c>
      <c r="H402" s="1725"/>
      <c r="I402" s="1725"/>
      <c r="J402" s="449" t="s">
        <v>220</v>
      </c>
      <c r="M402" s="1725"/>
      <c r="N402" s="1725"/>
      <c r="O402" s="450" t="s">
        <v>220</v>
      </c>
      <c r="AU402" s="205"/>
      <c r="AV402" s="205"/>
      <c r="AW402" s="205"/>
      <c r="AX402" s="205"/>
      <c r="AY402" s="205"/>
      <c r="BA402" s="479"/>
      <c r="BB402" s="136"/>
      <c r="BC402" s="479"/>
      <c r="BD402" s="479"/>
      <c r="BE402" s="479"/>
      <c r="BF402" s="479"/>
      <c r="BG402" s="479"/>
      <c r="BH402" s="479"/>
      <c r="BI402" s="479"/>
      <c r="BJ402" s="479"/>
      <c r="BK402" s="479"/>
      <c r="BL402" s="479"/>
      <c r="BM402" s="479"/>
      <c r="BN402" s="479"/>
      <c r="BO402" s="479"/>
      <c r="BP402" s="479"/>
      <c r="BQ402" s="479"/>
      <c r="BR402" s="479"/>
      <c r="BS402" s="479"/>
      <c r="BT402" s="479"/>
      <c r="BU402" s="479"/>
      <c r="BV402" s="479"/>
      <c r="BW402" s="479"/>
      <c r="BX402" s="479"/>
      <c r="BY402" s="479"/>
      <c r="BZ402" s="205"/>
      <c r="CA402" s="205"/>
      <c r="CB402" s="205"/>
      <c r="CC402" s="205"/>
      <c r="CD402" s="205"/>
      <c r="CE402" s="205"/>
      <c r="CF402" s="205"/>
      <c r="CG402" s="205"/>
      <c r="CH402" s="205"/>
      <c r="CI402" s="205"/>
      <c r="CJ402" s="205"/>
      <c r="CK402" s="205"/>
      <c r="CL402" s="205"/>
      <c r="CM402" s="205"/>
      <c r="CN402" s="205"/>
      <c r="CO402" s="205"/>
      <c r="CP402" s="205"/>
      <c r="CQ402" s="205"/>
      <c r="CR402" s="205"/>
      <c r="CS402" s="205"/>
      <c r="CT402" s="205"/>
      <c r="CU402" s="205"/>
      <c r="CV402" s="205"/>
      <c r="CW402" s="205"/>
      <c r="CX402" s="205"/>
      <c r="CY402" s="205"/>
      <c r="CZ402" s="205"/>
      <c r="DA402" s="205"/>
    </row>
    <row r="403" s="212" customFormat="true" ht="25.15" customHeight="true" x14ac:dyDescent="0.2">
      <c r="B403" s="1725"/>
      <c r="C403" s="1733" t="s">
        <v>221</v>
      </c>
      <c r="D403" s="1734"/>
      <c r="E403" s="507">
        <v>0.7489576199756921</v>
      </c>
      <c r="F403" s="488"/>
      <c r="G403" s="488"/>
      <c r="H403" s="1735" t="s">
        <v>222</v>
      </c>
      <c r="I403" s="1734"/>
      <c r="J403" s="508">
        <v>0.73286770950192093</v>
      </c>
      <c r="K403" s="488"/>
      <c r="L403" s="488"/>
      <c r="M403" s="1736" t="s">
        <v>221</v>
      </c>
      <c r="N403" s="1734"/>
      <c r="O403" s="509">
        <v>0.73981772677050728</v>
      </c>
      <c r="P403" s="488"/>
      <c r="Q403" s="488"/>
      <c r="AU403" s="205"/>
      <c r="AV403" s="205"/>
      <c r="AW403" s="205"/>
      <c r="AX403" s="205"/>
      <c r="AY403" s="205"/>
      <c r="BA403" s="207"/>
      <c r="BB403" s="281"/>
      <c r="BC403" s="207"/>
      <c r="BD403" s="207"/>
      <c r="BE403" s="207"/>
      <c r="BF403" s="207"/>
      <c r="BG403" s="207"/>
      <c r="BH403" s="207"/>
      <c r="BI403" s="207"/>
      <c r="BJ403" s="207"/>
      <c r="BK403" s="207"/>
      <c r="BL403" s="207"/>
      <c r="BM403" s="207"/>
      <c r="BN403" s="207"/>
      <c r="BO403" s="207"/>
      <c r="BP403" s="207"/>
      <c r="BQ403" s="207"/>
      <c r="BR403" s="207"/>
      <c r="BS403" s="207"/>
      <c r="BT403" s="207"/>
      <c r="BU403" s="207"/>
      <c r="BV403" s="207"/>
      <c r="BW403" s="207"/>
      <c r="BX403" s="207"/>
      <c r="BY403" s="207"/>
      <c r="BZ403" s="208"/>
      <c r="CA403" s="208"/>
      <c r="CB403" s="208"/>
      <c r="CC403" s="208"/>
      <c r="CD403" s="208"/>
      <c r="CE403" s="208"/>
      <c r="CF403" s="208"/>
      <c r="CG403" s="208"/>
      <c r="CH403" s="208"/>
      <c r="CI403" s="208"/>
      <c r="CJ403" s="208"/>
      <c r="CK403" s="208"/>
      <c r="CL403" s="208"/>
      <c r="CM403" s="208"/>
      <c r="CN403" s="208"/>
      <c r="CO403" s="208"/>
      <c r="CP403" s="208"/>
      <c r="CQ403" s="208"/>
      <c r="CR403" s="208"/>
      <c r="CS403" s="208"/>
      <c r="CT403" s="208"/>
      <c r="CU403" s="208"/>
      <c r="CV403" s="208"/>
      <c r="CW403" s="208"/>
      <c r="CX403" s="208"/>
      <c r="CY403" s="208"/>
      <c r="CZ403" s="208"/>
      <c r="DA403" s="205"/>
    </row>
    <row r="404" s="212" customFormat="true" ht="25.15" customHeight="true" x14ac:dyDescent="0.2">
      <c r="B404" s="1725"/>
      <c r="C404" s="1737" t="s">
        <v>222</v>
      </c>
      <c r="D404" s="1734"/>
      <c r="E404" s="510">
        <v>0.74777078118569351</v>
      </c>
      <c r="F404" s="488"/>
      <c r="G404" s="488"/>
      <c r="H404" s="1738" t="s">
        <v>223</v>
      </c>
      <c r="I404" s="1734"/>
      <c r="J404" s="511">
        <v>0.71281492785621803</v>
      </c>
      <c r="K404" s="488"/>
      <c r="L404" s="488"/>
      <c r="M404" s="1739" t="s">
        <v>224</v>
      </c>
      <c r="N404" s="1734"/>
      <c r="O404" s="512">
        <v>0.6850508184393217</v>
      </c>
      <c r="P404" s="488"/>
      <c r="Q404" s="488"/>
      <c r="AU404" s="205"/>
      <c r="AV404" s="205"/>
      <c r="AW404" s="205"/>
      <c r="AX404" s="205"/>
      <c r="AY404" s="205"/>
      <c r="BA404" s="207"/>
      <c r="BB404" s="281"/>
      <c r="BC404" s="207"/>
      <c r="BD404" s="207"/>
      <c r="BE404" s="207"/>
      <c r="BF404" s="207"/>
      <c r="BG404" s="207"/>
      <c r="BH404" s="207"/>
      <c r="BI404" s="207"/>
      <c r="BJ404" s="207"/>
      <c r="BK404" s="207"/>
      <c r="BL404" s="207"/>
      <c r="BM404" s="207"/>
      <c r="BN404" s="207"/>
      <c r="BO404" s="207"/>
      <c r="BP404" s="207"/>
      <c r="BQ404" s="207"/>
      <c r="BR404" s="207"/>
      <c r="BS404" s="207"/>
      <c r="BT404" s="207"/>
      <c r="BU404" s="207"/>
      <c r="BV404" s="207"/>
      <c r="BW404" s="207"/>
      <c r="BX404" s="207"/>
      <c r="BY404" s="207"/>
      <c r="BZ404" s="208"/>
      <c r="CA404" s="208"/>
      <c r="CB404" s="208"/>
      <c r="CC404" s="208"/>
      <c r="CD404" s="208"/>
      <c r="CE404" s="208"/>
      <c r="CF404" s="208"/>
      <c r="CG404" s="208"/>
      <c r="CH404" s="208"/>
      <c r="CI404" s="208"/>
      <c r="CJ404" s="208"/>
      <c r="CK404" s="208"/>
      <c r="CL404" s="208"/>
      <c r="CM404" s="208"/>
      <c r="CN404" s="208"/>
      <c r="CO404" s="208"/>
      <c r="CP404" s="208"/>
      <c r="CQ404" s="208"/>
      <c r="CR404" s="208"/>
      <c r="CS404" s="208"/>
      <c r="CT404" s="208"/>
      <c r="CU404" s="208"/>
      <c r="CV404" s="208"/>
      <c r="CW404" s="208"/>
      <c r="CX404" s="208"/>
      <c r="CY404" s="208"/>
      <c r="CZ404" s="208"/>
      <c r="DA404" s="205"/>
    </row>
    <row r="405" s="212" customFormat="true" ht="25.15" customHeight="true" x14ac:dyDescent="0.2">
      <c r="B405" s="1725"/>
      <c r="C405" s="1737" t="s">
        <v>225</v>
      </c>
      <c r="D405" s="1734"/>
      <c r="E405" s="510">
        <v>0.74442773865739986</v>
      </c>
      <c r="F405" s="488"/>
      <c r="G405" s="488"/>
      <c r="H405" s="1738" t="s">
        <v>226</v>
      </c>
      <c r="I405" s="1734"/>
      <c r="J405" s="511">
        <v>0.69265091418327351</v>
      </c>
      <c r="K405" s="488"/>
      <c r="L405" s="488"/>
      <c r="M405" s="1739" t="s">
        <v>225</v>
      </c>
      <c r="N405" s="1734"/>
      <c r="O405" s="512">
        <v>0.68122445629201656</v>
      </c>
      <c r="P405" s="488"/>
      <c r="Q405" s="488"/>
      <c r="AU405" s="205"/>
      <c r="AV405" s="205"/>
      <c r="AW405" s="205"/>
      <c r="AX405" s="205"/>
      <c r="AY405" s="205"/>
      <c r="BA405" s="207"/>
      <c r="BB405" s="281"/>
      <c r="BC405" s="207"/>
      <c r="BD405" s="207"/>
      <c r="BE405" s="207"/>
      <c r="BF405" s="207"/>
      <c r="BG405" s="207"/>
      <c r="BH405" s="207"/>
      <c r="BI405" s="207"/>
      <c r="BJ405" s="207"/>
      <c r="BK405" s="207"/>
      <c r="BL405" s="207"/>
      <c r="BM405" s="207"/>
      <c r="BN405" s="207"/>
      <c r="BO405" s="207"/>
      <c r="BP405" s="207"/>
      <c r="BQ405" s="207"/>
      <c r="BR405" s="207"/>
      <c r="BS405" s="207"/>
      <c r="BT405" s="207"/>
      <c r="BU405" s="207"/>
      <c r="BV405" s="207"/>
      <c r="BW405" s="207"/>
      <c r="BX405" s="207"/>
      <c r="BY405" s="207"/>
      <c r="BZ405" s="208"/>
      <c r="CA405" s="208"/>
      <c r="CB405" s="208"/>
      <c r="CC405" s="208"/>
      <c r="CD405" s="208"/>
      <c r="CE405" s="208"/>
      <c r="CF405" s="208"/>
      <c r="CG405" s="208"/>
      <c r="CH405" s="208"/>
      <c r="CI405" s="208"/>
      <c r="CJ405" s="208"/>
      <c r="CK405" s="208"/>
      <c r="CL405" s="208"/>
      <c r="CM405" s="208"/>
      <c r="CN405" s="208"/>
      <c r="CO405" s="208"/>
      <c r="CP405" s="208"/>
      <c r="CQ405" s="208"/>
      <c r="CR405" s="208"/>
      <c r="CS405" s="208"/>
      <c r="CT405" s="208"/>
      <c r="CU405" s="208"/>
      <c r="CV405" s="208"/>
      <c r="CW405" s="208"/>
      <c r="CX405" s="208"/>
      <c r="CY405" s="208"/>
      <c r="CZ405" s="208"/>
      <c r="DA405" s="205"/>
    </row>
    <row r="406" s="212" customFormat="true" ht="25.15" customHeight="true" x14ac:dyDescent="0.2">
      <c r="B406" s="1725"/>
      <c r="C406" s="1737" t="s">
        <v>223</v>
      </c>
      <c r="D406" s="1734"/>
      <c r="E406" s="510">
        <v>0.74437692898290964</v>
      </c>
      <c r="F406" s="488"/>
      <c r="G406" s="488"/>
      <c r="H406" s="1738" t="s">
        <v>225</v>
      </c>
      <c r="I406" s="1734"/>
      <c r="J406" s="511">
        <v>0.66382054454325501</v>
      </c>
      <c r="K406" s="488"/>
      <c r="L406" s="488"/>
      <c r="M406" s="1739" t="s">
        <v>223</v>
      </c>
      <c r="N406" s="1734"/>
      <c r="O406" s="512">
        <v>0.67488079341661422</v>
      </c>
      <c r="P406" s="488"/>
      <c r="Q406" s="488"/>
      <c r="AU406" s="205"/>
      <c r="AV406" s="205"/>
      <c r="AW406" s="205"/>
      <c r="AX406" s="205"/>
      <c r="AY406" s="205"/>
      <c r="BA406" s="207"/>
      <c r="BB406" s="281"/>
      <c r="BC406" s="207"/>
      <c r="BD406" s="207"/>
      <c r="BE406" s="207"/>
      <c r="BF406" s="207"/>
      <c r="BG406" s="207"/>
      <c r="BH406" s="207"/>
      <c r="BI406" s="207"/>
      <c r="BJ406" s="207"/>
      <c r="BK406" s="207"/>
      <c r="BL406" s="207"/>
      <c r="BM406" s="207"/>
      <c r="BN406" s="207"/>
      <c r="BO406" s="207"/>
      <c r="BP406" s="207"/>
      <c r="BQ406" s="207"/>
      <c r="BR406" s="207"/>
      <c r="BS406" s="207"/>
      <c r="BT406" s="207"/>
      <c r="BU406" s="207"/>
      <c r="BV406" s="207"/>
      <c r="BW406" s="207"/>
      <c r="BX406" s="207"/>
      <c r="BY406" s="207"/>
      <c r="BZ406" s="208"/>
      <c r="CA406" s="208"/>
      <c r="CB406" s="208"/>
      <c r="CC406" s="208"/>
      <c r="CD406" s="208"/>
      <c r="CE406" s="208"/>
      <c r="CF406" s="208"/>
      <c r="CG406" s="208"/>
      <c r="CH406" s="208"/>
      <c r="CI406" s="208"/>
      <c r="CJ406" s="208"/>
      <c r="CK406" s="208"/>
      <c r="CL406" s="208"/>
      <c r="CM406" s="208"/>
      <c r="CN406" s="208"/>
      <c r="CO406" s="208"/>
      <c r="CP406" s="208"/>
      <c r="CQ406" s="208"/>
      <c r="CR406" s="208"/>
      <c r="CS406" s="208"/>
      <c r="CT406" s="208"/>
      <c r="CU406" s="208"/>
      <c r="CV406" s="208"/>
      <c r="CW406" s="208"/>
      <c r="CX406" s="208"/>
      <c r="CY406" s="208"/>
      <c r="CZ406" s="208"/>
      <c r="DA406" s="205"/>
    </row>
    <row r="407" s="212" customFormat="true" ht="25.15" customHeight="true" x14ac:dyDescent="0.2">
      <c r="B407" s="1725"/>
      <c r="C407" s="1737" t="s">
        <v>224</v>
      </c>
      <c r="D407" s="1734"/>
      <c r="E407" s="510">
        <v>0.68743564058209206</v>
      </c>
      <c r="F407" s="488"/>
      <c r="G407" s="488"/>
      <c r="H407" s="1738" t="s">
        <v>221</v>
      </c>
      <c r="I407" s="1734"/>
      <c r="J407" s="511">
        <v>0.63881333763374104</v>
      </c>
      <c r="K407" s="488"/>
      <c r="L407" s="488"/>
      <c r="M407" s="1739" t="s">
        <v>227</v>
      </c>
      <c r="N407" s="1734"/>
      <c r="O407" s="512">
        <v>0.65097330780136831</v>
      </c>
      <c r="P407" s="488"/>
      <c r="Q407" s="488"/>
      <c r="AU407" s="205"/>
      <c r="AV407" s="205"/>
      <c r="AW407" s="205"/>
      <c r="AX407" s="205"/>
      <c r="AY407" s="205"/>
      <c r="BA407" s="207"/>
      <c r="BB407" s="281"/>
      <c r="BC407" s="207"/>
      <c r="BD407" s="207"/>
      <c r="BE407" s="207"/>
      <c r="BF407" s="207"/>
      <c r="BG407" s="207"/>
      <c r="BH407" s="207"/>
      <c r="BI407" s="207"/>
      <c r="BJ407" s="207"/>
      <c r="BK407" s="207"/>
      <c r="BL407" s="207"/>
      <c r="BM407" s="207"/>
      <c r="BN407" s="207"/>
      <c r="BO407" s="207"/>
      <c r="BP407" s="207"/>
      <c r="BQ407" s="207"/>
      <c r="BR407" s="207"/>
      <c r="BS407" s="207"/>
      <c r="BT407" s="207"/>
      <c r="BU407" s="207"/>
      <c r="BV407" s="207"/>
      <c r="BW407" s="207"/>
      <c r="BX407" s="207"/>
      <c r="BY407" s="207"/>
      <c r="BZ407" s="208"/>
      <c r="CA407" s="208"/>
      <c r="CB407" s="208"/>
      <c r="CC407" s="208"/>
      <c r="CD407" s="208"/>
      <c r="CE407" s="208"/>
      <c r="CF407" s="208"/>
      <c r="CG407" s="208"/>
      <c r="CH407" s="208"/>
      <c r="CI407" s="208"/>
      <c r="CJ407" s="208"/>
      <c r="CK407" s="208"/>
      <c r="CL407" s="208"/>
      <c r="CM407" s="208"/>
      <c r="CN407" s="208"/>
      <c r="CO407" s="208"/>
      <c r="CP407" s="208"/>
      <c r="CQ407" s="208"/>
      <c r="CR407" s="208"/>
      <c r="CS407" s="208"/>
      <c r="CT407" s="208"/>
      <c r="CU407" s="208"/>
      <c r="CV407" s="208"/>
      <c r="CW407" s="208"/>
      <c r="CX407" s="208"/>
      <c r="CY407" s="208"/>
      <c r="CZ407" s="208"/>
      <c r="DA407" s="205"/>
    </row>
    <row r="408" s="212" customFormat="true" ht="25.15" customHeight="true" x14ac:dyDescent="0.2">
      <c r="B408" s="1725"/>
      <c r="C408" s="1737" t="s">
        <v>226</v>
      </c>
      <c r="D408" s="1734"/>
      <c r="E408" s="510">
        <v>0.67735848269979826</v>
      </c>
      <c r="F408" s="488"/>
      <c r="G408" s="488"/>
      <c r="H408" s="1738" t="s">
        <v>227</v>
      </c>
      <c r="I408" s="1734"/>
      <c r="J408" s="511">
        <v>0.62358034697234377</v>
      </c>
      <c r="K408" s="488"/>
      <c r="L408" s="488"/>
      <c r="M408" s="1739" t="s">
        <v>228</v>
      </c>
      <c r="N408" s="1734"/>
      <c r="O408" s="512">
        <v>0.6421081737783938</v>
      </c>
      <c r="P408" s="488"/>
      <c r="Q408" s="488"/>
      <c r="AU408" s="205"/>
      <c r="AV408" s="205"/>
      <c r="AW408" s="205"/>
      <c r="AX408" s="205"/>
      <c r="AY408" s="205"/>
      <c r="BA408" s="207"/>
      <c r="BB408" s="281"/>
      <c r="BC408" s="207"/>
      <c r="BD408" s="207"/>
      <c r="BE408" s="207"/>
      <c r="BF408" s="207"/>
      <c r="BG408" s="207"/>
      <c r="BH408" s="207"/>
      <c r="BI408" s="207"/>
      <c r="BJ408" s="207"/>
      <c r="BK408" s="207"/>
      <c r="BL408" s="207"/>
      <c r="BM408" s="207"/>
      <c r="BN408" s="207"/>
      <c r="BO408" s="207"/>
      <c r="BP408" s="207"/>
      <c r="BQ408" s="207"/>
      <c r="BR408" s="207"/>
      <c r="BS408" s="207"/>
      <c r="BT408" s="207"/>
      <c r="BU408" s="207"/>
      <c r="BV408" s="207"/>
      <c r="BW408" s="207"/>
      <c r="BX408" s="207"/>
      <c r="BY408" s="207"/>
      <c r="BZ408" s="208"/>
      <c r="CA408" s="208"/>
      <c r="CB408" s="208"/>
      <c r="CC408" s="208"/>
      <c r="CD408" s="208"/>
      <c r="CE408" s="208"/>
      <c r="CF408" s="208"/>
      <c r="CG408" s="208"/>
      <c r="CH408" s="208"/>
      <c r="CI408" s="208"/>
      <c r="CJ408" s="208"/>
      <c r="CK408" s="208"/>
      <c r="CL408" s="208"/>
      <c r="CM408" s="208"/>
      <c r="CN408" s="208"/>
      <c r="CO408" s="208"/>
      <c r="CP408" s="208"/>
      <c r="CQ408" s="208"/>
      <c r="CR408" s="208"/>
      <c r="CS408" s="208"/>
      <c r="CT408" s="208"/>
      <c r="CU408" s="208"/>
      <c r="CV408" s="208"/>
      <c r="CW408" s="208"/>
      <c r="CX408" s="208"/>
      <c r="CY408" s="208"/>
      <c r="CZ408" s="208"/>
      <c r="DA408" s="205"/>
    </row>
    <row r="409" s="212" customFormat="true" ht="25.15" customHeight="true" x14ac:dyDescent="0.2">
      <c r="B409" s="1725"/>
      <c r="C409" s="1737" t="s">
        <v>227</v>
      </c>
      <c r="D409" s="1734"/>
      <c r="E409" s="510">
        <v>0.66273779594889848</v>
      </c>
      <c r="F409" s="488"/>
      <c r="G409" s="488"/>
      <c r="H409" s="1738" t="s">
        <v>229</v>
      </c>
      <c r="I409" s="1734"/>
      <c r="J409" s="511">
        <v>0.61929573438421648</v>
      </c>
      <c r="K409" s="488"/>
      <c r="L409" s="488"/>
      <c r="M409" s="1739" t="s">
        <v>226</v>
      </c>
      <c r="N409" s="1734"/>
      <c r="O409" s="512">
        <v>0.59337591181955263</v>
      </c>
      <c r="P409" s="488"/>
      <c r="Q409" s="488"/>
      <c r="AU409" s="205"/>
      <c r="AV409" s="205"/>
      <c r="AW409" s="205"/>
      <c r="AX409" s="205"/>
      <c r="AY409" s="205"/>
      <c r="BA409" s="207"/>
      <c r="BB409" s="281"/>
      <c r="BC409" s="207"/>
      <c r="BD409" s="207"/>
      <c r="BE409" s="207"/>
      <c r="BF409" s="207"/>
      <c r="BG409" s="207"/>
      <c r="BH409" s="207"/>
      <c r="BI409" s="207"/>
      <c r="BJ409" s="207"/>
      <c r="BK409" s="207"/>
      <c r="BL409" s="207"/>
      <c r="BM409" s="207"/>
      <c r="BN409" s="207"/>
      <c r="BO409" s="207"/>
      <c r="BP409" s="207"/>
      <c r="BQ409" s="207"/>
      <c r="BR409" s="207"/>
      <c r="BS409" s="207"/>
      <c r="BT409" s="207"/>
      <c r="BU409" s="207"/>
      <c r="BV409" s="207"/>
      <c r="BW409" s="207"/>
      <c r="BX409" s="207"/>
      <c r="BY409" s="207"/>
      <c r="BZ409" s="208"/>
      <c r="CA409" s="208"/>
      <c r="CB409" s="208"/>
      <c r="CC409" s="208"/>
      <c r="CD409" s="208"/>
      <c r="CE409" s="208"/>
      <c r="CF409" s="208"/>
      <c r="CG409" s="208"/>
      <c r="CH409" s="208"/>
      <c r="CI409" s="208"/>
      <c r="CJ409" s="208"/>
      <c r="CK409" s="208"/>
      <c r="CL409" s="208"/>
      <c r="CM409" s="208"/>
      <c r="CN409" s="208"/>
      <c r="CO409" s="208"/>
      <c r="CP409" s="208"/>
      <c r="CQ409" s="208"/>
      <c r="CR409" s="208"/>
      <c r="CS409" s="208"/>
      <c r="CT409" s="208"/>
      <c r="CU409" s="208"/>
      <c r="CV409" s="208"/>
      <c r="CW409" s="208"/>
      <c r="CX409" s="208"/>
      <c r="CY409" s="208"/>
      <c r="CZ409" s="208"/>
      <c r="DA409" s="205"/>
    </row>
    <row r="410" s="212" customFormat="true" ht="25.15" customHeight="true" x14ac:dyDescent="0.2">
      <c r="B410" s="1725"/>
      <c r="C410" s="1737" t="s">
        <v>228</v>
      </c>
      <c r="D410" s="1734"/>
      <c r="E410" s="510">
        <v>0.65289688297090287</v>
      </c>
      <c r="F410" s="488"/>
      <c r="G410" s="488"/>
      <c r="H410" s="1738" t="s">
        <v>230</v>
      </c>
      <c r="I410" s="1734"/>
      <c r="J410" s="511">
        <v>0.60567613246841046</v>
      </c>
      <c r="K410" s="488"/>
      <c r="L410" s="488"/>
      <c r="M410" s="1739" t="s">
        <v>231</v>
      </c>
      <c r="N410" s="1734"/>
      <c r="O410" s="512">
        <v>0.58730736425159746</v>
      </c>
      <c r="P410" s="488"/>
      <c r="Q410" s="488"/>
      <c r="AU410" s="205"/>
      <c r="AV410" s="205"/>
      <c r="AW410" s="205"/>
      <c r="AX410" s="205"/>
      <c r="AY410" s="205"/>
      <c r="BA410" s="207"/>
      <c r="BB410" s="281"/>
      <c r="BC410" s="207"/>
      <c r="BD410" s="207"/>
      <c r="BE410" s="207"/>
      <c r="BF410" s="207"/>
      <c r="BG410" s="207"/>
      <c r="BH410" s="207"/>
      <c r="BI410" s="207"/>
      <c r="BJ410" s="207"/>
      <c r="BK410" s="207"/>
      <c r="BL410" s="207"/>
      <c r="BM410" s="207"/>
      <c r="BN410" s="207"/>
      <c r="BO410" s="207"/>
      <c r="BP410" s="207"/>
      <c r="BQ410" s="207"/>
      <c r="BR410" s="207"/>
      <c r="BS410" s="207"/>
      <c r="BT410" s="207"/>
      <c r="BU410" s="207"/>
      <c r="BV410" s="207"/>
      <c r="BW410" s="207"/>
      <c r="BX410" s="207"/>
      <c r="BY410" s="207"/>
      <c r="BZ410" s="208"/>
      <c r="CA410" s="208"/>
      <c r="CB410" s="208"/>
      <c r="CC410" s="208"/>
      <c r="CD410" s="208"/>
      <c r="CE410" s="208"/>
      <c r="CF410" s="208"/>
      <c r="CG410" s="208"/>
      <c r="CH410" s="208"/>
      <c r="CI410" s="208"/>
      <c r="CJ410" s="208"/>
      <c r="CK410" s="208"/>
      <c r="CL410" s="208"/>
      <c r="CM410" s="208"/>
      <c r="CN410" s="208"/>
      <c r="CO410" s="208"/>
      <c r="CP410" s="208"/>
      <c r="CQ410" s="208"/>
      <c r="CR410" s="208"/>
      <c r="CS410" s="208"/>
      <c r="CT410" s="208"/>
      <c r="CU410" s="208"/>
      <c r="CV410" s="208"/>
      <c r="CW410" s="208"/>
      <c r="CX410" s="208"/>
      <c r="CY410" s="208"/>
      <c r="CZ410" s="208"/>
      <c r="DA410" s="205"/>
    </row>
    <row r="411" s="212" customFormat="true" ht="25.15" customHeight="true" x14ac:dyDescent="0.2">
      <c r="B411" s="1725"/>
      <c r="C411" s="1737" t="s">
        <v>229</v>
      </c>
      <c r="D411" s="1734"/>
      <c r="E411" s="510">
        <v>0.64421559596620526</v>
      </c>
      <c r="F411" s="488"/>
      <c r="G411" s="488"/>
      <c r="H411" s="1738" t="s">
        <v>228</v>
      </c>
      <c r="I411" s="1734"/>
      <c r="J411" s="511">
        <v>0.59958423779551051</v>
      </c>
      <c r="K411" s="488"/>
      <c r="L411" s="488"/>
      <c r="M411" s="1739" t="s">
        <v>222</v>
      </c>
      <c r="N411" s="1734"/>
      <c r="O411" s="512">
        <v>0.58030535465383204</v>
      </c>
      <c r="P411" s="488"/>
      <c r="Q411" s="488"/>
      <c r="AU411" s="205"/>
      <c r="AV411" s="205"/>
      <c r="AW411" s="205"/>
      <c r="AX411" s="205"/>
      <c r="AY411" s="205"/>
      <c r="BA411" s="207"/>
      <c r="BB411" s="281"/>
      <c r="BC411" s="207"/>
      <c r="BD411" s="207"/>
      <c r="BE411" s="207"/>
      <c r="BF411" s="207"/>
      <c r="BG411" s="207"/>
      <c r="BH411" s="207"/>
      <c r="BI411" s="207"/>
      <c r="BJ411" s="207"/>
      <c r="BK411" s="207"/>
      <c r="BL411" s="207"/>
      <c r="BM411" s="207"/>
      <c r="BN411" s="207"/>
      <c r="BO411" s="207"/>
      <c r="BP411" s="207"/>
      <c r="BQ411" s="207"/>
      <c r="BR411" s="207"/>
      <c r="BS411" s="207"/>
      <c r="BT411" s="207"/>
      <c r="BU411" s="207"/>
      <c r="BV411" s="207"/>
      <c r="BW411" s="207"/>
      <c r="BX411" s="207"/>
      <c r="BY411" s="207"/>
      <c r="BZ411" s="208"/>
      <c r="CA411" s="208"/>
      <c r="CB411" s="208"/>
      <c r="CC411" s="208"/>
      <c r="CD411" s="208"/>
      <c r="CE411" s="208"/>
      <c r="CF411" s="208"/>
      <c r="CG411" s="208"/>
      <c r="CH411" s="208"/>
      <c r="CI411" s="208"/>
      <c r="CJ411" s="208"/>
      <c r="CK411" s="208"/>
      <c r="CL411" s="208"/>
      <c r="CM411" s="208"/>
      <c r="CN411" s="208"/>
      <c r="CO411" s="208"/>
      <c r="CP411" s="208"/>
      <c r="CQ411" s="208"/>
      <c r="CR411" s="208"/>
      <c r="CS411" s="208"/>
      <c r="CT411" s="208"/>
      <c r="CU411" s="208"/>
      <c r="CV411" s="208"/>
      <c r="CW411" s="208"/>
      <c r="CX411" s="208"/>
      <c r="CY411" s="208"/>
      <c r="CZ411" s="208"/>
      <c r="DA411" s="205"/>
    </row>
    <row r="412" s="212" customFormat="true" ht="25.15" customHeight="true" x14ac:dyDescent="0.2">
      <c r="B412" s="1725"/>
      <c r="C412" s="1737" t="s">
        <v>232</v>
      </c>
      <c r="D412" s="1734"/>
      <c r="E412" s="510">
        <v>0.60308252800317386</v>
      </c>
      <c r="F412" s="488"/>
      <c r="G412" s="488"/>
      <c r="H412" s="1738" t="s">
        <v>233</v>
      </c>
      <c r="I412" s="1734"/>
      <c r="J412" s="511">
        <v>0.57363429963727564</v>
      </c>
      <c r="K412" s="488"/>
      <c r="L412" s="488"/>
      <c r="M412" s="1739" t="s">
        <v>229</v>
      </c>
      <c r="N412" s="1734"/>
      <c r="O412" s="512">
        <v>0.54755150959601961</v>
      </c>
      <c r="P412" s="488"/>
      <c r="Q412" s="488"/>
      <c r="AU412" s="205"/>
      <c r="AV412" s="205"/>
      <c r="AW412" s="205"/>
      <c r="AX412" s="205"/>
      <c r="AY412" s="205"/>
      <c r="BA412" s="207"/>
      <c r="BB412" s="281"/>
      <c r="BC412" s="207"/>
      <c r="BD412" s="207"/>
      <c r="BE412" s="207"/>
      <c r="BF412" s="207"/>
      <c r="BG412" s="207"/>
      <c r="BH412" s="207"/>
      <c r="BI412" s="207"/>
      <c r="BJ412" s="207"/>
      <c r="BK412" s="207"/>
      <c r="BL412" s="207"/>
      <c r="BM412" s="207"/>
      <c r="BN412" s="207"/>
      <c r="BO412" s="207"/>
      <c r="BP412" s="207"/>
      <c r="BQ412" s="207"/>
      <c r="BR412" s="207"/>
      <c r="BS412" s="207"/>
      <c r="BT412" s="207"/>
      <c r="BU412" s="207"/>
      <c r="BV412" s="207"/>
      <c r="BW412" s="207"/>
      <c r="BX412" s="207"/>
      <c r="BY412" s="207"/>
      <c r="BZ412" s="208"/>
      <c r="CA412" s="208"/>
      <c r="CB412" s="208"/>
      <c r="CC412" s="208"/>
      <c r="CD412" s="208"/>
      <c r="CE412" s="208"/>
      <c r="CF412" s="208"/>
      <c r="CG412" s="208"/>
      <c r="CH412" s="208"/>
      <c r="CI412" s="208"/>
      <c r="CJ412" s="208"/>
      <c r="CK412" s="208"/>
      <c r="CL412" s="208"/>
      <c r="CM412" s="208"/>
      <c r="CN412" s="208"/>
      <c r="CO412" s="208"/>
      <c r="CP412" s="208"/>
      <c r="CQ412" s="208"/>
      <c r="CR412" s="208"/>
      <c r="CS412" s="208"/>
      <c r="CT412" s="208"/>
      <c r="CU412" s="208"/>
      <c r="CV412" s="208"/>
      <c r="CW412" s="208"/>
      <c r="CX412" s="208"/>
      <c r="CY412" s="208"/>
      <c r="CZ412" s="208"/>
      <c r="DA412" s="205"/>
    </row>
    <row r="413" s="212" customFormat="true" ht="25.15" customHeight="true" x14ac:dyDescent="0.2">
      <c r="B413" s="1725"/>
      <c r="C413" s="1737" t="s">
        <v>230</v>
      </c>
      <c r="D413" s="1734"/>
      <c r="E413" s="510">
        <v>0.60052730839024704</v>
      </c>
      <c r="F413" s="488"/>
      <c r="G413" s="488"/>
      <c r="H413" s="1738" t="s">
        <v>234</v>
      </c>
      <c r="I413" s="1734"/>
      <c r="J413" s="511">
        <v>-0.53633242706476958</v>
      </c>
      <c r="K413" s="488"/>
      <c r="L413" s="488"/>
      <c r="M413" s="1739" t="s">
        <v>233</v>
      </c>
      <c r="N413" s="1734"/>
      <c r="O413" s="512">
        <v>0.54511704277082429</v>
      </c>
      <c r="P413" s="488"/>
      <c r="Q413" s="488"/>
      <c r="AU413" s="205"/>
      <c r="AV413" s="205"/>
      <c r="AW413" s="205"/>
      <c r="AX413" s="205"/>
      <c r="AY413" s="205"/>
      <c r="BA413" s="207"/>
      <c r="BB413" s="281"/>
      <c r="BC413" s="207"/>
      <c r="BD413" s="207"/>
      <c r="BE413" s="207"/>
      <c r="BF413" s="207"/>
      <c r="BG413" s="207"/>
      <c r="BH413" s="207"/>
      <c r="BI413" s="207"/>
      <c r="BJ413" s="207"/>
      <c r="BK413" s="207"/>
      <c r="BL413" s="207"/>
      <c r="BM413" s="207"/>
      <c r="BN413" s="207"/>
      <c r="BO413" s="207"/>
      <c r="BP413" s="207"/>
      <c r="BQ413" s="207"/>
      <c r="BR413" s="207"/>
      <c r="BS413" s="207"/>
      <c r="BT413" s="207"/>
      <c r="BU413" s="207"/>
      <c r="BV413" s="207"/>
      <c r="BW413" s="207"/>
      <c r="BX413" s="207"/>
      <c r="BY413" s="207"/>
      <c r="BZ413" s="208"/>
      <c r="CA413" s="208"/>
      <c r="CB413" s="208"/>
      <c r="CC413" s="208"/>
      <c r="CD413" s="208"/>
      <c r="CE413" s="208"/>
      <c r="CF413" s="208"/>
      <c r="CG413" s="208"/>
      <c r="CH413" s="208"/>
      <c r="CI413" s="208"/>
      <c r="CJ413" s="208"/>
      <c r="CK413" s="208"/>
      <c r="CL413" s="208"/>
      <c r="CM413" s="208"/>
      <c r="CN413" s="208"/>
      <c r="CO413" s="208"/>
      <c r="CP413" s="208"/>
      <c r="CQ413" s="208"/>
      <c r="CR413" s="208"/>
      <c r="CS413" s="208"/>
      <c r="CT413" s="208"/>
      <c r="CU413" s="208"/>
      <c r="CV413" s="208"/>
      <c r="CW413" s="208"/>
      <c r="CX413" s="208"/>
      <c r="CY413" s="208"/>
      <c r="CZ413" s="208"/>
      <c r="DA413" s="205"/>
    </row>
    <row r="414" s="212" customFormat="true" ht="25.15" customHeight="true" x14ac:dyDescent="0.2">
      <c r="B414" s="1725"/>
      <c r="C414" s="1737" t="s">
        <v>231</v>
      </c>
      <c r="D414" s="1734"/>
      <c r="E414" s="510">
        <v>0.599924828624669</v>
      </c>
      <c r="F414" s="488"/>
      <c r="G414" s="488"/>
      <c r="H414" s="1738" t="s">
        <v>235</v>
      </c>
      <c r="I414" s="1734"/>
      <c r="J414" s="511">
        <v>0.53616710537132062</v>
      </c>
      <c r="K414" s="488"/>
      <c r="L414" s="488"/>
      <c r="M414" s="1739" t="s">
        <v>232</v>
      </c>
      <c r="N414" s="1734"/>
      <c r="O414" s="512">
        <v>0.54026386159216</v>
      </c>
      <c r="P414" s="488"/>
      <c r="Q414" s="488"/>
      <c r="AU414" s="205"/>
      <c r="AV414" s="205"/>
      <c r="AW414" s="205"/>
      <c r="AX414" s="205"/>
      <c r="AY414" s="205"/>
      <c r="BA414" s="207"/>
      <c r="BB414" s="281"/>
      <c r="BC414" s="207"/>
      <c r="BD414" s="207"/>
      <c r="BE414" s="207"/>
      <c r="BF414" s="207"/>
      <c r="BG414" s="207"/>
      <c r="BH414" s="207"/>
      <c r="BI414" s="207"/>
      <c r="BJ414" s="207"/>
      <c r="BK414" s="207"/>
      <c r="BL414" s="207"/>
      <c r="BM414" s="207"/>
      <c r="BN414" s="207"/>
      <c r="BO414" s="207"/>
      <c r="BP414" s="207"/>
      <c r="BQ414" s="207"/>
      <c r="BR414" s="207"/>
      <c r="BS414" s="207"/>
      <c r="BT414" s="207"/>
      <c r="BU414" s="207"/>
      <c r="BV414" s="207"/>
      <c r="BW414" s="207"/>
      <c r="BX414" s="207"/>
      <c r="BY414" s="207"/>
      <c r="BZ414" s="208"/>
      <c r="CA414" s="208"/>
      <c r="CB414" s="208"/>
      <c r="CC414" s="208"/>
      <c r="CD414" s="208"/>
      <c r="CE414" s="208"/>
      <c r="CF414" s="208"/>
      <c r="CG414" s="208"/>
      <c r="CH414" s="208"/>
      <c r="CI414" s="208"/>
      <c r="CJ414" s="208"/>
      <c r="CK414" s="208"/>
      <c r="CL414" s="208"/>
      <c r="CM414" s="208"/>
      <c r="CN414" s="208"/>
      <c r="CO414" s="208"/>
      <c r="CP414" s="208"/>
      <c r="CQ414" s="208"/>
      <c r="CR414" s="208"/>
      <c r="CS414" s="208"/>
      <c r="CT414" s="208"/>
      <c r="CU414" s="208"/>
      <c r="CV414" s="208"/>
      <c r="CW414" s="208"/>
      <c r="CX414" s="208"/>
      <c r="CY414" s="208"/>
      <c r="CZ414" s="208"/>
      <c r="DA414" s="205"/>
    </row>
    <row r="415" s="212" customFormat="true" ht="25.15" customHeight="true" x14ac:dyDescent="0.2">
      <c r="B415" s="1725"/>
      <c r="C415" s="1737" t="s">
        <v>234</v>
      </c>
      <c r="D415" s="1734"/>
      <c r="E415" s="510">
        <v>-0.57621564031466044</v>
      </c>
      <c r="F415" s="488"/>
      <c r="G415" s="488"/>
      <c r="H415" s="1738" t="s">
        <v>224</v>
      </c>
      <c r="I415" s="1734"/>
      <c r="J415" s="511">
        <v>0.49416631312749587</v>
      </c>
      <c r="K415" s="488"/>
      <c r="L415" s="488"/>
      <c r="M415" s="1739" t="s">
        <v>236</v>
      </c>
      <c r="N415" s="1734"/>
      <c r="O415" s="512">
        <v>0.52446528697951633</v>
      </c>
      <c r="P415" s="488"/>
      <c r="Q415" s="488"/>
      <c r="AU415" s="205"/>
      <c r="AV415" s="205"/>
      <c r="AW415" s="205"/>
      <c r="AX415" s="205"/>
      <c r="AY415" s="205"/>
      <c r="BA415" s="207"/>
      <c r="BB415" s="281"/>
      <c r="BC415" s="207"/>
      <c r="BD415" s="207"/>
      <c r="BE415" s="207"/>
      <c r="BF415" s="207"/>
      <c r="BG415" s="207"/>
      <c r="BH415" s="207"/>
      <c r="BI415" s="207"/>
      <c r="BJ415" s="207"/>
      <c r="BK415" s="207"/>
      <c r="BL415" s="207"/>
      <c r="BM415" s="207"/>
      <c r="BN415" s="207"/>
      <c r="BO415" s="207"/>
      <c r="BP415" s="207"/>
      <c r="BQ415" s="207"/>
      <c r="BR415" s="207"/>
      <c r="BS415" s="207"/>
      <c r="BT415" s="207"/>
      <c r="BU415" s="207"/>
      <c r="BV415" s="207"/>
      <c r="BW415" s="207"/>
      <c r="BX415" s="207"/>
      <c r="BY415" s="207"/>
      <c r="BZ415" s="208"/>
      <c r="CA415" s="208"/>
      <c r="CB415" s="208"/>
      <c r="CC415" s="208"/>
      <c r="CD415" s="208"/>
      <c r="CE415" s="208"/>
      <c r="CF415" s="208"/>
      <c r="CG415" s="208"/>
      <c r="CH415" s="208"/>
      <c r="CI415" s="208"/>
      <c r="CJ415" s="208"/>
      <c r="CK415" s="208"/>
      <c r="CL415" s="208"/>
      <c r="CM415" s="208"/>
      <c r="CN415" s="208"/>
      <c r="CO415" s="208"/>
      <c r="CP415" s="208"/>
      <c r="CQ415" s="208"/>
      <c r="CR415" s="208"/>
      <c r="CS415" s="208"/>
      <c r="CT415" s="208"/>
      <c r="CU415" s="208"/>
      <c r="CV415" s="208"/>
      <c r="CW415" s="208"/>
      <c r="CX415" s="208"/>
      <c r="CY415" s="208"/>
      <c r="CZ415" s="208"/>
      <c r="DA415" s="205"/>
    </row>
    <row r="416" s="212" customFormat="true" ht="25.15" customHeight="true" x14ac:dyDescent="0.2">
      <c r="B416" s="1725"/>
      <c r="C416" s="1737" t="s">
        <v>233</v>
      </c>
      <c r="D416" s="1734"/>
      <c r="E416" s="510">
        <v>0.57398571323702841</v>
      </c>
      <c r="F416" s="488"/>
      <c r="G416" s="488"/>
      <c r="H416" s="1738" t="s">
        <v>232</v>
      </c>
      <c r="I416" s="1734"/>
      <c r="J416" s="511">
        <v>0.47301364697227161</v>
      </c>
      <c r="K416" s="488"/>
      <c r="L416" s="488"/>
      <c r="M416" s="1739" t="s">
        <v>235</v>
      </c>
      <c r="N416" s="1734"/>
      <c r="O416" s="512">
        <v>0.48600874357562873</v>
      </c>
      <c r="P416" s="488"/>
      <c r="Q416" s="488"/>
      <c r="AU416" s="205"/>
      <c r="AV416" s="205"/>
      <c r="AW416" s="205"/>
      <c r="AX416" s="205"/>
      <c r="AY416" s="205"/>
      <c r="BA416" s="207"/>
      <c r="BB416" s="281"/>
      <c r="BC416" s="207"/>
      <c r="BD416" s="207"/>
      <c r="BE416" s="207"/>
      <c r="BF416" s="207"/>
      <c r="BG416" s="207"/>
      <c r="BH416" s="207"/>
      <c r="BI416" s="207"/>
      <c r="BJ416" s="207"/>
      <c r="BK416" s="207"/>
      <c r="BL416" s="207"/>
      <c r="BM416" s="207"/>
      <c r="BN416" s="207"/>
      <c r="BO416" s="207"/>
      <c r="BP416" s="207"/>
      <c r="BQ416" s="207"/>
      <c r="BR416" s="207"/>
      <c r="BS416" s="207"/>
      <c r="BT416" s="207"/>
      <c r="BU416" s="207"/>
      <c r="BV416" s="207"/>
      <c r="BW416" s="207"/>
      <c r="BX416" s="207"/>
      <c r="BY416" s="207"/>
      <c r="BZ416" s="208"/>
      <c r="CA416" s="208"/>
      <c r="CB416" s="208"/>
      <c r="CC416" s="208"/>
      <c r="CD416" s="208"/>
      <c r="CE416" s="208"/>
      <c r="CF416" s="208"/>
      <c r="CG416" s="208"/>
      <c r="CH416" s="208"/>
      <c r="CI416" s="208"/>
      <c r="CJ416" s="208"/>
      <c r="CK416" s="208"/>
      <c r="CL416" s="208"/>
      <c r="CM416" s="208"/>
      <c r="CN416" s="208"/>
      <c r="CO416" s="208"/>
      <c r="CP416" s="208"/>
      <c r="CQ416" s="208"/>
      <c r="CR416" s="208"/>
      <c r="CS416" s="208"/>
      <c r="CT416" s="208"/>
      <c r="CU416" s="208"/>
      <c r="CV416" s="208"/>
      <c r="CW416" s="208"/>
      <c r="CX416" s="208"/>
      <c r="CY416" s="208"/>
      <c r="CZ416" s="208"/>
      <c r="DA416" s="205"/>
    </row>
    <row r="417" s="212" customFormat="true" ht="25.15" customHeight="true" x14ac:dyDescent="0.2">
      <c r="B417" s="1725"/>
      <c r="C417" s="1737" t="s">
        <v>235</v>
      </c>
      <c r="D417" s="1734"/>
      <c r="E417" s="510">
        <v>0.55852217158667372</v>
      </c>
      <c r="F417" s="488"/>
      <c r="G417" s="488"/>
      <c r="H417" s="1738" t="s">
        <v>236</v>
      </c>
      <c r="I417" s="1734"/>
      <c r="J417" s="511">
        <v>0.45833043350708835</v>
      </c>
      <c r="K417" s="488"/>
      <c r="L417" s="488"/>
      <c r="M417" s="1739" t="s">
        <v>237</v>
      </c>
      <c r="N417" s="1734"/>
      <c r="O417" s="512">
        <v>0.47936853943755869</v>
      </c>
      <c r="P417" s="488"/>
      <c r="Q417" s="488"/>
      <c r="AU417" s="205"/>
      <c r="AV417" s="205"/>
      <c r="AW417" s="205"/>
      <c r="AX417" s="205"/>
      <c r="AY417" s="205"/>
      <c r="BA417" s="207"/>
      <c r="BB417" s="281"/>
      <c r="BC417" s="207"/>
      <c r="BD417" s="207"/>
      <c r="BE417" s="207"/>
      <c r="BF417" s="207"/>
      <c r="BG417" s="207"/>
      <c r="BH417" s="207"/>
      <c r="BI417" s="207"/>
      <c r="BJ417" s="207"/>
      <c r="BK417" s="207"/>
      <c r="BL417" s="207"/>
      <c r="BM417" s="207"/>
      <c r="BN417" s="207"/>
      <c r="BO417" s="207"/>
      <c r="BP417" s="207"/>
      <c r="BQ417" s="207"/>
      <c r="BR417" s="207"/>
      <c r="BS417" s="207"/>
      <c r="BT417" s="207"/>
      <c r="BU417" s="207"/>
      <c r="BV417" s="207"/>
      <c r="BW417" s="207"/>
      <c r="BX417" s="207"/>
      <c r="BY417" s="207"/>
      <c r="BZ417" s="208"/>
      <c r="CA417" s="208"/>
      <c r="CB417" s="208"/>
      <c r="CC417" s="208"/>
      <c r="CD417" s="208"/>
      <c r="CE417" s="208"/>
      <c r="CF417" s="208"/>
      <c r="CG417" s="208"/>
      <c r="CH417" s="208"/>
      <c r="CI417" s="208"/>
      <c r="CJ417" s="208"/>
      <c r="CK417" s="208"/>
      <c r="CL417" s="208"/>
      <c r="CM417" s="208"/>
      <c r="CN417" s="208"/>
      <c r="CO417" s="208"/>
      <c r="CP417" s="208"/>
      <c r="CQ417" s="208"/>
      <c r="CR417" s="208"/>
      <c r="CS417" s="208"/>
      <c r="CT417" s="208"/>
      <c r="CU417" s="208"/>
      <c r="CV417" s="208"/>
      <c r="CW417" s="208"/>
      <c r="CX417" s="208"/>
      <c r="CY417" s="208"/>
      <c r="CZ417" s="208"/>
      <c r="DA417" s="205"/>
    </row>
    <row r="418" s="212" customFormat="true" ht="25.15" customHeight="true" x14ac:dyDescent="0.2">
      <c r="B418" s="1725"/>
      <c r="C418" s="1737" t="s">
        <v>238</v>
      </c>
      <c r="D418" s="1734"/>
      <c r="E418" s="510">
        <v>-0.52655497094946946</v>
      </c>
      <c r="F418" s="488"/>
      <c r="G418" s="488"/>
      <c r="H418" s="1738" t="s">
        <v>238</v>
      </c>
      <c r="I418" s="1734"/>
      <c r="J418" s="511">
        <v>-0.44540045237643783</v>
      </c>
      <c r="K418" s="488"/>
      <c r="L418" s="488"/>
      <c r="M418" s="1739" t="s">
        <v>239</v>
      </c>
      <c r="N418" s="1734"/>
      <c r="O418" s="512">
        <v>0.45663182166980332</v>
      </c>
      <c r="P418" s="488"/>
      <c r="Q418" s="488"/>
      <c r="AU418" s="205"/>
      <c r="AV418" s="205"/>
      <c r="AW418" s="205"/>
      <c r="AX418" s="205"/>
      <c r="AY418" s="205"/>
      <c r="BA418" s="207"/>
      <c r="BB418" s="281"/>
      <c r="BC418" s="207"/>
      <c r="BD418" s="207"/>
      <c r="BE418" s="207"/>
      <c r="BF418" s="207"/>
      <c r="BG418" s="207"/>
      <c r="BH418" s="207"/>
      <c r="BI418" s="207"/>
      <c r="BJ418" s="207"/>
      <c r="BK418" s="207"/>
      <c r="BL418" s="207"/>
      <c r="BM418" s="207"/>
      <c r="BN418" s="207"/>
      <c r="BO418" s="207"/>
      <c r="BP418" s="207"/>
      <c r="BQ418" s="207"/>
      <c r="BR418" s="207"/>
      <c r="BS418" s="207"/>
      <c r="BT418" s="207"/>
      <c r="BU418" s="207"/>
      <c r="BV418" s="207"/>
      <c r="BW418" s="207"/>
      <c r="BX418" s="207"/>
      <c r="BY418" s="207"/>
      <c r="BZ418" s="208"/>
      <c r="CA418" s="208"/>
      <c r="CB418" s="208"/>
      <c r="CC418" s="208"/>
      <c r="CD418" s="208"/>
      <c r="CE418" s="208"/>
      <c r="CF418" s="208"/>
      <c r="CG418" s="208"/>
      <c r="CH418" s="208"/>
      <c r="CI418" s="208"/>
      <c r="CJ418" s="208"/>
      <c r="CK418" s="208"/>
      <c r="CL418" s="208"/>
      <c r="CM418" s="208"/>
      <c r="CN418" s="208"/>
      <c r="CO418" s="208"/>
      <c r="CP418" s="208"/>
      <c r="CQ418" s="208"/>
      <c r="CR418" s="208"/>
      <c r="CS418" s="208"/>
      <c r="CT418" s="208"/>
      <c r="CU418" s="208"/>
      <c r="CV418" s="208"/>
      <c r="CW418" s="208"/>
      <c r="CX418" s="208"/>
      <c r="CY418" s="208"/>
      <c r="CZ418" s="208"/>
      <c r="DA418" s="205"/>
    </row>
    <row r="419" s="212" customFormat="true" ht="25.15" customHeight="true" x14ac:dyDescent="0.2">
      <c r="B419" s="1725"/>
      <c r="C419" s="1737" t="s">
        <v>236</v>
      </c>
      <c r="D419" s="1734"/>
      <c r="E419" s="510">
        <v>0.50791649489639756</v>
      </c>
      <c r="F419" s="488"/>
      <c r="G419" s="488"/>
      <c r="H419" s="1738" t="s">
        <v>231</v>
      </c>
      <c r="I419" s="1734"/>
      <c r="J419" s="511">
        <v>0.44082289860318585</v>
      </c>
      <c r="K419" s="488"/>
      <c r="L419" s="488"/>
      <c r="M419" s="1739" t="s">
        <v>230</v>
      </c>
      <c r="N419" s="1734"/>
      <c r="O419" s="512">
        <v>0.44990853183044371</v>
      </c>
      <c r="P419" s="488"/>
      <c r="Q419" s="488"/>
      <c r="AU419" s="205"/>
      <c r="AV419" s="205"/>
      <c r="AW419" s="205"/>
      <c r="AX419" s="205"/>
      <c r="AY419" s="205"/>
      <c r="BA419" s="207"/>
      <c r="BB419" s="281"/>
      <c r="BC419" s="207"/>
      <c r="BD419" s="207"/>
      <c r="BE419" s="207"/>
      <c r="BF419" s="207"/>
      <c r="BG419" s="207"/>
      <c r="BH419" s="207"/>
      <c r="BI419" s="207"/>
      <c r="BJ419" s="207"/>
      <c r="BK419" s="207"/>
      <c r="BL419" s="207"/>
      <c r="BM419" s="207"/>
      <c r="BN419" s="207"/>
      <c r="BO419" s="207"/>
      <c r="BP419" s="207"/>
      <c r="BQ419" s="207"/>
      <c r="BR419" s="207"/>
      <c r="BS419" s="207"/>
      <c r="BT419" s="207"/>
      <c r="BU419" s="207"/>
      <c r="BV419" s="207"/>
      <c r="BW419" s="207"/>
      <c r="BX419" s="207"/>
      <c r="BY419" s="207"/>
      <c r="BZ419" s="208"/>
      <c r="CA419" s="208"/>
      <c r="CB419" s="208"/>
      <c r="CC419" s="208"/>
      <c r="CD419" s="208"/>
      <c r="CE419" s="208"/>
      <c r="CF419" s="208"/>
      <c r="CG419" s="208"/>
      <c r="CH419" s="208"/>
      <c r="CI419" s="208"/>
      <c r="CJ419" s="208"/>
      <c r="CK419" s="208"/>
      <c r="CL419" s="208"/>
      <c r="CM419" s="208"/>
      <c r="CN419" s="208"/>
      <c r="CO419" s="208"/>
      <c r="CP419" s="208"/>
      <c r="CQ419" s="208"/>
      <c r="CR419" s="208"/>
      <c r="CS419" s="208"/>
      <c r="CT419" s="208"/>
      <c r="CU419" s="208"/>
      <c r="CV419" s="208"/>
      <c r="CW419" s="208"/>
      <c r="CX419" s="208"/>
      <c r="CY419" s="208"/>
      <c r="CZ419" s="208"/>
      <c r="DA419" s="205"/>
    </row>
    <row r="420" s="212" customFormat="true" ht="25.15" customHeight="true" x14ac:dyDescent="0.2">
      <c r="B420" s="1725"/>
      <c r="C420" s="1737" t="s">
        <v>240</v>
      </c>
      <c r="D420" s="1734"/>
      <c r="E420" s="510">
        <v>-0.47591632170030557</v>
      </c>
      <c r="F420" s="488"/>
      <c r="G420" s="488"/>
      <c r="H420" s="1738" t="s">
        <v>241</v>
      </c>
      <c r="I420" s="1734"/>
      <c r="J420" s="511">
        <v>0.39363201270356551</v>
      </c>
      <c r="K420" s="488"/>
      <c r="L420" s="488"/>
      <c r="M420" s="1739" t="s">
        <v>240</v>
      </c>
      <c r="N420" s="1734"/>
      <c r="O420" s="512">
        <v>-0.44353975743740082</v>
      </c>
      <c r="P420" s="488"/>
      <c r="Q420" s="488"/>
      <c r="AU420" s="205"/>
      <c r="AV420" s="205"/>
      <c r="AW420" s="205"/>
      <c r="AX420" s="205"/>
      <c r="AY420" s="205"/>
      <c r="BA420" s="207"/>
      <c r="BB420" s="281"/>
      <c r="BC420" s="207"/>
      <c r="BD420" s="207"/>
      <c r="BE420" s="207"/>
      <c r="BF420" s="207"/>
      <c r="BG420" s="207"/>
      <c r="BH420" s="207"/>
      <c r="BI420" s="207"/>
      <c r="BJ420" s="207"/>
      <c r="BK420" s="207"/>
      <c r="BL420" s="207"/>
      <c r="BM420" s="207"/>
      <c r="BN420" s="207"/>
      <c r="BO420" s="207"/>
      <c r="BP420" s="207"/>
      <c r="BQ420" s="207"/>
      <c r="BR420" s="207"/>
      <c r="BS420" s="207"/>
      <c r="BT420" s="207"/>
      <c r="BU420" s="207"/>
      <c r="BV420" s="207"/>
      <c r="BW420" s="207"/>
      <c r="BX420" s="207"/>
      <c r="BY420" s="207"/>
      <c r="BZ420" s="208"/>
      <c r="CA420" s="208"/>
      <c r="CB420" s="208"/>
      <c r="CC420" s="208"/>
      <c r="CD420" s="208"/>
      <c r="CE420" s="208"/>
      <c r="CF420" s="208"/>
      <c r="CG420" s="208"/>
      <c r="CH420" s="208"/>
      <c r="CI420" s="208"/>
      <c r="CJ420" s="208"/>
      <c r="CK420" s="208"/>
      <c r="CL420" s="208"/>
      <c r="CM420" s="208"/>
      <c r="CN420" s="208"/>
      <c r="CO420" s="208"/>
      <c r="CP420" s="208"/>
      <c r="CQ420" s="208"/>
      <c r="CR420" s="208"/>
      <c r="CS420" s="208"/>
      <c r="CT420" s="208"/>
      <c r="CU420" s="208"/>
      <c r="CV420" s="208"/>
      <c r="CW420" s="208"/>
      <c r="CX420" s="208"/>
      <c r="CY420" s="208"/>
      <c r="CZ420" s="208"/>
      <c r="DA420" s="205"/>
    </row>
    <row r="421" s="212" customFormat="true" ht="25.15" customHeight="true" x14ac:dyDescent="0.2">
      <c r="B421" s="1725"/>
      <c r="C421" s="1737" t="s">
        <v>239</v>
      </c>
      <c r="D421" s="1734"/>
      <c r="E421" s="510">
        <v>0.47068598876117684</v>
      </c>
      <c r="F421" s="488"/>
      <c r="G421" s="488"/>
      <c r="H421" s="1738" t="s">
        <v>242</v>
      </c>
      <c r="I421" s="1734"/>
      <c r="J421" s="511">
        <v>0.39146381098224498</v>
      </c>
      <c r="K421" s="488"/>
      <c r="L421" s="488"/>
      <c r="M421" s="1739" t="s">
        <v>238</v>
      </c>
      <c r="N421" s="1734"/>
      <c r="O421" s="512">
        <v>-0.44159510417334741</v>
      </c>
      <c r="P421" s="488"/>
      <c r="Q421" s="488"/>
      <c r="AU421" s="205"/>
      <c r="AV421" s="205"/>
      <c r="AW421" s="205"/>
      <c r="AX421" s="205"/>
      <c r="AY421" s="205"/>
      <c r="BA421" s="207"/>
      <c r="BB421" s="281"/>
      <c r="BC421" s="207"/>
      <c r="BD421" s="207"/>
      <c r="BE421" s="207"/>
      <c r="BF421" s="207"/>
      <c r="BG421" s="207"/>
      <c r="BH421" s="207"/>
      <c r="BI421" s="207"/>
      <c r="BJ421" s="207"/>
      <c r="BK421" s="207"/>
      <c r="BL421" s="207"/>
      <c r="BM421" s="207"/>
      <c r="BN421" s="207"/>
      <c r="BO421" s="207"/>
      <c r="BP421" s="207"/>
      <c r="BQ421" s="207"/>
      <c r="BR421" s="207"/>
      <c r="BS421" s="207"/>
      <c r="BT421" s="207"/>
      <c r="BU421" s="207"/>
      <c r="BV421" s="207"/>
      <c r="BW421" s="207"/>
      <c r="BX421" s="207"/>
      <c r="BY421" s="207"/>
      <c r="BZ421" s="208"/>
      <c r="CA421" s="208"/>
      <c r="CB421" s="208"/>
      <c r="CC421" s="208"/>
      <c r="CD421" s="208"/>
      <c r="CE421" s="208"/>
      <c r="CF421" s="208"/>
      <c r="CG421" s="208"/>
      <c r="CH421" s="208"/>
      <c r="CI421" s="208"/>
      <c r="CJ421" s="208"/>
      <c r="CK421" s="208"/>
      <c r="CL421" s="208"/>
      <c r="CM421" s="208"/>
      <c r="CN421" s="208"/>
      <c r="CO421" s="208"/>
      <c r="CP421" s="208"/>
      <c r="CQ421" s="208"/>
      <c r="CR421" s="208"/>
      <c r="CS421" s="208"/>
      <c r="CT421" s="208"/>
      <c r="CU421" s="208"/>
      <c r="CV421" s="208"/>
      <c r="CW421" s="208"/>
      <c r="CX421" s="208"/>
      <c r="CY421" s="208"/>
      <c r="CZ421" s="208"/>
      <c r="DA421" s="205"/>
    </row>
    <row r="422" s="212" customFormat="true" ht="25.15" customHeight="true" x14ac:dyDescent="0.2">
      <c r="B422" s="1725"/>
      <c r="C422" s="1737" t="s">
        <v>242</v>
      </c>
      <c r="D422" s="1734"/>
      <c r="E422" s="510">
        <v>0.36897434075438607</v>
      </c>
      <c r="F422" s="488"/>
      <c r="G422" s="488"/>
      <c r="H422" s="1738" t="s">
        <v>239</v>
      </c>
      <c r="I422" s="1734"/>
      <c r="J422" s="511">
        <v>0.38362919481692742</v>
      </c>
      <c r="K422" s="488"/>
      <c r="L422" s="488"/>
      <c r="M422" s="1739" t="s">
        <v>243</v>
      </c>
      <c r="N422" s="1734"/>
      <c r="O422" s="512">
        <v>0.35850258608077212</v>
      </c>
      <c r="P422" s="488"/>
      <c r="Q422" s="488"/>
      <c r="AU422" s="205"/>
      <c r="AV422" s="205"/>
      <c r="AW422" s="205"/>
      <c r="AX422" s="205"/>
      <c r="AY422" s="205"/>
      <c r="BA422" s="207"/>
      <c r="BB422" s="281"/>
      <c r="BC422" s="207"/>
      <c r="BD422" s="207"/>
      <c r="BE422" s="207"/>
      <c r="BF422" s="207"/>
      <c r="BG422" s="207"/>
      <c r="BH422" s="207"/>
      <c r="BI422" s="207"/>
      <c r="BJ422" s="207"/>
      <c r="BK422" s="207"/>
      <c r="BL422" s="207"/>
      <c r="BM422" s="207"/>
      <c r="BN422" s="207"/>
      <c r="BO422" s="207"/>
      <c r="BP422" s="207"/>
      <c r="BQ422" s="207"/>
      <c r="BR422" s="207"/>
      <c r="BS422" s="207"/>
      <c r="BT422" s="207"/>
      <c r="BU422" s="207"/>
      <c r="BV422" s="207"/>
      <c r="BW422" s="207"/>
      <c r="BX422" s="207"/>
      <c r="BY422" s="207"/>
      <c r="BZ422" s="208"/>
      <c r="CA422" s="208"/>
      <c r="CB422" s="208"/>
      <c r="CC422" s="208"/>
      <c r="CD422" s="208"/>
      <c r="CE422" s="208"/>
      <c r="CF422" s="208"/>
      <c r="CG422" s="208"/>
      <c r="CH422" s="208"/>
      <c r="CI422" s="208"/>
      <c r="CJ422" s="208"/>
      <c r="CK422" s="208"/>
      <c r="CL422" s="208"/>
      <c r="CM422" s="208"/>
      <c r="CN422" s="208"/>
      <c r="CO422" s="208"/>
      <c r="CP422" s="208"/>
      <c r="CQ422" s="208"/>
      <c r="CR422" s="208"/>
      <c r="CS422" s="208"/>
      <c r="CT422" s="208"/>
      <c r="CU422" s="208"/>
      <c r="CV422" s="208"/>
      <c r="CW422" s="208"/>
      <c r="CX422" s="208"/>
      <c r="CY422" s="208"/>
      <c r="CZ422" s="208"/>
      <c r="DA422" s="205"/>
    </row>
    <row r="423" s="212" customFormat="true" ht="25.15" customHeight="true" x14ac:dyDescent="0.2">
      <c r="B423" s="1725"/>
      <c r="C423" s="1737" t="s">
        <v>244</v>
      </c>
      <c r="D423" s="1734"/>
      <c r="E423" s="510">
        <v>0.35984143596629464</v>
      </c>
      <c r="F423" s="488"/>
      <c r="G423" s="488"/>
      <c r="H423" s="1738" t="s">
        <v>245</v>
      </c>
      <c r="I423" s="1734"/>
      <c r="J423" s="511">
        <v>0.37050521256006558</v>
      </c>
      <c r="K423" s="488"/>
      <c r="L423" s="488"/>
      <c r="M423" s="1739" t="s">
        <v>234</v>
      </c>
      <c r="N423" s="1734"/>
      <c r="O423" s="512">
        <v>-0.33637632067062234</v>
      </c>
      <c r="P423" s="488"/>
      <c r="Q423" s="488"/>
      <c r="AU423" s="205"/>
      <c r="AV423" s="205"/>
      <c r="AW423" s="205"/>
      <c r="AX423" s="205"/>
      <c r="AY423" s="205"/>
      <c r="BA423" s="207"/>
      <c r="BB423" s="281"/>
      <c r="BC423" s="207"/>
      <c r="BD423" s="207"/>
      <c r="BE423" s="207"/>
      <c r="BF423" s="207"/>
      <c r="BG423" s="207"/>
      <c r="BH423" s="207"/>
      <c r="BI423" s="207"/>
      <c r="BJ423" s="207"/>
      <c r="BK423" s="207"/>
      <c r="BL423" s="207"/>
      <c r="BM423" s="207"/>
      <c r="BN423" s="207"/>
      <c r="BO423" s="207"/>
      <c r="BP423" s="207"/>
      <c r="BQ423" s="207"/>
      <c r="BR423" s="207"/>
      <c r="BS423" s="207"/>
      <c r="BT423" s="207"/>
      <c r="BU423" s="207"/>
      <c r="BV423" s="207"/>
      <c r="BW423" s="207"/>
      <c r="BX423" s="207"/>
      <c r="BY423" s="207"/>
      <c r="BZ423" s="208"/>
      <c r="CA423" s="208"/>
      <c r="CB423" s="208"/>
      <c r="CC423" s="208"/>
      <c r="CD423" s="208"/>
      <c r="CE423" s="208"/>
      <c r="CF423" s="208"/>
      <c r="CG423" s="208"/>
      <c r="CH423" s="208"/>
      <c r="CI423" s="208"/>
      <c r="CJ423" s="208"/>
      <c r="CK423" s="208"/>
      <c r="CL423" s="208"/>
      <c r="CM423" s="208"/>
      <c r="CN423" s="208"/>
      <c r="CO423" s="208"/>
      <c r="CP423" s="208"/>
      <c r="CQ423" s="208"/>
      <c r="CR423" s="208"/>
      <c r="CS423" s="208"/>
      <c r="CT423" s="208"/>
      <c r="CU423" s="208"/>
      <c r="CV423" s="208"/>
      <c r="CW423" s="208"/>
      <c r="CX423" s="208"/>
      <c r="CY423" s="208"/>
      <c r="CZ423" s="208"/>
      <c r="DA423" s="205"/>
    </row>
    <row r="424" s="212" customFormat="true" ht="25.15" customHeight="true" x14ac:dyDescent="0.2">
      <c r="B424" s="1725"/>
      <c r="C424" s="1737" t="s">
        <v>245</v>
      </c>
      <c r="D424" s="1734"/>
      <c r="E424" s="510">
        <v>0.35800433466231529</v>
      </c>
      <c r="F424" s="488"/>
      <c r="G424" s="488"/>
      <c r="H424" s="1738" t="s">
        <v>244</v>
      </c>
      <c r="I424" s="1734"/>
      <c r="J424" s="511">
        <v>0.36614731423940017</v>
      </c>
      <c r="K424" s="488"/>
      <c r="L424" s="488"/>
      <c r="M424" s="1739" t="s">
        <v>246</v>
      </c>
      <c r="N424" s="1734"/>
      <c r="O424" s="512">
        <v>-0.33239321432933683</v>
      </c>
      <c r="P424" s="488"/>
      <c r="Q424" s="488"/>
      <c r="AU424" s="205"/>
      <c r="AV424" s="205"/>
      <c r="AW424" s="205"/>
      <c r="AX424" s="205"/>
      <c r="AY424" s="205"/>
      <c r="BA424" s="207"/>
      <c r="BB424" s="281"/>
      <c r="BC424" s="207"/>
      <c r="BD424" s="207"/>
      <c r="BE424" s="207"/>
      <c r="BF424" s="207"/>
      <c r="BG424" s="207"/>
      <c r="BH424" s="207"/>
      <c r="BI424" s="207"/>
      <c r="BJ424" s="207"/>
      <c r="BK424" s="207"/>
      <c r="BL424" s="207"/>
      <c r="BM424" s="207"/>
      <c r="BN424" s="207"/>
      <c r="BO424" s="207"/>
      <c r="BP424" s="207"/>
      <c r="BQ424" s="207"/>
      <c r="BR424" s="207"/>
      <c r="BS424" s="207"/>
      <c r="BT424" s="207"/>
      <c r="BU424" s="207"/>
      <c r="BV424" s="207"/>
      <c r="BW424" s="207"/>
      <c r="BX424" s="207"/>
      <c r="BY424" s="207"/>
      <c r="BZ424" s="208"/>
      <c r="CA424" s="208"/>
      <c r="CB424" s="208"/>
      <c r="CC424" s="208"/>
      <c r="CD424" s="208"/>
      <c r="CE424" s="208"/>
      <c r="CF424" s="208"/>
      <c r="CG424" s="208"/>
      <c r="CH424" s="208"/>
      <c r="CI424" s="208"/>
      <c r="CJ424" s="208"/>
      <c r="CK424" s="208"/>
      <c r="CL424" s="208"/>
      <c r="CM424" s="208"/>
      <c r="CN424" s="208"/>
      <c r="CO424" s="208"/>
      <c r="CP424" s="208"/>
      <c r="CQ424" s="208"/>
      <c r="CR424" s="208"/>
      <c r="CS424" s="208"/>
      <c r="CT424" s="208"/>
      <c r="CU424" s="208"/>
      <c r="CV424" s="208"/>
      <c r="CW424" s="208"/>
      <c r="CX424" s="208"/>
      <c r="CY424" s="208"/>
      <c r="CZ424" s="208"/>
      <c r="DA424" s="205"/>
    </row>
    <row r="425" s="212" customFormat="true" ht="25.15" customHeight="true" x14ac:dyDescent="0.2">
      <c r="B425" s="1725"/>
      <c r="C425" s="1737" t="s">
        <v>246</v>
      </c>
      <c r="D425" s="1734"/>
      <c r="E425" s="510">
        <v>-0.35699717087777461</v>
      </c>
      <c r="F425" s="488"/>
      <c r="G425" s="488"/>
      <c r="H425" s="1738" t="s">
        <v>247</v>
      </c>
      <c r="I425" s="1734"/>
      <c r="J425" s="511">
        <v>0.32484256475235945</v>
      </c>
      <c r="K425" s="488"/>
      <c r="L425" s="488"/>
      <c r="M425" s="1739" t="s">
        <v>248</v>
      </c>
      <c r="N425" s="1734"/>
      <c r="O425" s="512">
        <v>0.31285514552068916</v>
      </c>
      <c r="P425" s="488"/>
      <c r="Q425" s="488"/>
      <c r="AU425" s="205"/>
      <c r="AV425" s="205"/>
      <c r="AW425" s="205"/>
      <c r="AX425" s="205"/>
      <c r="AY425" s="205"/>
      <c r="BA425" s="207"/>
      <c r="BB425" s="281"/>
      <c r="BC425" s="207"/>
      <c r="BD425" s="207"/>
      <c r="BE425" s="207"/>
      <c r="BF425" s="207"/>
      <c r="BG425" s="207"/>
      <c r="BH425" s="207"/>
      <c r="BI425" s="207"/>
      <c r="BJ425" s="207"/>
      <c r="BK425" s="207"/>
      <c r="BL425" s="207"/>
      <c r="BM425" s="207"/>
      <c r="BN425" s="207"/>
      <c r="BO425" s="207"/>
      <c r="BP425" s="207"/>
      <c r="BQ425" s="207"/>
      <c r="BR425" s="207"/>
      <c r="BS425" s="207"/>
      <c r="BT425" s="207"/>
      <c r="BU425" s="207"/>
      <c r="BV425" s="207"/>
      <c r="BW425" s="207"/>
      <c r="BX425" s="207"/>
      <c r="BY425" s="207"/>
      <c r="BZ425" s="208"/>
      <c r="CA425" s="208"/>
      <c r="CB425" s="208"/>
      <c r="CC425" s="208"/>
      <c r="CD425" s="208"/>
      <c r="CE425" s="208"/>
      <c r="CF425" s="208"/>
      <c r="CG425" s="208"/>
      <c r="CH425" s="208"/>
      <c r="CI425" s="208"/>
      <c r="CJ425" s="208"/>
      <c r="CK425" s="208"/>
      <c r="CL425" s="208"/>
      <c r="CM425" s="208"/>
      <c r="CN425" s="208"/>
      <c r="CO425" s="208"/>
      <c r="CP425" s="208"/>
      <c r="CQ425" s="208"/>
      <c r="CR425" s="208"/>
      <c r="CS425" s="208"/>
      <c r="CT425" s="208"/>
      <c r="CU425" s="208"/>
      <c r="CV425" s="208"/>
      <c r="CW425" s="208"/>
      <c r="CX425" s="208"/>
      <c r="CY425" s="208"/>
      <c r="CZ425" s="208"/>
      <c r="DA425" s="205"/>
    </row>
    <row r="426" s="212" customFormat="true" ht="25.15" customHeight="true" x14ac:dyDescent="0.2">
      <c r="B426" s="1725"/>
      <c r="C426" s="1737" t="s">
        <v>243</v>
      </c>
      <c r="D426" s="1734"/>
      <c r="E426" s="510">
        <v>0.34616987337504357</v>
      </c>
      <c r="F426" s="488"/>
      <c r="G426" s="488"/>
      <c r="H426" s="1738" t="s">
        <v>240</v>
      </c>
      <c r="I426" s="1734"/>
      <c r="J426" s="511">
        <v>-0.3192791131532064</v>
      </c>
      <c r="K426" s="488"/>
      <c r="L426" s="488"/>
      <c r="M426" s="1739" t="s">
        <v>247</v>
      </c>
      <c r="N426" s="1734"/>
      <c r="O426" s="512">
        <v>0.30619608430829576</v>
      </c>
      <c r="P426" s="488"/>
      <c r="Q426" s="488"/>
      <c r="AU426" s="205"/>
      <c r="AV426" s="205"/>
      <c r="AW426" s="205"/>
      <c r="AX426" s="205"/>
      <c r="AY426" s="205"/>
      <c r="BA426" s="207"/>
      <c r="BB426" s="281"/>
      <c r="BC426" s="207"/>
      <c r="BD426" s="207"/>
      <c r="BE426" s="207"/>
      <c r="BF426" s="207"/>
      <c r="BG426" s="207"/>
      <c r="BH426" s="207"/>
      <c r="BI426" s="207"/>
      <c r="BJ426" s="207"/>
      <c r="BK426" s="207"/>
      <c r="BL426" s="207"/>
      <c r="BM426" s="207"/>
      <c r="BN426" s="207"/>
      <c r="BO426" s="207"/>
      <c r="BP426" s="207"/>
      <c r="BQ426" s="207"/>
      <c r="BR426" s="207"/>
      <c r="BS426" s="207"/>
      <c r="BT426" s="207"/>
      <c r="BU426" s="207"/>
      <c r="BV426" s="207"/>
      <c r="BW426" s="207"/>
      <c r="BX426" s="207"/>
      <c r="BY426" s="207"/>
      <c r="BZ426" s="208"/>
      <c r="CA426" s="208"/>
      <c r="CB426" s="208"/>
      <c r="CC426" s="208"/>
      <c r="CD426" s="208"/>
      <c r="CE426" s="208"/>
      <c r="CF426" s="208"/>
      <c r="CG426" s="208"/>
      <c r="CH426" s="208"/>
      <c r="CI426" s="208"/>
      <c r="CJ426" s="208"/>
      <c r="CK426" s="208"/>
      <c r="CL426" s="208"/>
      <c r="CM426" s="208"/>
      <c r="CN426" s="208"/>
      <c r="CO426" s="208"/>
      <c r="CP426" s="208"/>
      <c r="CQ426" s="208"/>
      <c r="CR426" s="208"/>
      <c r="CS426" s="208"/>
      <c r="CT426" s="208"/>
      <c r="CU426" s="208"/>
      <c r="CV426" s="208"/>
      <c r="CW426" s="208"/>
      <c r="CX426" s="208"/>
      <c r="CY426" s="208"/>
      <c r="CZ426" s="208"/>
      <c r="DA426" s="205"/>
    </row>
    <row r="427" s="212" customFormat="true" ht="25.15" customHeight="true" x14ac:dyDescent="0.2">
      <c r="B427" s="1725"/>
      <c r="C427" s="1737" t="s">
        <v>237</v>
      </c>
      <c r="D427" s="1734"/>
      <c r="E427" s="510">
        <v>0.33121841146090508</v>
      </c>
      <c r="F427" s="488"/>
      <c r="G427" s="488"/>
      <c r="H427" s="1738" t="s">
        <v>243</v>
      </c>
      <c r="I427" s="1734"/>
      <c r="J427" s="511">
        <v>0.31836308299815136</v>
      </c>
      <c r="K427" s="488"/>
      <c r="L427" s="488"/>
      <c r="M427" s="1739" t="s">
        <v>245</v>
      </c>
      <c r="N427" s="1734"/>
      <c r="O427" s="512">
        <v>0.30518387488148291</v>
      </c>
      <c r="P427" s="488"/>
      <c r="Q427" s="488"/>
      <c r="AU427" s="205"/>
      <c r="AV427" s="205"/>
      <c r="AW427" s="205"/>
      <c r="AX427" s="205"/>
      <c r="AY427" s="205"/>
      <c r="BA427" s="207"/>
      <c r="BB427" s="281"/>
      <c r="BC427" s="207"/>
      <c r="BD427" s="207"/>
      <c r="BE427" s="207"/>
      <c r="BF427" s="207"/>
      <c r="BG427" s="207"/>
      <c r="BH427" s="207"/>
      <c r="BI427" s="207"/>
      <c r="BJ427" s="207"/>
      <c r="BK427" s="207"/>
      <c r="BL427" s="207"/>
      <c r="BM427" s="207"/>
      <c r="BN427" s="207"/>
      <c r="BO427" s="207"/>
      <c r="BP427" s="207"/>
      <c r="BQ427" s="207"/>
      <c r="BR427" s="207"/>
      <c r="BS427" s="207"/>
      <c r="BT427" s="207"/>
      <c r="BU427" s="207"/>
      <c r="BV427" s="207"/>
      <c r="BW427" s="207"/>
      <c r="BX427" s="207"/>
      <c r="BY427" s="207"/>
      <c r="BZ427" s="208"/>
      <c r="CA427" s="208"/>
      <c r="CB427" s="208"/>
      <c r="CC427" s="208"/>
      <c r="CD427" s="208"/>
      <c r="CE427" s="208"/>
      <c r="CF427" s="208"/>
      <c r="CG427" s="208"/>
      <c r="CH427" s="208"/>
      <c r="CI427" s="208"/>
      <c r="CJ427" s="208"/>
      <c r="CK427" s="208"/>
      <c r="CL427" s="208"/>
      <c r="CM427" s="208"/>
      <c r="CN427" s="208"/>
      <c r="CO427" s="208"/>
      <c r="CP427" s="208"/>
      <c r="CQ427" s="208"/>
      <c r="CR427" s="208"/>
      <c r="CS427" s="208"/>
      <c r="CT427" s="208"/>
      <c r="CU427" s="208"/>
      <c r="CV427" s="208"/>
      <c r="CW427" s="208"/>
      <c r="CX427" s="208"/>
      <c r="CY427" s="208"/>
      <c r="CZ427" s="208"/>
      <c r="DA427" s="205"/>
    </row>
    <row r="428" s="212" customFormat="true" ht="25.15" customHeight="true" x14ac:dyDescent="0.2">
      <c r="B428" s="1725"/>
      <c r="C428" s="1737" t="s">
        <v>241</v>
      </c>
      <c r="D428" s="1734"/>
      <c r="E428" s="510">
        <v>0.32265683375909698</v>
      </c>
      <c r="F428" s="488"/>
      <c r="G428" s="488"/>
      <c r="H428" s="1738" t="s">
        <v>249</v>
      </c>
      <c r="I428" s="1734"/>
      <c r="J428" s="511">
        <v>-0.30744776941858709</v>
      </c>
      <c r="K428" s="488"/>
      <c r="L428" s="488"/>
      <c r="M428" s="1739" t="s">
        <v>241</v>
      </c>
      <c r="N428" s="1734"/>
      <c r="O428" s="512">
        <v>0.2873170941320638</v>
      </c>
      <c r="P428" s="488"/>
      <c r="Q428" s="488"/>
      <c r="AU428" s="205"/>
      <c r="AV428" s="205"/>
      <c r="AW428" s="205"/>
      <c r="AX428" s="205"/>
      <c r="AY428" s="205"/>
      <c r="BA428" s="207"/>
      <c r="BB428" s="281"/>
      <c r="BC428" s="207"/>
      <c r="BD428" s="207"/>
      <c r="BE428" s="207"/>
      <c r="BF428" s="207"/>
      <c r="BG428" s="207"/>
      <c r="BH428" s="207"/>
      <c r="BI428" s="207"/>
      <c r="BJ428" s="207"/>
      <c r="BK428" s="207"/>
      <c r="BL428" s="207"/>
      <c r="BM428" s="207"/>
      <c r="BN428" s="207"/>
      <c r="BO428" s="207"/>
      <c r="BP428" s="207"/>
      <c r="BQ428" s="207"/>
      <c r="BR428" s="207"/>
      <c r="BS428" s="207"/>
      <c r="BT428" s="207"/>
      <c r="BU428" s="207"/>
      <c r="BV428" s="207"/>
      <c r="BW428" s="207"/>
      <c r="BX428" s="207"/>
      <c r="BY428" s="207"/>
      <c r="BZ428" s="208"/>
      <c r="CA428" s="208"/>
      <c r="CB428" s="208"/>
      <c r="CC428" s="208"/>
      <c r="CD428" s="208"/>
      <c r="CE428" s="208"/>
      <c r="CF428" s="208"/>
      <c r="CG428" s="208"/>
      <c r="CH428" s="208"/>
      <c r="CI428" s="208"/>
      <c r="CJ428" s="208"/>
      <c r="CK428" s="208"/>
      <c r="CL428" s="208"/>
      <c r="CM428" s="208"/>
      <c r="CN428" s="208"/>
      <c r="CO428" s="208"/>
      <c r="CP428" s="208"/>
      <c r="CQ428" s="208"/>
      <c r="CR428" s="208"/>
      <c r="CS428" s="208"/>
      <c r="CT428" s="208"/>
      <c r="CU428" s="208"/>
      <c r="CV428" s="208"/>
      <c r="CW428" s="208"/>
      <c r="CX428" s="208"/>
      <c r="CY428" s="208"/>
      <c r="CZ428" s="208"/>
      <c r="DA428" s="205"/>
    </row>
    <row r="429" s="212" customFormat="true" ht="25.15" customHeight="true" x14ac:dyDescent="0.2">
      <c r="B429" s="1725"/>
      <c r="C429" s="1737" t="s">
        <v>250</v>
      </c>
      <c r="D429" s="1734"/>
      <c r="E429" s="510">
        <v>0.31274621465087393</v>
      </c>
      <c r="F429" s="488"/>
      <c r="G429" s="488"/>
      <c r="H429" s="1738" t="s">
        <v>250</v>
      </c>
      <c r="I429" s="1734"/>
      <c r="J429" s="511">
        <v>0.30522933653041678</v>
      </c>
      <c r="K429" s="488"/>
      <c r="L429" s="488"/>
      <c r="M429" s="1739" t="s">
        <v>250</v>
      </c>
      <c r="N429" s="1734"/>
      <c r="O429" s="512">
        <v>0.27706240866543824</v>
      </c>
      <c r="P429" s="488"/>
      <c r="Q429" s="488"/>
      <c r="AU429" s="205"/>
      <c r="AV429" s="205"/>
      <c r="AW429" s="205"/>
      <c r="AX429" s="205"/>
      <c r="AY429" s="205"/>
      <c r="BA429" s="207"/>
      <c r="BB429" s="281"/>
      <c r="BC429" s="207"/>
      <c r="BD429" s="207"/>
      <c r="BE429" s="207"/>
      <c r="BF429" s="207"/>
      <c r="BG429" s="207"/>
      <c r="BH429" s="207"/>
      <c r="BI429" s="207"/>
      <c r="BJ429" s="207"/>
      <c r="BK429" s="207"/>
      <c r="BL429" s="207"/>
      <c r="BM429" s="207"/>
      <c r="BN429" s="207"/>
      <c r="BO429" s="207"/>
      <c r="BP429" s="207"/>
      <c r="BQ429" s="207"/>
      <c r="BR429" s="207"/>
      <c r="BS429" s="207"/>
      <c r="BT429" s="207"/>
      <c r="BU429" s="207"/>
      <c r="BV429" s="207"/>
      <c r="BW429" s="207"/>
      <c r="BX429" s="207"/>
      <c r="BY429" s="207"/>
      <c r="BZ429" s="208"/>
      <c r="CA429" s="208"/>
      <c r="CB429" s="208"/>
      <c r="CC429" s="208"/>
      <c r="CD429" s="208"/>
      <c r="CE429" s="208"/>
      <c r="CF429" s="208"/>
      <c r="CG429" s="208"/>
      <c r="CH429" s="208"/>
      <c r="CI429" s="208"/>
      <c r="CJ429" s="208"/>
      <c r="CK429" s="208"/>
      <c r="CL429" s="208"/>
      <c r="CM429" s="208"/>
      <c r="CN429" s="208"/>
      <c r="CO429" s="208"/>
      <c r="CP429" s="208"/>
      <c r="CQ429" s="208"/>
      <c r="CR429" s="208"/>
      <c r="CS429" s="208"/>
      <c r="CT429" s="208"/>
      <c r="CU429" s="208"/>
      <c r="CV429" s="208"/>
      <c r="CW429" s="208"/>
      <c r="CX429" s="208"/>
      <c r="CY429" s="208"/>
      <c r="CZ429" s="208"/>
      <c r="DA429" s="205"/>
    </row>
    <row r="430" s="212" customFormat="true" ht="25.15" customHeight="true" x14ac:dyDescent="0.2">
      <c r="B430" s="1725"/>
      <c r="C430" s="1737" t="s">
        <v>251</v>
      </c>
      <c r="D430" s="1734"/>
      <c r="E430" s="510">
        <v>-0.30961932949654331</v>
      </c>
      <c r="F430" s="488"/>
      <c r="G430" s="488"/>
      <c r="H430" s="1738" t="s">
        <v>246</v>
      </c>
      <c r="I430" s="1734"/>
      <c r="J430" s="511">
        <v>-0.28984106812244032</v>
      </c>
      <c r="K430" s="488"/>
      <c r="L430" s="488"/>
      <c r="M430" s="1739" t="s">
        <v>249</v>
      </c>
      <c r="N430" s="1734"/>
      <c r="O430" s="512">
        <v>-0.26896168537718651</v>
      </c>
      <c r="P430" s="488"/>
      <c r="Q430" s="488"/>
      <c r="AU430" s="205"/>
      <c r="AV430" s="205"/>
      <c r="AW430" s="205"/>
      <c r="AX430" s="205"/>
      <c r="AY430" s="205"/>
      <c r="BA430" s="207"/>
      <c r="BB430" s="281"/>
      <c r="BC430" s="207"/>
      <c r="BD430" s="207"/>
      <c r="BE430" s="207"/>
      <c r="BF430" s="207"/>
      <c r="BG430" s="207"/>
      <c r="BH430" s="207"/>
      <c r="BI430" s="207"/>
      <c r="BJ430" s="207"/>
      <c r="BK430" s="207"/>
      <c r="BL430" s="207"/>
      <c r="BM430" s="207"/>
      <c r="BN430" s="207"/>
      <c r="BO430" s="207"/>
      <c r="BP430" s="207"/>
      <c r="BQ430" s="207"/>
      <c r="BR430" s="207"/>
      <c r="BS430" s="207"/>
      <c r="BT430" s="207"/>
      <c r="BU430" s="207"/>
      <c r="BV430" s="207"/>
      <c r="BW430" s="207"/>
      <c r="BX430" s="207"/>
      <c r="BY430" s="207"/>
      <c r="BZ430" s="208"/>
      <c r="CA430" s="208"/>
      <c r="CB430" s="208"/>
      <c r="CC430" s="208"/>
      <c r="CD430" s="208"/>
      <c r="CE430" s="208"/>
      <c r="CF430" s="208"/>
      <c r="CG430" s="208"/>
      <c r="CH430" s="208"/>
      <c r="CI430" s="208"/>
      <c r="CJ430" s="208"/>
      <c r="CK430" s="208"/>
      <c r="CL430" s="208"/>
      <c r="CM430" s="208"/>
      <c r="CN430" s="208"/>
      <c r="CO430" s="208"/>
      <c r="CP430" s="208"/>
      <c r="CQ430" s="208"/>
      <c r="CR430" s="208"/>
      <c r="CS430" s="208"/>
      <c r="CT430" s="208"/>
      <c r="CU430" s="208"/>
      <c r="CV430" s="208"/>
      <c r="CW430" s="208"/>
      <c r="CX430" s="208"/>
      <c r="CY430" s="208"/>
      <c r="CZ430" s="208"/>
      <c r="DA430" s="205"/>
    </row>
    <row r="431" s="212" customFormat="true" ht="25.15" customHeight="true" x14ac:dyDescent="0.2">
      <c r="B431" s="1725"/>
      <c r="C431" s="1737" t="s">
        <v>252</v>
      </c>
      <c r="D431" s="1734"/>
      <c r="E431" s="510">
        <v>0.28543007504776613</v>
      </c>
      <c r="F431" s="488"/>
      <c r="G431" s="488"/>
      <c r="H431" s="1738" t="s">
        <v>253</v>
      </c>
      <c r="I431" s="1734"/>
      <c r="J431" s="511">
        <v>-0.2664775742815032</v>
      </c>
      <c r="K431" s="488"/>
      <c r="L431" s="488"/>
      <c r="M431" s="1739" t="s">
        <v>252</v>
      </c>
      <c r="N431" s="1734"/>
      <c r="O431" s="512">
        <v>0.25282854959100143</v>
      </c>
      <c r="P431" s="488"/>
      <c r="Q431" s="488"/>
      <c r="AU431" s="205"/>
      <c r="AV431" s="205"/>
      <c r="AW431" s="205"/>
      <c r="AX431" s="205"/>
      <c r="AY431" s="205"/>
      <c r="BA431" s="207"/>
      <c r="BB431" s="281"/>
      <c r="BC431" s="207"/>
      <c r="BD431" s="207"/>
      <c r="BE431" s="207"/>
      <c r="BF431" s="207"/>
      <c r="BG431" s="207"/>
      <c r="BH431" s="207"/>
      <c r="BI431" s="207"/>
      <c r="BJ431" s="207"/>
      <c r="BK431" s="207"/>
      <c r="BL431" s="207"/>
      <c r="BM431" s="207"/>
      <c r="BN431" s="207"/>
      <c r="BO431" s="207"/>
      <c r="BP431" s="207"/>
      <c r="BQ431" s="207"/>
      <c r="BR431" s="207"/>
      <c r="BS431" s="207"/>
      <c r="BT431" s="207"/>
      <c r="BU431" s="207"/>
      <c r="BV431" s="207"/>
      <c r="BW431" s="207"/>
      <c r="BX431" s="207"/>
      <c r="BY431" s="207"/>
      <c r="BZ431" s="208"/>
      <c r="CA431" s="208"/>
      <c r="CB431" s="208"/>
      <c r="CC431" s="208"/>
      <c r="CD431" s="208"/>
      <c r="CE431" s="208"/>
      <c r="CF431" s="208"/>
      <c r="CG431" s="208"/>
      <c r="CH431" s="208"/>
      <c r="CI431" s="208"/>
      <c r="CJ431" s="208"/>
      <c r="CK431" s="208"/>
      <c r="CL431" s="208"/>
      <c r="CM431" s="208"/>
      <c r="CN431" s="208"/>
      <c r="CO431" s="208"/>
      <c r="CP431" s="208"/>
      <c r="CQ431" s="208"/>
      <c r="CR431" s="208"/>
      <c r="CS431" s="208"/>
      <c r="CT431" s="208"/>
      <c r="CU431" s="208"/>
      <c r="CV431" s="208"/>
      <c r="CW431" s="208"/>
      <c r="CX431" s="208"/>
      <c r="CY431" s="208"/>
      <c r="CZ431" s="208"/>
      <c r="DA431" s="205"/>
    </row>
    <row r="432" s="212" customFormat="true" ht="25.15" customHeight="true" x14ac:dyDescent="0.2">
      <c r="B432" s="1725"/>
      <c r="C432" s="1737" t="s">
        <v>247</v>
      </c>
      <c r="D432" s="1734"/>
      <c r="E432" s="510">
        <v>0.2851126909865172</v>
      </c>
      <c r="F432" s="488"/>
      <c r="G432" s="488"/>
      <c r="H432" s="1738" t="s">
        <v>252</v>
      </c>
      <c r="I432" s="1734"/>
      <c r="J432" s="511">
        <v>0.2513275928818578</v>
      </c>
      <c r="K432" s="488"/>
      <c r="L432" s="488"/>
      <c r="M432" s="1739" t="s">
        <v>242</v>
      </c>
      <c r="N432" s="1734"/>
      <c r="O432" s="512">
        <v>0.25103934062276245</v>
      </c>
      <c r="P432" s="488"/>
      <c r="Q432" s="488"/>
      <c r="AU432" s="205"/>
      <c r="AV432" s="205"/>
      <c r="AW432" s="205"/>
      <c r="AX432" s="205"/>
      <c r="AY432" s="205"/>
      <c r="BA432" s="207"/>
      <c r="BB432" s="281"/>
      <c r="BC432" s="207"/>
      <c r="BD432" s="207"/>
      <c r="BE432" s="207"/>
      <c r="BF432" s="207"/>
      <c r="BG432" s="207"/>
      <c r="BH432" s="207"/>
      <c r="BI432" s="207"/>
      <c r="BJ432" s="207"/>
      <c r="BK432" s="207"/>
      <c r="BL432" s="207"/>
      <c r="BM432" s="207"/>
      <c r="BN432" s="207"/>
      <c r="BO432" s="207"/>
      <c r="BP432" s="207"/>
      <c r="BQ432" s="207"/>
      <c r="BR432" s="207"/>
      <c r="BS432" s="207"/>
      <c r="BT432" s="207"/>
      <c r="BU432" s="207"/>
      <c r="BV432" s="207"/>
      <c r="BW432" s="207"/>
      <c r="BX432" s="207"/>
      <c r="BY432" s="207"/>
      <c r="BZ432" s="208"/>
      <c r="CA432" s="208"/>
      <c r="CB432" s="208"/>
      <c r="CC432" s="208"/>
      <c r="CD432" s="208"/>
      <c r="CE432" s="208"/>
      <c r="CF432" s="208"/>
      <c r="CG432" s="208"/>
      <c r="CH432" s="208"/>
      <c r="CI432" s="208"/>
      <c r="CJ432" s="208"/>
      <c r="CK432" s="208"/>
      <c r="CL432" s="208"/>
      <c r="CM432" s="208"/>
      <c r="CN432" s="208"/>
      <c r="CO432" s="208"/>
      <c r="CP432" s="208"/>
      <c r="CQ432" s="208"/>
      <c r="CR432" s="208"/>
      <c r="CS432" s="208"/>
      <c r="CT432" s="208"/>
      <c r="CU432" s="208"/>
      <c r="CV432" s="208"/>
      <c r="CW432" s="208"/>
      <c r="CX432" s="208"/>
      <c r="CY432" s="208"/>
      <c r="CZ432" s="208"/>
      <c r="DA432" s="205"/>
    </row>
    <row r="433" s="212" customFormat="true" ht="25.15" customHeight="true" x14ac:dyDescent="0.2">
      <c r="B433" s="1725"/>
      <c r="C433" s="1737" t="s">
        <v>249</v>
      </c>
      <c r="D433" s="1734"/>
      <c r="E433" s="510">
        <v>-0.26621953883812144</v>
      </c>
      <c r="F433" s="488"/>
      <c r="G433" s="488"/>
      <c r="H433" s="1738" t="s">
        <v>251</v>
      </c>
      <c r="I433" s="1734"/>
      <c r="J433" s="511">
        <v>-0.23116077669411897</v>
      </c>
      <c r="K433" s="488"/>
      <c r="L433" s="488"/>
      <c r="M433" s="1739" t="s">
        <v>244</v>
      </c>
      <c r="N433" s="1734"/>
      <c r="O433" s="512">
        <v>0.23894849466871665</v>
      </c>
      <c r="P433" s="488"/>
      <c r="Q433" s="488"/>
      <c r="AU433" s="205"/>
      <c r="AV433" s="205"/>
      <c r="AW433" s="205"/>
      <c r="AX433" s="205"/>
      <c r="AY433" s="205"/>
      <c r="BA433" s="207"/>
      <c r="BB433" s="281"/>
      <c r="BC433" s="207"/>
      <c r="BD433" s="207"/>
      <c r="BE433" s="207"/>
      <c r="BF433" s="207"/>
      <c r="BG433" s="207"/>
      <c r="BH433" s="207"/>
      <c r="BI433" s="207"/>
      <c r="BJ433" s="207"/>
      <c r="BK433" s="207"/>
      <c r="BL433" s="207"/>
      <c r="BM433" s="207"/>
      <c r="BN433" s="207"/>
      <c r="BO433" s="207"/>
      <c r="BP433" s="207"/>
      <c r="BQ433" s="207"/>
      <c r="BR433" s="207"/>
      <c r="BS433" s="207"/>
      <c r="BT433" s="207"/>
      <c r="BU433" s="207"/>
      <c r="BV433" s="207"/>
      <c r="BW433" s="207"/>
      <c r="BX433" s="207"/>
      <c r="BY433" s="207"/>
      <c r="BZ433" s="208"/>
      <c r="CA433" s="208"/>
      <c r="CB433" s="208"/>
      <c r="CC433" s="208"/>
      <c r="CD433" s="208"/>
      <c r="CE433" s="208"/>
      <c r="CF433" s="208"/>
      <c r="CG433" s="208"/>
      <c r="CH433" s="208"/>
      <c r="CI433" s="208"/>
      <c r="CJ433" s="208"/>
      <c r="CK433" s="208"/>
      <c r="CL433" s="208"/>
      <c r="CM433" s="208"/>
      <c r="CN433" s="208"/>
      <c r="CO433" s="208"/>
      <c r="CP433" s="208"/>
      <c r="CQ433" s="208"/>
      <c r="CR433" s="208"/>
      <c r="CS433" s="208"/>
      <c r="CT433" s="208"/>
      <c r="CU433" s="208"/>
      <c r="CV433" s="208"/>
      <c r="CW433" s="208"/>
      <c r="CX433" s="208"/>
      <c r="CY433" s="208"/>
      <c r="CZ433" s="208"/>
      <c r="DA433" s="205"/>
    </row>
    <row r="434" s="212" customFormat="true" ht="25.15" customHeight="true" x14ac:dyDescent="0.2">
      <c r="B434" s="1725"/>
      <c r="C434" s="1737" t="s">
        <v>254</v>
      </c>
      <c r="D434" s="1734"/>
      <c r="E434" s="510">
        <v>-0.24326945620871529</v>
      </c>
      <c r="F434" s="488"/>
      <c r="G434" s="488"/>
      <c r="H434" s="1738" t="s">
        <v>255</v>
      </c>
      <c r="I434" s="1734"/>
      <c r="J434" s="511">
        <v>-0.21742154049007162</v>
      </c>
      <c r="K434" s="488"/>
      <c r="L434" s="488"/>
      <c r="M434" s="1739" t="s">
        <v>251</v>
      </c>
      <c r="N434" s="1734"/>
      <c r="O434" s="512">
        <v>-0.2339048570346807</v>
      </c>
      <c r="P434" s="488"/>
      <c r="Q434" s="488"/>
      <c r="AU434" s="205"/>
      <c r="AV434" s="205"/>
      <c r="AW434" s="205"/>
      <c r="AX434" s="205"/>
      <c r="AY434" s="205"/>
      <c r="BA434" s="207"/>
      <c r="BB434" s="281"/>
      <c r="BC434" s="207"/>
      <c r="BD434" s="207"/>
      <c r="BE434" s="207"/>
      <c r="BF434" s="207"/>
      <c r="BG434" s="207"/>
      <c r="BH434" s="207"/>
      <c r="BI434" s="207"/>
      <c r="BJ434" s="207"/>
      <c r="BK434" s="207"/>
      <c r="BL434" s="207"/>
      <c r="BM434" s="207"/>
      <c r="BN434" s="207"/>
      <c r="BO434" s="207"/>
      <c r="BP434" s="207"/>
      <c r="BQ434" s="207"/>
      <c r="BR434" s="207"/>
      <c r="BS434" s="207"/>
      <c r="BT434" s="207"/>
      <c r="BU434" s="207"/>
      <c r="BV434" s="207"/>
      <c r="BW434" s="207"/>
      <c r="BX434" s="207"/>
      <c r="BY434" s="207"/>
      <c r="BZ434" s="208"/>
      <c r="CA434" s="208"/>
      <c r="CB434" s="208"/>
      <c r="CC434" s="208"/>
      <c r="CD434" s="208"/>
      <c r="CE434" s="208"/>
      <c r="CF434" s="208"/>
      <c r="CG434" s="208"/>
      <c r="CH434" s="208"/>
      <c r="CI434" s="208"/>
      <c r="CJ434" s="208"/>
      <c r="CK434" s="208"/>
      <c r="CL434" s="208"/>
      <c r="CM434" s="208"/>
      <c r="CN434" s="208"/>
      <c r="CO434" s="208"/>
      <c r="CP434" s="208"/>
      <c r="CQ434" s="208"/>
      <c r="CR434" s="208"/>
      <c r="CS434" s="208"/>
      <c r="CT434" s="208"/>
      <c r="CU434" s="208"/>
      <c r="CV434" s="208"/>
      <c r="CW434" s="208"/>
      <c r="CX434" s="208"/>
      <c r="CY434" s="208"/>
      <c r="CZ434" s="208"/>
      <c r="DA434" s="205"/>
    </row>
    <row r="435" s="212" customFormat="true" ht="25.15" customHeight="true" x14ac:dyDescent="0.2">
      <c r="B435" s="1725"/>
      <c r="C435" s="1737" t="s">
        <v>256</v>
      </c>
      <c r="D435" s="1734"/>
      <c r="E435" s="510">
        <v>-0.17059130421412708</v>
      </c>
      <c r="F435" s="488"/>
      <c r="G435" s="488"/>
      <c r="H435" s="1738" t="s">
        <v>256</v>
      </c>
      <c r="I435" s="1734"/>
      <c r="J435" s="511">
        <v>-0.21603750592599671</v>
      </c>
      <c r="K435" s="488"/>
      <c r="L435" s="488"/>
      <c r="M435" s="1739" t="s">
        <v>257</v>
      </c>
      <c r="N435" s="1734"/>
      <c r="O435" s="512">
        <v>0.21400442101623068</v>
      </c>
      <c r="P435" s="488"/>
      <c r="Q435" s="488"/>
      <c r="AU435" s="205"/>
      <c r="AV435" s="205"/>
      <c r="AW435" s="205"/>
      <c r="AX435" s="205"/>
      <c r="AY435" s="205"/>
      <c r="BA435" s="207"/>
      <c r="BB435" s="281"/>
      <c r="BC435" s="207"/>
      <c r="BD435" s="207"/>
      <c r="BE435" s="207"/>
      <c r="BF435" s="207"/>
      <c r="BG435" s="207"/>
      <c r="BH435" s="207"/>
      <c r="BI435" s="207"/>
      <c r="BJ435" s="207"/>
      <c r="BK435" s="207"/>
      <c r="BL435" s="207"/>
      <c r="BM435" s="207"/>
      <c r="BN435" s="207"/>
      <c r="BO435" s="207"/>
      <c r="BP435" s="207"/>
      <c r="BQ435" s="207"/>
      <c r="BR435" s="207"/>
      <c r="BS435" s="207"/>
      <c r="BT435" s="207"/>
      <c r="BU435" s="207"/>
      <c r="BV435" s="207"/>
      <c r="BW435" s="207"/>
      <c r="BX435" s="207"/>
      <c r="BY435" s="207"/>
      <c r="BZ435" s="208"/>
      <c r="CA435" s="208"/>
      <c r="CB435" s="208"/>
      <c r="CC435" s="208"/>
      <c r="CD435" s="208"/>
      <c r="CE435" s="208"/>
      <c r="CF435" s="208"/>
      <c r="CG435" s="208"/>
      <c r="CH435" s="208"/>
      <c r="CI435" s="208"/>
      <c r="CJ435" s="208"/>
      <c r="CK435" s="208"/>
      <c r="CL435" s="208"/>
      <c r="CM435" s="208"/>
      <c r="CN435" s="208"/>
      <c r="CO435" s="208"/>
      <c r="CP435" s="208"/>
      <c r="CQ435" s="208"/>
      <c r="CR435" s="208"/>
      <c r="CS435" s="208"/>
      <c r="CT435" s="208"/>
      <c r="CU435" s="208"/>
      <c r="CV435" s="208"/>
      <c r="CW435" s="208"/>
      <c r="CX435" s="208"/>
      <c r="CY435" s="208"/>
      <c r="CZ435" s="208"/>
      <c r="DA435" s="205"/>
    </row>
    <row r="436" s="212" customFormat="true" ht="25.15" customHeight="true" x14ac:dyDescent="0.2">
      <c r="B436" s="1725"/>
      <c r="C436" s="1737" t="s">
        <v>258</v>
      </c>
      <c r="D436" s="1734"/>
      <c r="E436" s="510">
        <v>-0.16908505618976244</v>
      </c>
      <c r="F436" s="488"/>
      <c r="G436" s="488"/>
      <c r="H436" s="1738" t="s">
        <v>259</v>
      </c>
      <c r="I436" s="1734"/>
      <c r="J436" s="511">
        <v>-0.20889528944487334</v>
      </c>
      <c r="K436" s="488"/>
      <c r="L436" s="488"/>
      <c r="M436" s="1739" t="s">
        <v>260</v>
      </c>
      <c r="N436" s="1734"/>
      <c r="O436" s="512">
        <v>-0.2052028136096315</v>
      </c>
      <c r="P436" s="488"/>
      <c r="Q436" s="488"/>
      <c r="AU436" s="205"/>
      <c r="AV436" s="205"/>
      <c r="AW436" s="205"/>
      <c r="AX436" s="205"/>
      <c r="AY436" s="205"/>
      <c r="BA436" s="207"/>
      <c r="BB436" s="281"/>
      <c r="BC436" s="207"/>
      <c r="BD436" s="207"/>
      <c r="BE436" s="207"/>
      <c r="BF436" s="207"/>
      <c r="BG436" s="207"/>
      <c r="BH436" s="207"/>
      <c r="BI436" s="207"/>
      <c r="BJ436" s="207"/>
      <c r="BK436" s="207"/>
      <c r="BL436" s="207"/>
      <c r="BM436" s="207"/>
      <c r="BN436" s="207"/>
      <c r="BO436" s="207"/>
      <c r="BP436" s="207"/>
      <c r="BQ436" s="207"/>
      <c r="BR436" s="207"/>
      <c r="BS436" s="207"/>
      <c r="BT436" s="207"/>
      <c r="BU436" s="207"/>
      <c r="BV436" s="207"/>
      <c r="BW436" s="207"/>
      <c r="BX436" s="207"/>
      <c r="BY436" s="207"/>
      <c r="BZ436" s="208"/>
      <c r="CA436" s="208"/>
      <c r="CB436" s="208"/>
      <c r="CC436" s="208"/>
      <c r="CD436" s="208"/>
      <c r="CE436" s="208"/>
      <c r="CF436" s="208"/>
      <c r="CG436" s="208"/>
      <c r="CH436" s="208"/>
      <c r="CI436" s="208"/>
      <c r="CJ436" s="208"/>
      <c r="CK436" s="208"/>
      <c r="CL436" s="208"/>
      <c r="CM436" s="208"/>
      <c r="CN436" s="208"/>
      <c r="CO436" s="208"/>
      <c r="CP436" s="208"/>
      <c r="CQ436" s="208"/>
      <c r="CR436" s="208"/>
      <c r="CS436" s="208"/>
      <c r="CT436" s="208"/>
      <c r="CU436" s="208"/>
      <c r="CV436" s="208"/>
      <c r="CW436" s="208"/>
      <c r="CX436" s="208"/>
      <c r="CY436" s="208"/>
      <c r="CZ436" s="208"/>
      <c r="DA436" s="205"/>
    </row>
    <row r="437" s="212" customFormat="true" ht="25.15" customHeight="true" x14ac:dyDescent="0.2">
      <c r="B437" s="1725"/>
      <c r="C437" s="1737" t="s">
        <v>261</v>
      </c>
      <c r="D437" s="1734"/>
      <c r="E437" s="510">
        <v>0.16332497106780744</v>
      </c>
      <c r="F437" s="488"/>
      <c r="G437" s="488"/>
      <c r="H437" s="1738" t="s">
        <v>262</v>
      </c>
      <c r="I437" s="1734"/>
      <c r="J437" s="511">
        <v>-0.20199766855098111</v>
      </c>
      <c r="K437" s="488"/>
      <c r="L437" s="488"/>
      <c r="M437" s="1739" t="s">
        <v>254</v>
      </c>
      <c r="N437" s="1734"/>
      <c r="O437" s="512">
        <v>-0.20215949247697321</v>
      </c>
      <c r="P437" s="488"/>
      <c r="Q437" s="488"/>
      <c r="AU437" s="205"/>
      <c r="AV437" s="205"/>
      <c r="AW437" s="205"/>
      <c r="AX437" s="205"/>
      <c r="AY437" s="205"/>
      <c r="BA437" s="207"/>
      <c r="BB437" s="281"/>
      <c r="BC437" s="207"/>
      <c r="BD437" s="207"/>
      <c r="BE437" s="207"/>
      <c r="BF437" s="207"/>
      <c r="BG437" s="207"/>
      <c r="BH437" s="207"/>
      <c r="BI437" s="207"/>
      <c r="BJ437" s="207"/>
      <c r="BK437" s="207"/>
      <c r="BL437" s="207"/>
      <c r="BM437" s="207"/>
      <c r="BN437" s="207"/>
      <c r="BO437" s="207"/>
      <c r="BP437" s="207"/>
      <c r="BQ437" s="207"/>
      <c r="BR437" s="207"/>
      <c r="BS437" s="207"/>
      <c r="BT437" s="207"/>
      <c r="BU437" s="207"/>
      <c r="BV437" s="207"/>
      <c r="BW437" s="207"/>
      <c r="BX437" s="207"/>
      <c r="BY437" s="207"/>
      <c r="BZ437" s="208"/>
      <c r="CA437" s="208"/>
      <c r="CB437" s="208"/>
      <c r="CC437" s="208"/>
      <c r="CD437" s="208"/>
      <c r="CE437" s="208"/>
      <c r="CF437" s="208"/>
      <c r="CG437" s="208"/>
      <c r="CH437" s="208"/>
      <c r="CI437" s="208"/>
      <c r="CJ437" s="208"/>
      <c r="CK437" s="208"/>
      <c r="CL437" s="208"/>
      <c r="CM437" s="208"/>
      <c r="CN437" s="208"/>
      <c r="CO437" s="208"/>
      <c r="CP437" s="208"/>
      <c r="CQ437" s="208"/>
      <c r="CR437" s="208"/>
      <c r="CS437" s="208"/>
      <c r="CT437" s="208"/>
      <c r="CU437" s="208"/>
      <c r="CV437" s="208"/>
      <c r="CW437" s="208"/>
      <c r="CX437" s="208"/>
      <c r="CY437" s="208"/>
      <c r="CZ437" s="208"/>
      <c r="DA437" s="205"/>
    </row>
    <row r="438" s="212" customFormat="true" ht="25.15" customHeight="true" x14ac:dyDescent="0.2">
      <c r="B438" s="1725"/>
      <c r="C438" s="1737" t="s">
        <v>263</v>
      </c>
      <c r="D438" s="1734"/>
      <c r="E438" s="510">
        <v>-0.13370253677492916</v>
      </c>
      <c r="F438" s="488"/>
      <c r="G438" s="488"/>
      <c r="H438" s="1738" t="s">
        <v>264</v>
      </c>
      <c r="I438" s="1734"/>
      <c r="J438" s="511">
        <v>-0.19865448285941528</v>
      </c>
      <c r="K438" s="488"/>
      <c r="L438" s="488"/>
      <c r="M438" s="1739" t="s">
        <v>258</v>
      </c>
      <c r="N438" s="1734"/>
      <c r="O438" s="512">
        <v>-0.13889672775970224</v>
      </c>
      <c r="P438" s="488"/>
      <c r="Q438" s="488"/>
      <c r="AU438" s="205"/>
      <c r="AV438" s="205"/>
      <c r="AW438" s="205"/>
      <c r="AX438" s="205"/>
      <c r="AY438" s="205"/>
      <c r="BA438" s="207"/>
      <c r="BB438" s="281"/>
      <c r="BC438" s="207"/>
      <c r="BD438" s="207"/>
      <c r="BE438" s="207"/>
      <c r="BF438" s="207"/>
      <c r="BG438" s="207"/>
      <c r="BH438" s="207"/>
      <c r="BI438" s="207"/>
      <c r="BJ438" s="207"/>
      <c r="BK438" s="207"/>
      <c r="BL438" s="207"/>
      <c r="BM438" s="207"/>
      <c r="BN438" s="207"/>
      <c r="BO438" s="207"/>
      <c r="BP438" s="207"/>
      <c r="BQ438" s="207"/>
      <c r="BR438" s="207"/>
      <c r="BS438" s="207"/>
      <c r="BT438" s="207"/>
      <c r="BU438" s="207"/>
      <c r="BV438" s="207"/>
      <c r="BW438" s="207"/>
      <c r="BX438" s="207"/>
      <c r="BY438" s="207"/>
      <c r="BZ438" s="208"/>
      <c r="CA438" s="208"/>
      <c r="CB438" s="208"/>
      <c r="CC438" s="208"/>
      <c r="CD438" s="208"/>
      <c r="CE438" s="208"/>
      <c r="CF438" s="208"/>
      <c r="CG438" s="208"/>
      <c r="CH438" s="208"/>
      <c r="CI438" s="208"/>
      <c r="CJ438" s="208"/>
      <c r="CK438" s="208"/>
      <c r="CL438" s="208"/>
      <c r="CM438" s="208"/>
      <c r="CN438" s="208"/>
      <c r="CO438" s="208"/>
      <c r="CP438" s="208"/>
      <c r="CQ438" s="208"/>
      <c r="CR438" s="208"/>
      <c r="CS438" s="208"/>
      <c r="CT438" s="208"/>
      <c r="CU438" s="208"/>
      <c r="CV438" s="208"/>
      <c r="CW438" s="208"/>
      <c r="CX438" s="208"/>
      <c r="CY438" s="208"/>
      <c r="CZ438" s="208"/>
      <c r="DA438" s="205"/>
    </row>
    <row r="439" s="212" customFormat="true" ht="25.15" customHeight="true" x14ac:dyDescent="0.2">
      <c r="B439" s="1725"/>
      <c r="C439" s="1737" t="s">
        <v>265</v>
      </c>
      <c r="D439" s="1734"/>
      <c r="E439" s="510">
        <v>-0.1272859238567218</v>
      </c>
      <c r="F439" s="488"/>
      <c r="G439" s="488"/>
      <c r="H439" s="1738" t="s">
        <v>266</v>
      </c>
      <c r="I439" s="1734"/>
      <c r="J439" s="511">
        <v>-0.16983927114248781</v>
      </c>
      <c r="K439" s="488"/>
      <c r="L439" s="488"/>
      <c r="M439" s="1739" t="s">
        <v>256</v>
      </c>
      <c r="N439" s="1734"/>
      <c r="O439" s="512">
        <v>-0.13010593093885153</v>
      </c>
      <c r="P439" s="488"/>
      <c r="Q439" s="488"/>
      <c r="AU439" s="205"/>
      <c r="AV439" s="205"/>
      <c r="AW439" s="205"/>
      <c r="AX439" s="205"/>
      <c r="AY439" s="205"/>
      <c r="BA439" s="207"/>
      <c r="BB439" s="281"/>
      <c r="BC439" s="207"/>
      <c r="BD439" s="207"/>
      <c r="BE439" s="207"/>
      <c r="BF439" s="207"/>
      <c r="BG439" s="207"/>
      <c r="BH439" s="207"/>
      <c r="BI439" s="207"/>
      <c r="BJ439" s="207"/>
      <c r="BK439" s="207"/>
      <c r="BL439" s="207"/>
      <c r="BM439" s="207"/>
      <c r="BN439" s="207"/>
      <c r="BO439" s="207"/>
      <c r="BP439" s="207"/>
      <c r="BQ439" s="207"/>
      <c r="BR439" s="207"/>
      <c r="BS439" s="207"/>
      <c r="BT439" s="207"/>
      <c r="BU439" s="207"/>
      <c r="BV439" s="207"/>
      <c r="BW439" s="207"/>
      <c r="BX439" s="207"/>
      <c r="BY439" s="207"/>
      <c r="BZ439" s="208"/>
      <c r="CA439" s="208"/>
      <c r="CB439" s="208"/>
      <c r="CC439" s="208"/>
      <c r="CD439" s="208"/>
      <c r="CE439" s="208"/>
      <c r="CF439" s="208"/>
      <c r="CG439" s="208"/>
      <c r="CH439" s="208"/>
      <c r="CI439" s="208"/>
      <c r="CJ439" s="208"/>
      <c r="CK439" s="208"/>
      <c r="CL439" s="208"/>
      <c r="CM439" s="208"/>
      <c r="CN439" s="208"/>
      <c r="CO439" s="208"/>
      <c r="CP439" s="208"/>
      <c r="CQ439" s="208"/>
      <c r="CR439" s="208"/>
      <c r="CS439" s="208"/>
      <c r="CT439" s="208"/>
      <c r="CU439" s="208"/>
      <c r="CV439" s="208"/>
      <c r="CW439" s="208"/>
      <c r="CX439" s="208"/>
      <c r="CY439" s="208"/>
      <c r="CZ439" s="208"/>
      <c r="DA439" s="205"/>
    </row>
    <row r="440" s="212" customFormat="true" ht="25.15" customHeight="true" x14ac:dyDescent="0.2">
      <c r="B440" s="1725"/>
      <c r="C440" s="1737" t="s">
        <v>267</v>
      </c>
      <c r="D440" s="1734"/>
      <c r="E440" s="510">
        <v>-0.12421840220346456</v>
      </c>
      <c r="F440" s="488"/>
      <c r="G440" s="488"/>
      <c r="H440" s="1738" t="s">
        <v>263</v>
      </c>
      <c r="I440" s="1734"/>
      <c r="J440" s="511">
        <v>-0.15700835897374188</v>
      </c>
      <c r="K440" s="488"/>
      <c r="L440" s="488"/>
      <c r="M440" s="1739" t="s">
        <v>268</v>
      </c>
      <c r="N440" s="1734"/>
      <c r="O440" s="512">
        <v>0.12810725833880648</v>
      </c>
      <c r="P440" s="488"/>
      <c r="Q440" s="488"/>
      <c r="AU440" s="205"/>
      <c r="AV440" s="205"/>
      <c r="AW440" s="205"/>
      <c r="AX440" s="205"/>
      <c r="AY440" s="205"/>
      <c r="BA440" s="207"/>
      <c r="BB440" s="281"/>
      <c r="BC440" s="207"/>
      <c r="BD440" s="207"/>
      <c r="BE440" s="207"/>
      <c r="BF440" s="207"/>
      <c r="BG440" s="207"/>
      <c r="BH440" s="207"/>
      <c r="BI440" s="207"/>
      <c r="BJ440" s="207"/>
      <c r="BK440" s="207"/>
      <c r="BL440" s="207"/>
      <c r="BM440" s="207"/>
      <c r="BN440" s="207"/>
      <c r="BO440" s="207"/>
      <c r="BP440" s="207"/>
      <c r="BQ440" s="207"/>
      <c r="BR440" s="207"/>
      <c r="BS440" s="207"/>
      <c r="BT440" s="207"/>
      <c r="BU440" s="207"/>
      <c r="BV440" s="207"/>
      <c r="BW440" s="207"/>
      <c r="BX440" s="207"/>
      <c r="BY440" s="207"/>
      <c r="BZ440" s="208"/>
      <c r="CA440" s="208"/>
      <c r="CB440" s="208"/>
      <c r="CC440" s="208"/>
      <c r="CD440" s="208"/>
      <c r="CE440" s="208"/>
      <c r="CF440" s="208"/>
      <c r="CG440" s="208"/>
      <c r="CH440" s="208"/>
      <c r="CI440" s="208"/>
      <c r="CJ440" s="208"/>
      <c r="CK440" s="208"/>
      <c r="CL440" s="208"/>
      <c r="CM440" s="208"/>
      <c r="CN440" s="208"/>
      <c r="CO440" s="208"/>
      <c r="CP440" s="208"/>
      <c r="CQ440" s="208"/>
      <c r="CR440" s="208"/>
      <c r="CS440" s="208"/>
      <c r="CT440" s="208"/>
      <c r="CU440" s="208"/>
      <c r="CV440" s="208"/>
      <c r="CW440" s="208"/>
      <c r="CX440" s="208"/>
      <c r="CY440" s="208"/>
      <c r="CZ440" s="208"/>
      <c r="DA440" s="205"/>
    </row>
    <row r="441" s="212" customFormat="true" ht="25.15" customHeight="true" x14ac:dyDescent="0.2">
      <c r="B441" s="1725"/>
      <c r="C441" s="1737" t="s">
        <v>269</v>
      </c>
      <c r="D441" s="1734"/>
      <c r="E441" s="510">
        <v>-0.12209496108971722</v>
      </c>
      <c r="F441" s="488"/>
      <c r="G441" s="488"/>
      <c r="H441" s="1738" t="s">
        <v>260</v>
      </c>
      <c r="I441" s="1734"/>
      <c r="J441" s="511">
        <v>-0.15665611661004211</v>
      </c>
      <c r="K441" s="488"/>
      <c r="L441" s="488"/>
      <c r="M441" s="1739" t="s">
        <v>270</v>
      </c>
      <c r="N441" s="1734"/>
      <c r="O441" s="512">
        <v>0.12588073322380658</v>
      </c>
      <c r="P441" s="488"/>
      <c r="Q441" s="488"/>
      <c r="AU441" s="205"/>
      <c r="AV441" s="205"/>
      <c r="AW441" s="205"/>
      <c r="AX441" s="205"/>
      <c r="AY441" s="205"/>
      <c r="BA441" s="207"/>
      <c r="BB441" s="281"/>
      <c r="BC441" s="207"/>
      <c r="BD441" s="207"/>
      <c r="BE441" s="207"/>
      <c r="BF441" s="207"/>
      <c r="BG441" s="207"/>
      <c r="BH441" s="207"/>
      <c r="BI441" s="207"/>
      <c r="BJ441" s="207"/>
      <c r="BK441" s="207"/>
      <c r="BL441" s="207"/>
      <c r="BM441" s="207"/>
      <c r="BN441" s="207"/>
      <c r="BO441" s="207"/>
      <c r="BP441" s="207"/>
      <c r="BQ441" s="207"/>
      <c r="BR441" s="207"/>
      <c r="BS441" s="207"/>
      <c r="BT441" s="207"/>
      <c r="BU441" s="207"/>
      <c r="BV441" s="207"/>
      <c r="BW441" s="207"/>
      <c r="BX441" s="207"/>
      <c r="BY441" s="207"/>
      <c r="BZ441" s="208"/>
      <c r="CA441" s="208"/>
      <c r="CB441" s="208"/>
      <c r="CC441" s="208"/>
      <c r="CD441" s="208"/>
      <c r="CE441" s="208"/>
      <c r="CF441" s="208"/>
      <c r="CG441" s="208"/>
      <c r="CH441" s="208"/>
      <c r="CI441" s="208"/>
      <c r="CJ441" s="208"/>
      <c r="CK441" s="208"/>
      <c r="CL441" s="208"/>
      <c r="CM441" s="208"/>
      <c r="CN441" s="208"/>
      <c r="CO441" s="208"/>
      <c r="CP441" s="208"/>
      <c r="CQ441" s="208"/>
      <c r="CR441" s="208"/>
      <c r="CS441" s="208"/>
      <c r="CT441" s="208"/>
      <c r="CU441" s="208"/>
      <c r="CV441" s="208"/>
      <c r="CW441" s="208"/>
      <c r="CX441" s="208"/>
      <c r="CY441" s="208"/>
      <c r="CZ441" s="208"/>
      <c r="DA441" s="205"/>
    </row>
    <row r="442" s="212" customFormat="true" ht="25.15" customHeight="true" x14ac:dyDescent="0.2">
      <c r="B442" s="1725"/>
      <c r="C442" s="1737" t="s">
        <v>248</v>
      </c>
      <c r="D442" s="1734"/>
      <c r="E442" s="510">
        <v>0.1196852319082449</v>
      </c>
      <c r="F442" s="488"/>
      <c r="G442" s="488"/>
      <c r="H442" s="1738" t="s">
        <v>254</v>
      </c>
      <c r="I442" s="1734"/>
      <c r="J442" s="511">
        <v>-0.1553256988758028</v>
      </c>
      <c r="K442" s="488"/>
      <c r="L442" s="488"/>
      <c r="M442" s="1739" t="s">
        <v>266</v>
      </c>
      <c r="N442" s="1734"/>
      <c r="O442" s="512">
        <v>-0.12575491737043212</v>
      </c>
      <c r="P442" s="488"/>
      <c r="Q442" s="488"/>
      <c r="AU442" s="205"/>
      <c r="AV442" s="205"/>
      <c r="AW442" s="205"/>
      <c r="AX442" s="205"/>
      <c r="AY442" s="205"/>
      <c r="BA442" s="207"/>
      <c r="BB442" s="281"/>
      <c r="BC442" s="207"/>
      <c r="BD442" s="207"/>
      <c r="BE442" s="207"/>
      <c r="BF442" s="207"/>
      <c r="BG442" s="207"/>
      <c r="BH442" s="207"/>
      <c r="BI442" s="207"/>
      <c r="BJ442" s="207"/>
      <c r="BK442" s="207"/>
      <c r="BL442" s="207"/>
      <c r="BM442" s="207"/>
      <c r="BN442" s="207"/>
      <c r="BO442" s="207"/>
      <c r="BP442" s="207"/>
      <c r="BQ442" s="207"/>
      <c r="BR442" s="207"/>
      <c r="BS442" s="207"/>
      <c r="BT442" s="207"/>
      <c r="BU442" s="207"/>
      <c r="BV442" s="207"/>
      <c r="BW442" s="207"/>
      <c r="BX442" s="207"/>
      <c r="BY442" s="207"/>
      <c r="BZ442" s="208"/>
      <c r="CA442" s="208"/>
      <c r="CB442" s="208"/>
      <c r="CC442" s="208"/>
      <c r="CD442" s="208"/>
      <c r="CE442" s="208"/>
      <c r="CF442" s="208"/>
      <c r="CG442" s="208"/>
      <c r="CH442" s="208"/>
      <c r="CI442" s="208"/>
      <c r="CJ442" s="208"/>
      <c r="CK442" s="208"/>
      <c r="CL442" s="208"/>
      <c r="CM442" s="208"/>
      <c r="CN442" s="208"/>
      <c r="CO442" s="208"/>
      <c r="CP442" s="208"/>
      <c r="CQ442" s="208"/>
      <c r="CR442" s="208"/>
      <c r="CS442" s="208"/>
      <c r="CT442" s="208"/>
      <c r="CU442" s="208"/>
      <c r="CV442" s="208"/>
      <c r="CW442" s="208"/>
      <c r="CX442" s="208"/>
      <c r="CY442" s="208"/>
      <c r="CZ442" s="208"/>
      <c r="DA442" s="205"/>
    </row>
    <row r="443" s="212" customFormat="true" ht="25.15" customHeight="true" x14ac:dyDescent="0.2">
      <c r="B443" s="1725"/>
      <c r="C443" s="1737" t="s">
        <v>262</v>
      </c>
      <c r="D443" s="1734"/>
      <c r="E443" s="510">
        <v>-0.11163934310304954</v>
      </c>
      <c r="F443" s="488"/>
      <c r="G443" s="488"/>
      <c r="H443" s="1738" t="s">
        <v>271</v>
      </c>
      <c r="I443" s="1734"/>
      <c r="J443" s="511">
        <v>-0.15034413586604023</v>
      </c>
      <c r="K443" s="488"/>
      <c r="L443" s="488"/>
      <c r="M443" s="1739" t="s">
        <v>255</v>
      </c>
      <c r="N443" s="1734"/>
      <c r="O443" s="512">
        <v>-0.12545174805779025</v>
      </c>
      <c r="P443" s="488"/>
      <c r="Q443" s="488"/>
      <c r="AU443" s="205"/>
      <c r="AV443" s="205"/>
      <c r="AW443" s="205"/>
      <c r="AX443" s="205"/>
      <c r="AY443" s="205"/>
      <c r="BA443" s="207"/>
      <c r="BB443" s="281"/>
      <c r="BC443" s="207"/>
      <c r="BD443" s="207"/>
      <c r="BE443" s="207"/>
      <c r="BF443" s="207"/>
      <c r="BG443" s="207"/>
      <c r="BH443" s="207"/>
      <c r="BI443" s="207"/>
      <c r="BJ443" s="207"/>
      <c r="BK443" s="207"/>
      <c r="BL443" s="207"/>
      <c r="BM443" s="207"/>
      <c r="BN443" s="207"/>
      <c r="BO443" s="207"/>
      <c r="BP443" s="207"/>
      <c r="BQ443" s="207"/>
      <c r="BR443" s="207"/>
      <c r="BS443" s="207"/>
      <c r="BT443" s="207"/>
      <c r="BU443" s="207"/>
      <c r="BV443" s="207"/>
      <c r="BW443" s="207"/>
      <c r="BX443" s="207"/>
      <c r="BY443" s="207"/>
      <c r="BZ443" s="208"/>
      <c r="CA443" s="208"/>
      <c r="CB443" s="208"/>
      <c r="CC443" s="208"/>
      <c r="CD443" s="208"/>
      <c r="CE443" s="208"/>
      <c r="CF443" s="208"/>
      <c r="CG443" s="208"/>
      <c r="CH443" s="208"/>
      <c r="CI443" s="208"/>
      <c r="CJ443" s="208"/>
      <c r="CK443" s="208"/>
      <c r="CL443" s="208"/>
      <c r="CM443" s="208"/>
      <c r="CN443" s="208"/>
      <c r="CO443" s="208"/>
      <c r="CP443" s="208"/>
      <c r="CQ443" s="208"/>
      <c r="CR443" s="208"/>
      <c r="CS443" s="208"/>
      <c r="CT443" s="208"/>
      <c r="CU443" s="208"/>
      <c r="CV443" s="208"/>
      <c r="CW443" s="208"/>
      <c r="CX443" s="208"/>
      <c r="CY443" s="208"/>
      <c r="CZ443" s="208"/>
      <c r="DA443" s="205"/>
    </row>
    <row r="444" s="212" customFormat="true" ht="25.15" customHeight="true" x14ac:dyDescent="0.2">
      <c r="B444" s="1725"/>
      <c r="C444" s="1737" t="s">
        <v>272</v>
      </c>
      <c r="D444" s="1734"/>
      <c r="E444" s="510">
        <v>0.10521382921026796</v>
      </c>
      <c r="F444" s="488"/>
      <c r="G444" s="488"/>
      <c r="H444" s="1738" t="s">
        <v>273</v>
      </c>
      <c r="I444" s="1734"/>
      <c r="J444" s="511">
        <v>-0.14386332052736778</v>
      </c>
      <c r="K444" s="488"/>
      <c r="L444" s="488"/>
      <c r="M444" s="1739" t="s">
        <v>272</v>
      </c>
      <c r="N444" s="1734"/>
      <c r="O444" s="512">
        <v>0.1238519918308532</v>
      </c>
      <c r="P444" s="488"/>
      <c r="Q444" s="488"/>
      <c r="AU444" s="205"/>
      <c r="AV444" s="205"/>
      <c r="AW444" s="205"/>
      <c r="AX444" s="205"/>
      <c r="AY444" s="205"/>
      <c r="BA444" s="207"/>
      <c r="BB444" s="281"/>
      <c r="BC444" s="207"/>
      <c r="BD444" s="207"/>
      <c r="BE444" s="207"/>
      <c r="BF444" s="207"/>
      <c r="BG444" s="207"/>
      <c r="BH444" s="207"/>
      <c r="BI444" s="207"/>
      <c r="BJ444" s="207"/>
      <c r="BK444" s="207"/>
      <c r="BL444" s="207"/>
      <c r="BM444" s="207"/>
      <c r="BN444" s="207"/>
      <c r="BO444" s="207"/>
      <c r="BP444" s="207"/>
      <c r="BQ444" s="207"/>
      <c r="BR444" s="207"/>
      <c r="BS444" s="207"/>
      <c r="BT444" s="207"/>
      <c r="BU444" s="207"/>
      <c r="BV444" s="207"/>
      <c r="BW444" s="207"/>
      <c r="BX444" s="207"/>
      <c r="BY444" s="207"/>
      <c r="BZ444" s="208"/>
      <c r="CA444" s="208"/>
      <c r="CB444" s="208"/>
      <c r="CC444" s="208"/>
      <c r="CD444" s="208"/>
      <c r="CE444" s="208"/>
      <c r="CF444" s="208"/>
      <c r="CG444" s="208"/>
      <c r="CH444" s="208"/>
      <c r="CI444" s="208"/>
      <c r="CJ444" s="208"/>
      <c r="CK444" s="208"/>
      <c r="CL444" s="208"/>
      <c r="CM444" s="208"/>
      <c r="CN444" s="208"/>
      <c r="CO444" s="208"/>
      <c r="CP444" s="208"/>
      <c r="CQ444" s="208"/>
      <c r="CR444" s="208"/>
      <c r="CS444" s="208"/>
      <c r="CT444" s="208"/>
      <c r="CU444" s="208"/>
      <c r="CV444" s="208"/>
      <c r="CW444" s="208"/>
      <c r="CX444" s="208"/>
      <c r="CY444" s="208"/>
      <c r="CZ444" s="208"/>
      <c r="DA444" s="205"/>
    </row>
    <row r="445" s="212" customFormat="true" ht="25.15" customHeight="true" x14ac:dyDescent="0.2">
      <c r="B445" s="1725"/>
      <c r="C445" s="1737" t="s">
        <v>274</v>
      </c>
      <c r="D445" s="1734"/>
      <c r="E445" s="510">
        <v>-9.8575436759089585E-2</v>
      </c>
      <c r="F445" s="488"/>
      <c r="G445" s="488"/>
      <c r="H445" s="1738" t="s">
        <v>275</v>
      </c>
      <c r="I445" s="1734"/>
      <c r="J445" s="511">
        <v>-0.14109426810134854</v>
      </c>
      <c r="K445" s="488"/>
      <c r="L445" s="488"/>
      <c r="M445" s="1739" t="s">
        <v>276</v>
      </c>
      <c r="N445" s="1734"/>
      <c r="O445" s="512">
        <v>0.11719434691652468</v>
      </c>
      <c r="P445" s="488"/>
      <c r="Q445" s="488"/>
      <c r="AU445" s="205"/>
      <c r="AV445" s="205"/>
      <c r="AW445" s="205"/>
      <c r="AX445" s="205"/>
      <c r="AY445" s="205"/>
      <c r="BA445" s="207"/>
      <c r="BB445" s="281"/>
      <c r="BC445" s="207"/>
      <c r="BD445" s="207"/>
      <c r="BE445" s="207"/>
      <c r="BF445" s="207"/>
      <c r="BG445" s="207"/>
      <c r="BH445" s="207"/>
      <c r="BI445" s="207"/>
      <c r="BJ445" s="207"/>
      <c r="BK445" s="207"/>
      <c r="BL445" s="207"/>
      <c r="BM445" s="207"/>
      <c r="BN445" s="207"/>
      <c r="BO445" s="207"/>
      <c r="BP445" s="207"/>
      <c r="BQ445" s="207"/>
      <c r="BR445" s="207"/>
      <c r="BS445" s="207"/>
      <c r="BT445" s="207"/>
      <c r="BU445" s="207"/>
      <c r="BV445" s="207"/>
      <c r="BW445" s="207"/>
      <c r="BX445" s="207"/>
      <c r="BY445" s="207"/>
      <c r="BZ445" s="208"/>
      <c r="CA445" s="208"/>
      <c r="CB445" s="208"/>
      <c r="CC445" s="208"/>
      <c r="CD445" s="208"/>
      <c r="CE445" s="208"/>
      <c r="CF445" s="208"/>
      <c r="CG445" s="208"/>
      <c r="CH445" s="208"/>
      <c r="CI445" s="208"/>
      <c r="CJ445" s="208"/>
      <c r="CK445" s="208"/>
      <c r="CL445" s="208"/>
      <c r="CM445" s="208"/>
      <c r="CN445" s="208"/>
      <c r="CO445" s="208"/>
      <c r="CP445" s="208"/>
      <c r="CQ445" s="208"/>
      <c r="CR445" s="208"/>
      <c r="CS445" s="208"/>
      <c r="CT445" s="208"/>
      <c r="CU445" s="208"/>
      <c r="CV445" s="208"/>
      <c r="CW445" s="208"/>
      <c r="CX445" s="208"/>
      <c r="CY445" s="208"/>
      <c r="CZ445" s="208"/>
      <c r="DA445" s="205"/>
    </row>
    <row r="446" s="212" customFormat="true" ht="25.15" customHeight="true" x14ac:dyDescent="0.2">
      <c r="C446" s="1737" t="s">
        <v>264</v>
      </c>
      <c r="D446" s="1734"/>
      <c r="E446" s="510">
        <v>-9.4607455748338176E-2</v>
      </c>
      <c r="F446" s="488"/>
      <c r="G446" s="488"/>
      <c r="H446" s="1738" t="s">
        <v>277</v>
      </c>
      <c r="I446" s="1734"/>
      <c r="J446" s="511">
        <v>0.1392524013369513</v>
      </c>
      <c r="K446" s="488"/>
      <c r="L446" s="488"/>
      <c r="M446" s="1739" t="s">
        <v>278</v>
      </c>
      <c r="N446" s="1734"/>
      <c r="O446" s="512">
        <v>0.11579710761222597</v>
      </c>
      <c r="P446" s="488"/>
      <c r="Q446" s="488"/>
      <c r="AU446" s="205"/>
      <c r="AV446" s="205"/>
      <c r="AW446" s="205"/>
      <c r="AX446" s="205"/>
      <c r="AY446" s="205"/>
      <c r="BA446" s="207"/>
      <c r="BB446" s="281"/>
      <c r="BC446" s="207"/>
      <c r="BD446" s="207"/>
      <c r="BE446" s="207"/>
      <c r="BF446" s="207"/>
      <c r="BG446" s="207"/>
      <c r="BH446" s="207"/>
      <c r="BI446" s="207"/>
      <c r="BJ446" s="207"/>
      <c r="BK446" s="207"/>
      <c r="BL446" s="207"/>
      <c r="BM446" s="207"/>
      <c r="BN446" s="207"/>
      <c r="BO446" s="207"/>
      <c r="BP446" s="207"/>
      <c r="BQ446" s="207"/>
      <c r="BR446" s="207"/>
      <c r="BS446" s="207"/>
      <c r="BT446" s="207"/>
      <c r="BU446" s="207"/>
      <c r="BV446" s="207"/>
      <c r="BW446" s="207"/>
      <c r="BX446" s="207"/>
      <c r="BY446" s="207"/>
      <c r="BZ446" s="208"/>
      <c r="CA446" s="208"/>
      <c r="CB446" s="208"/>
      <c r="CC446" s="208"/>
      <c r="CD446" s="208"/>
      <c r="CE446" s="208"/>
      <c r="CF446" s="208"/>
      <c r="CG446" s="208"/>
      <c r="CH446" s="208"/>
      <c r="CI446" s="208"/>
      <c r="CJ446" s="208"/>
      <c r="CK446" s="208"/>
      <c r="CL446" s="208"/>
      <c r="CM446" s="208"/>
      <c r="CN446" s="208"/>
      <c r="CO446" s="208"/>
      <c r="CP446" s="208"/>
      <c r="CQ446" s="208"/>
      <c r="CR446" s="208"/>
      <c r="CS446" s="208"/>
      <c r="CT446" s="208"/>
      <c r="CU446" s="208"/>
      <c r="CV446" s="208"/>
      <c r="CW446" s="208"/>
      <c r="CX446" s="208"/>
      <c r="CY446" s="208"/>
      <c r="CZ446" s="208"/>
      <c r="DA446" s="205"/>
    </row>
    <row r="447" s="212" customFormat="true" ht="25.15" customHeight="true" x14ac:dyDescent="0.2">
      <c r="C447" s="1737" t="s">
        <v>279</v>
      </c>
      <c r="D447" s="1734"/>
      <c r="E447" s="510">
        <v>-9.2202135209680056E-2</v>
      </c>
      <c r="F447" s="488"/>
      <c r="G447" s="488"/>
      <c r="H447" s="1738" t="s">
        <v>272</v>
      </c>
      <c r="I447" s="1734"/>
      <c r="J447" s="511">
        <v>0.13077079848412243</v>
      </c>
      <c r="K447" s="488"/>
      <c r="L447" s="488"/>
      <c r="M447" s="1739" t="s">
        <v>269</v>
      </c>
      <c r="N447" s="1734"/>
      <c r="O447" s="512">
        <v>-0.11239887671185944</v>
      </c>
      <c r="P447" s="488"/>
      <c r="Q447" s="488"/>
      <c r="AU447" s="205"/>
      <c r="AV447" s="205"/>
      <c r="AW447" s="205"/>
      <c r="AX447" s="205"/>
      <c r="AY447" s="205"/>
      <c r="BA447" s="207"/>
      <c r="BB447" s="281"/>
      <c r="BC447" s="207"/>
      <c r="BD447" s="207"/>
      <c r="BE447" s="207"/>
      <c r="BF447" s="207"/>
      <c r="BG447" s="207"/>
      <c r="BH447" s="207"/>
      <c r="BI447" s="207"/>
      <c r="BJ447" s="207"/>
      <c r="BK447" s="207"/>
      <c r="BL447" s="207"/>
      <c r="BM447" s="207"/>
      <c r="BN447" s="207"/>
      <c r="BO447" s="207"/>
      <c r="BP447" s="207"/>
      <c r="BQ447" s="207"/>
      <c r="BR447" s="207"/>
      <c r="BS447" s="207"/>
      <c r="BT447" s="207"/>
      <c r="BU447" s="207"/>
      <c r="BV447" s="207"/>
      <c r="BW447" s="207"/>
      <c r="BX447" s="207"/>
      <c r="BY447" s="207"/>
      <c r="BZ447" s="208"/>
      <c r="CA447" s="208"/>
      <c r="CB447" s="208"/>
      <c r="CC447" s="208"/>
      <c r="CD447" s="208"/>
      <c r="CE447" s="208"/>
      <c r="CF447" s="208"/>
      <c r="CG447" s="208"/>
      <c r="CH447" s="208"/>
      <c r="CI447" s="208"/>
      <c r="CJ447" s="208"/>
      <c r="CK447" s="208"/>
      <c r="CL447" s="208"/>
      <c r="CM447" s="208"/>
      <c r="CN447" s="208"/>
      <c r="CO447" s="208"/>
      <c r="CP447" s="208"/>
      <c r="CQ447" s="208"/>
      <c r="CR447" s="208"/>
      <c r="CS447" s="208"/>
      <c r="CT447" s="208"/>
      <c r="CU447" s="208"/>
      <c r="CV447" s="208"/>
      <c r="CW447" s="208"/>
      <c r="CX447" s="208"/>
      <c r="CY447" s="208"/>
      <c r="CZ447" s="208"/>
      <c r="DA447" s="205"/>
    </row>
    <row r="448" s="212" customFormat="true" ht="25.15" customHeight="true" x14ac:dyDescent="0.2">
      <c r="C448" s="1737" t="s">
        <v>280</v>
      </c>
      <c r="D448" s="1734"/>
      <c r="E448" s="510">
        <v>-9.1708492559856539E-2</v>
      </c>
      <c r="F448" s="488"/>
      <c r="G448" s="488"/>
      <c r="H448" s="1738" t="s">
        <v>269</v>
      </c>
      <c r="I448" s="1734"/>
      <c r="J448" s="511">
        <v>-0.12722614044216096</v>
      </c>
      <c r="K448" s="488"/>
      <c r="L448" s="488"/>
      <c r="M448" s="1739" t="s">
        <v>265</v>
      </c>
      <c r="N448" s="1734"/>
      <c r="O448" s="512">
        <v>-0.10780917498316153</v>
      </c>
      <c r="P448" s="488"/>
      <c r="Q448" s="488"/>
      <c r="AU448" s="205"/>
      <c r="AV448" s="205"/>
      <c r="AW448" s="205"/>
      <c r="AX448" s="205"/>
      <c r="AY448" s="205"/>
      <c r="BA448" s="207"/>
      <c r="BB448" s="281"/>
      <c r="BC448" s="207"/>
      <c r="BD448" s="207"/>
      <c r="BE448" s="207"/>
      <c r="BF448" s="207"/>
      <c r="BG448" s="207"/>
      <c r="BH448" s="207"/>
      <c r="BI448" s="207"/>
      <c r="BJ448" s="207"/>
      <c r="BK448" s="207"/>
      <c r="BL448" s="207"/>
      <c r="BM448" s="207"/>
      <c r="BN448" s="207"/>
      <c r="BO448" s="207"/>
      <c r="BP448" s="207"/>
      <c r="BQ448" s="207"/>
      <c r="BR448" s="207"/>
      <c r="BS448" s="207"/>
      <c r="BT448" s="207"/>
      <c r="BU448" s="207"/>
      <c r="BV448" s="207"/>
      <c r="BW448" s="207"/>
      <c r="BX448" s="207"/>
      <c r="BY448" s="207"/>
      <c r="BZ448" s="208"/>
      <c r="CA448" s="208"/>
      <c r="CB448" s="208"/>
      <c r="CC448" s="208"/>
      <c r="CD448" s="208"/>
      <c r="CE448" s="208"/>
      <c r="CF448" s="208"/>
      <c r="CG448" s="208"/>
      <c r="CH448" s="208"/>
      <c r="CI448" s="208"/>
      <c r="CJ448" s="208"/>
      <c r="CK448" s="208"/>
      <c r="CL448" s="208"/>
      <c r="CM448" s="208"/>
      <c r="CN448" s="208"/>
      <c r="CO448" s="208"/>
      <c r="CP448" s="208"/>
      <c r="CQ448" s="208"/>
      <c r="CR448" s="208"/>
      <c r="CS448" s="208"/>
      <c r="CT448" s="208"/>
      <c r="CU448" s="208"/>
      <c r="CV448" s="208"/>
      <c r="CW448" s="208"/>
      <c r="CX448" s="208"/>
      <c r="CY448" s="208"/>
      <c r="CZ448" s="208"/>
      <c r="DA448" s="205"/>
    </row>
    <row r="449" s="212" customFormat="true" ht="25.15" customHeight="true" x14ac:dyDescent="0.2">
      <c r="C449" s="1737" t="s">
        <v>278</v>
      </c>
      <c r="D449" s="1734"/>
      <c r="E449" s="510">
        <v>9.1341719655721521E-2</v>
      </c>
      <c r="F449" s="488"/>
      <c r="G449" s="488"/>
      <c r="H449" s="1738" t="s">
        <v>261</v>
      </c>
      <c r="I449" s="1734"/>
      <c r="J449" s="511">
        <v>0.12159798488194248</v>
      </c>
      <c r="K449" s="488"/>
      <c r="L449" s="488"/>
      <c r="M449" s="1739" t="s">
        <v>281</v>
      </c>
      <c r="N449" s="1734"/>
      <c r="O449" s="512">
        <v>0.1026328628073314</v>
      </c>
      <c r="P449" s="488"/>
      <c r="Q449" s="488"/>
      <c r="AU449" s="205"/>
      <c r="AV449" s="205"/>
      <c r="AW449" s="205"/>
      <c r="AX449" s="205"/>
      <c r="AY449" s="205"/>
      <c r="BA449" s="207"/>
      <c r="BB449" s="281"/>
      <c r="BC449" s="207"/>
      <c r="BD449" s="207"/>
      <c r="BE449" s="207"/>
      <c r="BF449" s="207"/>
      <c r="BG449" s="207"/>
      <c r="BH449" s="207"/>
      <c r="BI449" s="207"/>
      <c r="BJ449" s="207"/>
      <c r="BK449" s="207"/>
      <c r="BL449" s="207"/>
      <c r="BM449" s="207"/>
      <c r="BN449" s="207"/>
      <c r="BO449" s="207"/>
      <c r="BP449" s="207"/>
      <c r="BQ449" s="207"/>
      <c r="BR449" s="207"/>
      <c r="BS449" s="207"/>
      <c r="BT449" s="207"/>
      <c r="BU449" s="207"/>
      <c r="BV449" s="207"/>
      <c r="BW449" s="207"/>
      <c r="BX449" s="207"/>
      <c r="BY449" s="207"/>
      <c r="BZ449" s="208"/>
      <c r="CA449" s="208"/>
      <c r="CB449" s="208"/>
      <c r="CC449" s="208"/>
      <c r="CD449" s="208"/>
      <c r="CE449" s="208"/>
      <c r="CF449" s="208"/>
      <c r="CG449" s="208"/>
      <c r="CH449" s="208"/>
      <c r="CI449" s="208"/>
      <c r="CJ449" s="208"/>
      <c r="CK449" s="208"/>
      <c r="CL449" s="208"/>
      <c r="CM449" s="208"/>
      <c r="CN449" s="208"/>
      <c r="CO449" s="208"/>
      <c r="CP449" s="208"/>
      <c r="CQ449" s="208"/>
      <c r="CR449" s="208"/>
      <c r="CS449" s="208"/>
      <c r="CT449" s="208"/>
      <c r="CU449" s="208"/>
      <c r="CV449" s="208"/>
      <c r="CW449" s="208"/>
      <c r="CX449" s="208"/>
      <c r="CY449" s="208"/>
      <c r="CZ449" s="208"/>
      <c r="DA449" s="205"/>
    </row>
    <row r="450" s="212" customFormat="true" ht="25.15" customHeight="true" x14ac:dyDescent="0.2">
      <c r="C450" s="1737" t="s">
        <v>259</v>
      </c>
      <c r="D450" s="1734"/>
      <c r="E450" s="510">
        <v>-8.9003473875616829E-2</v>
      </c>
      <c r="F450" s="488"/>
      <c r="G450" s="488"/>
      <c r="H450" s="1738" t="s">
        <v>282</v>
      </c>
      <c r="I450" s="1734"/>
      <c r="J450" s="511">
        <v>-0.11906023572213789</v>
      </c>
      <c r="K450" s="488"/>
      <c r="L450" s="488"/>
      <c r="M450" s="1739" t="s">
        <v>283</v>
      </c>
      <c r="N450" s="1734"/>
      <c r="O450" s="512">
        <v>9.1509636594424654E-2</v>
      </c>
      <c r="P450" s="488"/>
      <c r="Q450" s="488"/>
      <c r="AU450" s="205"/>
      <c r="AV450" s="205"/>
      <c r="AW450" s="205"/>
      <c r="AX450" s="205"/>
      <c r="AY450" s="205"/>
      <c r="BA450" s="207"/>
      <c r="BB450" s="281"/>
      <c r="BC450" s="207"/>
      <c r="BD450" s="207"/>
      <c r="BE450" s="207"/>
      <c r="BF450" s="207"/>
      <c r="BG450" s="207"/>
      <c r="BH450" s="207"/>
      <c r="BI450" s="207"/>
      <c r="BJ450" s="207"/>
      <c r="BK450" s="207"/>
      <c r="BL450" s="207"/>
      <c r="BM450" s="207"/>
      <c r="BN450" s="207"/>
      <c r="BO450" s="207"/>
      <c r="BP450" s="207"/>
      <c r="BQ450" s="207"/>
      <c r="BR450" s="207"/>
      <c r="BS450" s="207"/>
      <c r="BT450" s="207"/>
      <c r="BU450" s="207"/>
      <c r="BV450" s="207"/>
      <c r="BW450" s="207"/>
      <c r="BX450" s="207"/>
      <c r="BY450" s="207"/>
      <c r="BZ450" s="208"/>
      <c r="CA450" s="208"/>
      <c r="CB450" s="208"/>
      <c r="CC450" s="208"/>
      <c r="CD450" s="208"/>
      <c r="CE450" s="208"/>
      <c r="CF450" s="208"/>
      <c r="CG450" s="208"/>
      <c r="CH450" s="208"/>
      <c r="CI450" s="208"/>
      <c r="CJ450" s="208"/>
      <c r="CK450" s="208"/>
      <c r="CL450" s="208"/>
      <c r="CM450" s="208"/>
      <c r="CN450" s="208"/>
      <c r="CO450" s="208"/>
      <c r="CP450" s="208"/>
      <c r="CQ450" s="208"/>
      <c r="CR450" s="208"/>
      <c r="CS450" s="208"/>
      <c r="CT450" s="208"/>
      <c r="CU450" s="208"/>
      <c r="CV450" s="208"/>
      <c r="CW450" s="208"/>
      <c r="CX450" s="208"/>
      <c r="CY450" s="208"/>
      <c r="CZ450" s="208"/>
      <c r="DA450" s="205"/>
    </row>
    <row r="451" s="212" customFormat="true" ht="25.15" customHeight="true" x14ac:dyDescent="0.2">
      <c r="C451" s="1737" t="s">
        <v>284</v>
      </c>
      <c r="D451" s="1734"/>
      <c r="E451" s="510">
        <v>8.366245824972772E-2</v>
      </c>
      <c r="F451" s="488"/>
      <c r="G451" s="488"/>
      <c r="H451" s="1738" t="s">
        <v>248</v>
      </c>
      <c r="I451" s="1734"/>
      <c r="J451" s="511">
        <v>-0.11293491648219772</v>
      </c>
      <c r="K451" s="488"/>
      <c r="L451" s="488"/>
      <c r="M451" s="1739" t="s">
        <v>274</v>
      </c>
      <c r="N451" s="1734"/>
      <c r="O451" s="512">
        <v>-8.3208274607202468E-2</v>
      </c>
      <c r="P451" s="488"/>
      <c r="Q451" s="488"/>
      <c r="AU451" s="205"/>
      <c r="AV451" s="205"/>
      <c r="AW451" s="205"/>
      <c r="AX451" s="205"/>
      <c r="AY451" s="205"/>
      <c r="BA451" s="207"/>
      <c r="BB451" s="281"/>
      <c r="BC451" s="207"/>
      <c r="BD451" s="207"/>
      <c r="BE451" s="207"/>
      <c r="BF451" s="207"/>
      <c r="BG451" s="207"/>
      <c r="BH451" s="207"/>
      <c r="BI451" s="207"/>
      <c r="BJ451" s="207"/>
      <c r="BK451" s="207"/>
      <c r="BL451" s="207"/>
      <c r="BM451" s="207"/>
      <c r="BN451" s="207"/>
      <c r="BO451" s="207"/>
      <c r="BP451" s="207"/>
      <c r="BQ451" s="207"/>
      <c r="BR451" s="207"/>
      <c r="BS451" s="207"/>
      <c r="BT451" s="207"/>
      <c r="BU451" s="207"/>
      <c r="BV451" s="207"/>
      <c r="BW451" s="207"/>
      <c r="BX451" s="207"/>
      <c r="BY451" s="207"/>
      <c r="BZ451" s="208"/>
      <c r="CA451" s="208"/>
      <c r="CB451" s="208"/>
      <c r="CC451" s="208"/>
      <c r="CD451" s="208"/>
      <c r="CE451" s="208"/>
      <c r="CF451" s="208"/>
      <c r="CG451" s="208"/>
      <c r="CH451" s="208"/>
      <c r="CI451" s="208"/>
      <c r="CJ451" s="208"/>
      <c r="CK451" s="208"/>
      <c r="CL451" s="208"/>
      <c r="CM451" s="208"/>
      <c r="CN451" s="208"/>
      <c r="CO451" s="208"/>
      <c r="CP451" s="208"/>
      <c r="CQ451" s="208"/>
      <c r="CR451" s="208"/>
      <c r="CS451" s="208"/>
      <c r="CT451" s="208"/>
      <c r="CU451" s="208"/>
      <c r="CV451" s="208"/>
      <c r="CW451" s="208"/>
      <c r="CX451" s="208"/>
      <c r="CY451" s="208"/>
      <c r="CZ451" s="208"/>
      <c r="DA451" s="205"/>
    </row>
    <row r="452" s="212" customFormat="true" ht="25.15" customHeight="true" x14ac:dyDescent="0.2">
      <c r="C452" s="1737" t="s">
        <v>285</v>
      </c>
      <c r="D452" s="1734"/>
      <c r="E452" s="510">
        <v>-8.3243893622727896E-2</v>
      </c>
      <c r="F452" s="488"/>
      <c r="G452" s="488"/>
      <c r="H452" s="1738" t="s">
        <v>258</v>
      </c>
      <c r="I452" s="1734"/>
      <c r="J452" s="511">
        <v>-0.1122788271505185</v>
      </c>
      <c r="K452" s="488"/>
      <c r="L452" s="488"/>
      <c r="M452" s="1739" t="s">
        <v>277</v>
      </c>
      <c r="N452" s="1734"/>
      <c r="O452" s="512">
        <v>-8.0649434628377453E-2</v>
      </c>
      <c r="P452" s="488"/>
      <c r="Q452" s="488"/>
      <c r="AU452" s="205"/>
      <c r="AV452" s="205"/>
      <c r="AW452" s="205"/>
      <c r="AX452" s="205"/>
      <c r="AY452" s="205"/>
      <c r="BA452" s="207"/>
      <c r="BB452" s="281"/>
      <c r="BC452" s="207"/>
      <c r="BD452" s="207"/>
      <c r="BE452" s="207"/>
      <c r="BF452" s="207"/>
      <c r="BG452" s="207"/>
      <c r="BH452" s="207"/>
      <c r="BI452" s="207"/>
      <c r="BJ452" s="207"/>
      <c r="BK452" s="207"/>
      <c r="BL452" s="207"/>
      <c r="BM452" s="207"/>
      <c r="BN452" s="207"/>
      <c r="BO452" s="207"/>
      <c r="BP452" s="207"/>
      <c r="BQ452" s="207"/>
      <c r="BR452" s="207"/>
      <c r="BS452" s="207"/>
      <c r="BT452" s="207"/>
      <c r="BU452" s="207"/>
      <c r="BV452" s="207"/>
      <c r="BW452" s="207"/>
      <c r="BX452" s="207"/>
      <c r="BY452" s="207"/>
      <c r="BZ452" s="208"/>
      <c r="CA452" s="208"/>
      <c r="CB452" s="208"/>
      <c r="CC452" s="208"/>
      <c r="CD452" s="208"/>
      <c r="CE452" s="208"/>
      <c r="CF452" s="208"/>
      <c r="CG452" s="208"/>
      <c r="CH452" s="208"/>
      <c r="CI452" s="208"/>
      <c r="CJ452" s="208"/>
      <c r="CK452" s="208"/>
      <c r="CL452" s="208"/>
      <c r="CM452" s="208"/>
      <c r="CN452" s="208"/>
      <c r="CO452" s="208"/>
      <c r="CP452" s="208"/>
      <c r="CQ452" s="208"/>
      <c r="CR452" s="208"/>
      <c r="CS452" s="208"/>
      <c r="CT452" s="208"/>
      <c r="CU452" s="208"/>
      <c r="CV452" s="208"/>
      <c r="CW452" s="208"/>
      <c r="CX452" s="208"/>
      <c r="CY452" s="208"/>
      <c r="CZ452" s="208"/>
      <c r="DA452" s="205"/>
    </row>
    <row r="453" s="212" customFormat="true" ht="25.15" customHeight="true" x14ac:dyDescent="0.2">
      <c r="C453" s="1737" t="s">
        <v>277</v>
      </c>
      <c r="D453" s="1734"/>
      <c r="E453" s="510">
        <v>-7.8767886152945471E-2</v>
      </c>
      <c r="F453" s="488"/>
      <c r="G453" s="488"/>
      <c r="H453" s="1738" t="s">
        <v>265</v>
      </c>
      <c r="I453" s="1734"/>
      <c r="J453" s="511">
        <v>-0.10689491796666585</v>
      </c>
      <c r="K453" s="488"/>
      <c r="L453" s="488"/>
      <c r="M453" s="1739" t="s">
        <v>284</v>
      </c>
      <c r="N453" s="1734"/>
      <c r="O453" s="512">
        <v>8.02385361549766E-2</v>
      </c>
      <c r="P453" s="488"/>
      <c r="Q453" s="488"/>
      <c r="AU453" s="205"/>
      <c r="AV453" s="205"/>
      <c r="AW453" s="205"/>
      <c r="AX453" s="205"/>
      <c r="AY453" s="205"/>
      <c r="BA453" s="207"/>
      <c r="BB453" s="281"/>
      <c r="BC453" s="207"/>
      <c r="BD453" s="207"/>
      <c r="BE453" s="207"/>
      <c r="BF453" s="207"/>
      <c r="BG453" s="207"/>
      <c r="BH453" s="207"/>
      <c r="BI453" s="207"/>
      <c r="BJ453" s="207"/>
      <c r="BK453" s="207"/>
      <c r="BL453" s="207"/>
      <c r="BM453" s="207"/>
      <c r="BN453" s="207"/>
      <c r="BO453" s="207"/>
      <c r="BP453" s="207"/>
      <c r="BQ453" s="207"/>
      <c r="BR453" s="207"/>
      <c r="BS453" s="207"/>
      <c r="BT453" s="207"/>
      <c r="BU453" s="207"/>
      <c r="BV453" s="207"/>
      <c r="BW453" s="207"/>
      <c r="BX453" s="207"/>
      <c r="BY453" s="207"/>
      <c r="BZ453" s="208"/>
      <c r="CA453" s="208"/>
      <c r="CB453" s="208"/>
      <c r="CC453" s="208"/>
      <c r="CD453" s="208"/>
      <c r="CE453" s="208"/>
      <c r="CF453" s="208"/>
      <c r="CG453" s="208"/>
      <c r="CH453" s="208"/>
      <c r="CI453" s="208"/>
      <c r="CJ453" s="208"/>
      <c r="CK453" s="208"/>
      <c r="CL453" s="208"/>
      <c r="CM453" s="208"/>
      <c r="CN453" s="208"/>
      <c r="CO453" s="208"/>
      <c r="CP453" s="208"/>
      <c r="CQ453" s="208"/>
      <c r="CR453" s="208"/>
      <c r="CS453" s="208"/>
      <c r="CT453" s="208"/>
      <c r="CU453" s="208"/>
      <c r="CV453" s="208"/>
      <c r="CW453" s="208"/>
      <c r="CX453" s="208"/>
      <c r="CY453" s="208"/>
      <c r="CZ453" s="208"/>
      <c r="DA453" s="205"/>
    </row>
    <row r="454" s="212" customFormat="true" ht="25.15" customHeight="true" x14ac:dyDescent="0.2">
      <c r="C454" s="1737" t="s">
        <v>286</v>
      </c>
      <c r="D454" s="1734"/>
      <c r="E454" s="510">
        <v>-7.7495001503712857E-2</v>
      </c>
      <c r="F454" s="488"/>
      <c r="G454" s="488"/>
      <c r="H454" s="1738" t="s">
        <v>267</v>
      </c>
      <c r="I454" s="1734"/>
      <c r="J454" s="511">
        <v>-9.5518413550741657E-2</v>
      </c>
      <c r="K454" s="488"/>
      <c r="L454" s="488"/>
      <c r="M454" s="1739" t="s">
        <v>279</v>
      </c>
      <c r="N454" s="1734"/>
      <c r="O454" s="512">
        <v>-7.947071547680333E-2</v>
      </c>
      <c r="P454" s="488"/>
      <c r="Q454" s="488"/>
      <c r="AU454" s="205"/>
      <c r="AV454" s="205"/>
      <c r="AW454" s="205"/>
      <c r="AX454" s="205"/>
      <c r="AY454" s="205"/>
      <c r="BA454" s="207"/>
      <c r="BB454" s="281"/>
      <c r="BC454" s="207"/>
      <c r="BD454" s="207"/>
      <c r="BE454" s="207"/>
      <c r="BF454" s="207"/>
      <c r="BG454" s="207"/>
      <c r="BH454" s="207"/>
      <c r="BI454" s="207"/>
      <c r="BJ454" s="207"/>
      <c r="BK454" s="207"/>
      <c r="BL454" s="207"/>
      <c r="BM454" s="207"/>
      <c r="BN454" s="207"/>
      <c r="BO454" s="207"/>
      <c r="BP454" s="207"/>
      <c r="BQ454" s="207"/>
      <c r="BR454" s="207"/>
      <c r="BS454" s="207"/>
      <c r="BT454" s="207"/>
      <c r="BU454" s="207"/>
      <c r="BV454" s="207"/>
      <c r="BW454" s="207"/>
      <c r="BX454" s="207"/>
      <c r="BY454" s="207"/>
      <c r="BZ454" s="208"/>
      <c r="CA454" s="208"/>
      <c r="CB454" s="208"/>
      <c r="CC454" s="208"/>
      <c r="CD454" s="208"/>
      <c r="CE454" s="208"/>
      <c r="CF454" s="208"/>
      <c r="CG454" s="208"/>
      <c r="CH454" s="208"/>
      <c r="CI454" s="208"/>
      <c r="CJ454" s="208"/>
      <c r="CK454" s="208"/>
      <c r="CL454" s="208"/>
      <c r="CM454" s="208"/>
      <c r="CN454" s="208"/>
      <c r="CO454" s="208"/>
      <c r="CP454" s="208"/>
      <c r="CQ454" s="208"/>
      <c r="CR454" s="208"/>
      <c r="CS454" s="208"/>
      <c r="CT454" s="208"/>
      <c r="CU454" s="208"/>
      <c r="CV454" s="208"/>
      <c r="CW454" s="208"/>
      <c r="CX454" s="208"/>
      <c r="CY454" s="208"/>
      <c r="CZ454" s="208"/>
      <c r="DA454" s="205"/>
    </row>
    <row r="455" s="212" customFormat="true" ht="25.15" customHeight="true" x14ac:dyDescent="0.2">
      <c r="C455" s="1737" t="s">
        <v>276</v>
      </c>
      <c r="D455" s="1734"/>
      <c r="E455" s="510">
        <v>7.7187429397233706E-2</v>
      </c>
      <c r="F455" s="488"/>
      <c r="G455" s="488"/>
      <c r="H455" s="1738" t="s">
        <v>287</v>
      </c>
      <c r="I455" s="1734"/>
      <c r="J455" s="511">
        <v>-8.9107406077437085E-2</v>
      </c>
      <c r="K455" s="488"/>
      <c r="L455" s="488"/>
      <c r="M455" s="1739" t="s">
        <v>280</v>
      </c>
      <c r="N455" s="1734"/>
      <c r="O455" s="512">
        <v>-7.6146896727392194E-2</v>
      </c>
      <c r="P455" s="488"/>
      <c r="Q455" s="488"/>
      <c r="AU455" s="205"/>
      <c r="AV455" s="205"/>
      <c r="AW455" s="205"/>
      <c r="AX455" s="205"/>
      <c r="AY455" s="205"/>
      <c r="BA455" s="207"/>
      <c r="BB455" s="281"/>
      <c r="BC455" s="207"/>
      <c r="BD455" s="207"/>
      <c r="BE455" s="207"/>
      <c r="BF455" s="207"/>
      <c r="BG455" s="207"/>
      <c r="BH455" s="207"/>
      <c r="BI455" s="207"/>
      <c r="BJ455" s="207"/>
      <c r="BK455" s="207"/>
      <c r="BL455" s="207"/>
      <c r="BM455" s="207"/>
      <c r="BN455" s="207"/>
      <c r="BO455" s="207"/>
      <c r="BP455" s="207"/>
      <c r="BQ455" s="207"/>
      <c r="BR455" s="207"/>
      <c r="BS455" s="207"/>
      <c r="BT455" s="207"/>
      <c r="BU455" s="207"/>
      <c r="BV455" s="207"/>
      <c r="BW455" s="207"/>
      <c r="BX455" s="207"/>
      <c r="BY455" s="207"/>
      <c r="BZ455" s="208"/>
      <c r="CA455" s="208"/>
      <c r="CB455" s="208"/>
      <c r="CC455" s="208"/>
      <c r="CD455" s="208"/>
      <c r="CE455" s="208"/>
      <c r="CF455" s="208"/>
      <c r="CG455" s="208"/>
      <c r="CH455" s="208"/>
      <c r="CI455" s="208"/>
      <c r="CJ455" s="208"/>
      <c r="CK455" s="208"/>
      <c r="CL455" s="208"/>
      <c r="CM455" s="208"/>
      <c r="CN455" s="208"/>
      <c r="CO455" s="208"/>
      <c r="CP455" s="208"/>
      <c r="CQ455" s="208"/>
      <c r="CR455" s="208"/>
      <c r="CS455" s="208"/>
      <c r="CT455" s="208"/>
      <c r="CU455" s="208"/>
      <c r="CV455" s="208"/>
      <c r="CW455" s="208"/>
      <c r="CX455" s="208"/>
      <c r="CY455" s="208"/>
      <c r="CZ455" s="208"/>
      <c r="DA455" s="205"/>
    </row>
    <row r="456" s="212" customFormat="true" ht="25.15" customHeight="true" x14ac:dyDescent="0.2">
      <c r="C456" s="1737" t="s">
        <v>257</v>
      </c>
      <c r="D456" s="1734"/>
      <c r="E456" s="510">
        <v>7.7179966097723721E-2</v>
      </c>
      <c r="F456" s="488"/>
      <c r="G456" s="488"/>
      <c r="H456" s="1738" t="s">
        <v>288</v>
      </c>
      <c r="I456" s="1734"/>
      <c r="J456" s="511">
        <v>-8.1507056706270176E-2</v>
      </c>
      <c r="K456" s="488"/>
      <c r="L456" s="488"/>
      <c r="M456" s="1739" t="s">
        <v>263</v>
      </c>
      <c r="N456" s="1734"/>
      <c r="O456" s="512">
        <v>-7.5644508503258961E-2</v>
      </c>
      <c r="P456" s="488"/>
      <c r="Q456" s="488"/>
      <c r="AU456" s="205"/>
      <c r="AV456" s="205"/>
      <c r="AW456" s="205"/>
      <c r="AX456" s="205"/>
      <c r="AY456" s="205"/>
      <c r="BA456" s="207"/>
      <c r="BB456" s="281"/>
      <c r="BC456" s="207"/>
      <c r="BD456" s="207"/>
      <c r="BE456" s="207"/>
      <c r="BF456" s="207"/>
      <c r="BG456" s="207"/>
      <c r="BH456" s="207"/>
      <c r="BI456" s="207"/>
      <c r="BJ456" s="207"/>
      <c r="BK456" s="207"/>
      <c r="BL456" s="207"/>
      <c r="BM456" s="207"/>
      <c r="BN456" s="207"/>
      <c r="BO456" s="207"/>
      <c r="BP456" s="207"/>
      <c r="BQ456" s="207"/>
      <c r="BR456" s="207"/>
      <c r="BS456" s="207"/>
      <c r="BT456" s="207"/>
      <c r="BU456" s="207"/>
      <c r="BV456" s="207"/>
      <c r="BW456" s="207"/>
      <c r="BX456" s="207"/>
      <c r="BY456" s="207"/>
      <c r="BZ456" s="208"/>
      <c r="CA456" s="208"/>
      <c r="CB456" s="208"/>
      <c r="CC456" s="208"/>
      <c r="CD456" s="208"/>
      <c r="CE456" s="208"/>
      <c r="CF456" s="208"/>
      <c r="CG456" s="208"/>
      <c r="CH456" s="208"/>
      <c r="CI456" s="208"/>
      <c r="CJ456" s="208"/>
      <c r="CK456" s="208"/>
      <c r="CL456" s="208"/>
      <c r="CM456" s="208"/>
      <c r="CN456" s="208"/>
      <c r="CO456" s="208"/>
      <c r="CP456" s="208"/>
      <c r="CQ456" s="208"/>
      <c r="CR456" s="208"/>
      <c r="CS456" s="208"/>
      <c r="CT456" s="208"/>
      <c r="CU456" s="208"/>
      <c r="CV456" s="208"/>
      <c r="CW456" s="208"/>
      <c r="CX456" s="208"/>
      <c r="CY456" s="208"/>
      <c r="CZ456" s="208"/>
      <c r="DA456" s="205"/>
    </row>
    <row r="457" s="212" customFormat="true" ht="25.15" customHeight="true" x14ac:dyDescent="0.2">
      <c r="C457" s="1737" t="s">
        <v>288</v>
      </c>
      <c r="D457" s="1734"/>
      <c r="E457" s="510">
        <v>-7.515876336126856E-2</v>
      </c>
      <c r="F457" s="488"/>
      <c r="G457" s="488"/>
      <c r="H457" s="1738" t="s">
        <v>289</v>
      </c>
      <c r="I457" s="1734"/>
      <c r="J457" s="511">
        <v>-7.6061213145855136E-2</v>
      </c>
      <c r="K457" s="488"/>
      <c r="L457" s="488"/>
      <c r="M457" s="1739" t="s">
        <v>267</v>
      </c>
      <c r="N457" s="1734"/>
      <c r="O457" s="512">
        <v>-7.048956546021351E-2</v>
      </c>
      <c r="P457" s="488"/>
      <c r="Q457" s="488"/>
      <c r="AU457" s="205"/>
      <c r="AV457" s="205"/>
      <c r="AW457" s="205"/>
      <c r="AX457" s="205"/>
      <c r="AY457" s="205"/>
      <c r="BA457" s="207"/>
      <c r="BB457" s="281"/>
      <c r="BC457" s="207"/>
      <c r="BD457" s="207"/>
      <c r="BE457" s="207"/>
      <c r="BF457" s="207"/>
      <c r="BG457" s="207"/>
      <c r="BH457" s="207"/>
      <c r="BI457" s="207"/>
      <c r="BJ457" s="207"/>
      <c r="BK457" s="207"/>
      <c r="BL457" s="207"/>
      <c r="BM457" s="207"/>
      <c r="BN457" s="207"/>
      <c r="BO457" s="207"/>
      <c r="BP457" s="207"/>
      <c r="BQ457" s="207"/>
      <c r="BR457" s="207"/>
      <c r="BS457" s="207"/>
      <c r="BT457" s="207"/>
      <c r="BU457" s="207"/>
      <c r="BV457" s="207"/>
      <c r="BW457" s="207"/>
      <c r="BX457" s="207"/>
      <c r="BY457" s="207"/>
      <c r="BZ457" s="208"/>
      <c r="CA457" s="208"/>
      <c r="CB457" s="208"/>
      <c r="CC457" s="208"/>
      <c r="CD457" s="208"/>
      <c r="CE457" s="208"/>
      <c r="CF457" s="208"/>
      <c r="CG457" s="208"/>
      <c r="CH457" s="208"/>
      <c r="CI457" s="208"/>
      <c r="CJ457" s="208"/>
      <c r="CK457" s="208"/>
      <c r="CL457" s="208"/>
      <c r="CM457" s="208"/>
      <c r="CN457" s="208"/>
      <c r="CO457" s="208"/>
      <c r="CP457" s="208"/>
      <c r="CQ457" s="208"/>
      <c r="CR457" s="208"/>
      <c r="CS457" s="208"/>
      <c r="CT457" s="208"/>
      <c r="CU457" s="208"/>
      <c r="CV457" s="208"/>
      <c r="CW457" s="208"/>
      <c r="CX457" s="208"/>
      <c r="CY457" s="208"/>
      <c r="CZ457" s="208"/>
      <c r="DA457" s="205"/>
    </row>
    <row r="458" s="212" customFormat="true" ht="25.15" customHeight="true" x14ac:dyDescent="0.2">
      <c r="C458" s="1737" t="s">
        <v>268</v>
      </c>
      <c r="D458" s="1734"/>
      <c r="E458" s="510">
        <v>6.8942318807811653E-2</v>
      </c>
      <c r="F458" s="488"/>
      <c r="G458" s="488"/>
      <c r="H458" s="1738" t="s">
        <v>278</v>
      </c>
      <c r="I458" s="1734"/>
      <c r="J458" s="511">
        <v>7.4675622613400688E-2</v>
      </c>
      <c r="K458" s="488"/>
      <c r="L458" s="488"/>
      <c r="M458" s="1739" t="s">
        <v>290</v>
      </c>
      <c r="N458" s="1734"/>
      <c r="O458" s="512">
        <v>6.968142358685353E-2</v>
      </c>
      <c r="P458" s="488"/>
      <c r="Q458" s="488"/>
      <c r="AU458" s="205"/>
      <c r="AV458" s="205"/>
      <c r="AW458" s="205"/>
      <c r="AX458" s="205"/>
      <c r="AY458" s="205"/>
      <c r="BA458" s="207"/>
      <c r="BB458" s="281"/>
      <c r="BC458" s="207"/>
      <c r="BD458" s="207"/>
      <c r="BE458" s="207"/>
      <c r="BF458" s="207"/>
      <c r="BG458" s="207"/>
      <c r="BH458" s="207"/>
      <c r="BI458" s="207"/>
      <c r="BJ458" s="207"/>
      <c r="BK458" s="207"/>
      <c r="BL458" s="207"/>
      <c r="BM458" s="207"/>
      <c r="BN458" s="207"/>
      <c r="BO458" s="207"/>
      <c r="BP458" s="207"/>
      <c r="BQ458" s="207"/>
      <c r="BR458" s="207"/>
      <c r="BS458" s="207"/>
      <c r="BT458" s="207"/>
      <c r="BU458" s="207"/>
      <c r="BV458" s="207"/>
      <c r="BW458" s="207"/>
      <c r="BX458" s="207"/>
      <c r="BY458" s="207"/>
      <c r="BZ458" s="208"/>
      <c r="CA458" s="208"/>
      <c r="CB458" s="208"/>
      <c r="CC458" s="208"/>
      <c r="CD458" s="208"/>
      <c r="CE458" s="208"/>
      <c r="CF458" s="208"/>
      <c r="CG458" s="208"/>
      <c r="CH458" s="208"/>
      <c r="CI458" s="208"/>
      <c r="CJ458" s="208"/>
      <c r="CK458" s="208"/>
      <c r="CL458" s="208"/>
      <c r="CM458" s="208"/>
      <c r="CN458" s="208"/>
      <c r="CO458" s="208"/>
      <c r="CP458" s="208"/>
      <c r="CQ458" s="208"/>
      <c r="CR458" s="208"/>
      <c r="CS458" s="208"/>
      <c r="CT458" s="208"/>
      <c r="CU458" s="208"/>
      <c r="CV458" s="208"/>
      <c r="CW458" s="208"/>
      <c r="CX458" s="208"/>
      <c r="CY458" s="208"/>
      <c r="CZ458" s="208"/>
      <c r="DA458" s="205"/>
    </row>
    <row r="459" s="212" customFormat="true" ht="25.15" customHeight="true" x14ac:dyDescent="0.2">
      <c r="C459" s="1737" t="s">
        <v>275</v>
      </c>
      <c r="D459" s="1734"/>
      <c r="E459" s="510">
        <v>-6.8193131386418693E-2</v>
      </c>
      <c r="F459" s="488"/>
      <c r="G459" s="488"/>
      <c r="H459" s="1738" t="s">
        <v>280</v>
      </c>
      <c r="I459" s="1734"/>
      <c r="J459" s="511">
        <v>-7.3350927007994268E-2</v>
      </c>
      <c r="K459" s="488"/>
      <c r="L459" s="488"/>
      <c r="M459" s="1739" t="s">
        <v>285</v>
      </c>
      <c r="N459" s="1734"/>
      <c r="O459" s="512">
        <v>-5.8663764382254166E-2</v>
      </c>
      <c r="P459" s="488"/>
      <c r="Q459" s="488"/>
      <c r="AU459" s="205"/>
      <c r="AV459" s="205"/>
      <c r="AW459" s="205"/>
      <c r="AX459" s="205"/>
      <c r="AY459" s="205"/>
      <c r="BA459" s="207"/>
      <c r="BB459" s="281"/>
      <c r="BC459" s="207"/>
      <c r="BD459" s="207"/>
      <c r="BE459" s="207"/>
      <c r="BF459" s="207"/>
      <c r="BG459" s="207"/>
      <c r="BH459" s="207"/>
      <c r="BI459" s="207"/>
      <c r="BJ459" s="207"/>
      <c r="BK459" s="207"/>
      <c r="BL459" s="207"/>
      <c r="BM459" s="207"/>
      <c r="BN459" s="207"/>
      <c r="BO459" s="207"/>
      <c r="BP459" s="207"/>
      <c r="BQ459" s="207"/>
      <c r="BR459" s="207"/>
      <c r="BS459" s="207"/>
      <c r="BT459" s="207"/>
      <c r="BU459" s="207"/>
      <c r="BV459" s="207"/>
      <c r="BW459" s="207"/>
      <c r="BX459" s="207"/>
      <c r="BY459" s="207"/>
      <c r="BZ459" s="208"/>
      <c r="CA459" s="208"/>
      <c r="CB459" s="208"/>
      <c r="CC459" s="208"/>
      <c r="CD459" s="208"/>
      <c r="CE459" s="208"/>
      <c r="CF459" s="208"/>
      <c r="CG459" s="208"/>
      <c r="CH459" s="208"/>
      <c r="CI459" s="208"/>
      <c r="CJ459" s="208"/>
      <c r="CK459" s="208"/>
      <c r="CL459" s="208"/>
      <c r="CM459" s="208"/>
      <c r="CN459" s="208"/>
      <c r="CO459" s="208"/>
      <c r="CP459" s="208"/>
      <c r="CQ459" s="208"/>
      <c r="CR459" s="208"/>
      <c r="CS459" s="208"/>
      <c r="CT459" s="208"/>
      <c r="CU459" s="208"/>
      <c r="CV459" s="208"/>
      <c r="CW459" s="208"/>
      <c r="CX459" s="208"/>
      <c r="CY459" s="208"/>
      <c r="CZ459" s="208"/>
      <c r="DA459" s="205"/>
    </row>
    <row r="460" s="212" customFormat="true" ht="25.15" customHeight="true" x14ac:dyDescent="0.2">
      <c r="C460" s="1737" t="s">
        <v>291</v>
      </c>
      <c r="D460" s="1734"/>
      <c r="E460" s="510">
        <v>-6.4680870996490253E-2</v>
      </c>
      <c r="F460" s="488"/>
      <c r="G460" s="488"/>
      <c r="H460" s="1738" t="s">
        <v>292</v>
      </c>
      <c r="I460" s="1734"/>
      <c r="J460" s="511">
        <v>-7.1654402180688179E-2</v>
      </c>
      <c r="K460" s="488"/>
      <c r="L460" s="488"/>
      <c r="M460" s="1739" t="s">
        <v>293</v>
      </c>
      <c r="N460" s="1734"/>
      <c r="O460" s="512">
        <v>5.4610978235007428E-2</v>
      </c>
      <c r="P460" s="488"/>
      <c r="Q460" s="488"/>
      <c r="AU460" s="205"/>
      <c r="AV460" s="205"/>
      <c r="AW460" s="205"/>
      <c r="AX460" s="205"/>
      <c r="AY460" s="205"/>
      <c r="BA460" s="207"/>
      <c r="BB460" s="281"/>
      <c r="BC460" s="207"/>
      <c r="BD460" s="207"/>
      <c r="BE460" s="207"/>
      <c r="BF460" s="207"/>
      <c r="BG460" s="207"/>
      <c r="BH460" s="207"/>
      <c r="BI460" s="207"/>
      <c r="BJ460" s="207"/>
      <c r="BK460" s="207"/>
      <c r="BL460" s="207"/>
      <c r="BM460" s="207"/>
      <c r="BN460" s="207"/>
      <c r="BO460" s="207"/>
      <c r="BP460" s="207"/>
      <c r="BQ460" s="207"/>
      <c r="BR460" s="207"/>
      <c r="BS460" s="207"/>
      <c r="BT460" s="207"/>
      <c r="BU460" s="207"/>
      <c r="BV460" s="207"/>
      <c r="BW460" s="207"/>
      <c r="BX460" s="207"/>
      <c r="BY460" s="207"/>
      <c r="BZ460" s="208"/>
      <c r="CA460" s="208"/>
      <c r="CB460" s="208"/>
      <c r="CC460" s="208"/>
      <c r="CD460" s="208"/>
      <c r="CE460" s="208"/>
      <c r="CF460" s="208"/>
      <c r="CG460" s="208"/>
      <c r="CH460" s="208"/>
      <c r="CI460" s="208"/>
      <c r="CJ460" s="208"/>
      <c r="CK460" s="208"/>
      <c r="CL460" s="208"/>
      <c r="CM460" s="208"/>
      <c r="CN460" s="208"/>
      <c r="CO460" s="208"/>
      <c r="CP460" s="208"/>
      <c r="CQ460" s="208"/>
      <c r="CR460" s="208"/>
      <c r="CS460" s="208"/>
      <c r="CT460" s="208"/>
      <c r="CU460" s="208"/>
      <c r="CV460" s="208"/>
      <c r="CW460" s="208"/>
      <c r="CX460" s="208"/>
      <c r="CY460" s="208"/>
      <c r="CZ460" s="208"/>
      <c r="DA460" s="205"/>
    </row>
    <row r="461" s="212" customFormat="true" ht="25.15" customHeight="true" x14ac:dyDescent="0.2">
      <c r="C461" s="1737" t="s">
        <v>294</v>
      </c>
      <c r="D461" s="1734"/>
      <c r="E461" s="510">
        <v>5.6963652692283206E-2</v>
      </c>
      <c r="F461" s="488"/>
      <c r="G461" s="488"/>
      <c r="H461" s="1738" t="s">
        <v>295</v>
      </c>
      <c r="I461" s="1734"/>
      <c r="J461" s="511">
        <v>-6.972182283661868E-2</v>
      </c>
      <c r="K461" s="488"/>
      <c r="L461" s="488"/>
      <c r="M461" s="1739" t="s">
        <v>253</v>
      </c>
      <c r="N461" s="1734"/>
      <c r="O461" s="512">
        <v>5.2379646845117547E-2</v>
      </c>
      <c r="P461" s="488"/>
      <c r="Q461" s="488"/>
      <c r="AU461" s="205"/>
      <c r="AV461" s="205"/>
      <c r="AW461" s="205"/>
      <c r="AX461" s="205"/>
      <c r="AY461" s="205"/>
      <c r="BA461" s="207"/>
      <c r="BB461" s="281"/>
      <c r="BC461" s="207"/>
      <c r="BD461" s="207"/>
      <c r="BE461" s="207"/>
      <c r="BF461" s="207"/>
      <c r="BG461" s="207"/>
      <c r="BH461" s="207"/>
      <c r="BI461" s="207"/>
      <c r="BJ461" s="207"/>
      <c r="BK461" s="207"/>
      <c r="BL461" s="207"/>
      <c r="BM461" s="207"/>
      <c r="BN461" s="207"/>
      <c r="BO461" s="207"/>
      <c r="BP461" s="207"/>
      <c r="BQ461" s="207"/>
      <c r="BR461" s="207"/>
      <c r="BS461" s="207"/>
      <c r="BT461" s="207"/>
      <c r="BU461" s="207"/>
      <c r="BV461" s="207"/>
      <c r="BW461" s="207"/>
      <c r="BX461" s="207"/>
      <c r="BY461" s="207"/>
      <c r="BZ461" s="208"/>
      <c r="CA461" s="208"/>
      <c r="CB461" s="208"/>
      <c r="CC461" s="208"/>
      <c r="CD461" s="208"/>
      <c r="CE461" s="208"/>
      <c r="CF461" s="208"/>
      <c r="CG461" s="208"/>
      <c r="CH461" s="208"/>
      <c r="CI461" s="208"/>
      <c r="CJ461" s="208"/>
      <c r="CK461" s="208"/>
      <c r="CL461" s="208"/>
      <c r="CM461" s="208"/>
      <c r="CN461" s="208"/>
      <c r="CO461" s="208"/>
      <c r="CP461" s="208"/>
      <c r="CQ461" s="208"/>
      <c r="CR461" s="208"/>
      <c r="CS461" s="208"/>
      <c r="CT461" s="208"/>
      <c r="CU461" s="208"/>
      <c r="CV461" s="208"/>
      <c r="CW461" s="208"/>
      <c r="CX461" s="208"/>
      <c r="CY461" s="208"/>
      <c r="CZ461" s="208"/>
      <c r="DA461" s="205"/>
    </row>
    <row r="462" s="212" customFormat="true" ht="25.15" customHeight="true" x14ac:dyDescent="0.2">
      <c r="C462" s="1737" t="s">
        <v>281</v>
      </c>
      <c r="D462" s="1734"/>
      <c r="E462" s="510">
        <v>5.0916842336101865E-2</v>
      </c>
      <c r="F462" s="488"/>
      <c r="G462" s="488"/>
      <c r="H462" s="1738" t="s">
        <v>285</v>
      </c>
      <c r="I462" s="1734"/>
      <c r="J462" s="511">
        <v>-6.6676479399098737E-2</v>
      </c>
      <c r="K462" s="488"/>
      <c r="L462" s="488"/>
      <c r="M462" s="1739" t="s">
        <v>296</v>
      </c>
      <c r="N462" s="1734"/>
      <c r="O462" s="512">
        <v>5.1536473977282934E-2</v>
      </c>
      <c r="P462" s="488"/>
      <c r="Q462" s="488"/>
      <c r="AU462" s="205"/>
      <c r="AV462" s="205"/>
      <c r="AW462" s="205"/>
      <c r="AX462" s="205"/>
      <c r="AY462" s="205"/>
      <c r="BA462" s="207"/>
      <c r="BB462" s="281"/>
      <c r="BC462" s="207"/>
      <c r="BD462" s="207"/>
      <c r="BE462" s="207"/>
      <c r="BF462" s="207"/>
      <c r="BG462" s="207"/>
      <c r="BH462" s="207"/>
      <c r="BI462" s="207"/>
      <c r="BJ462" s="207"/>
      <c r="BK462" s="207"/>
      <c r="BL462" s="207"/>
      <c r="BM462" s="207"/>
      <c r="BN462" s="207"/>
      <c r="BO462" s="207"/>
      <c r="BP462" s="207"/>
      <c r="BQ462" s="207"/>
      <c r="BR462" s="207"/>
      <c r="BS462" s="207"/>
      <c r="BT462" s="207"/>
      <c r="BU462" s="207"/>
      <c r="BV462" s="207"/>
      <c r="BW462" s="207"/>
      <c r="BX462" s="207"/>
      <c r="BY462" s="207"/>
      <c r="BZ462" s="208"/>
      <c r="CA462" s="208"/>
      <c r="CB462" s="208"/>
      <c r="CC462" s="208"/>
      <c r="CD462" s="208"/>
      <c r="CE462" s="208"/>
      <c r="CF462" s="208"/>
      <c r="CG462" s="208"/>
      <c r="CH462" s="208"/>
      <c r="CI462" s="208"/>
      <c r="CJ462" s="208"/>
      <c r="CK462" s="208"/>
      <c r="CL462" s="208"/>
      <c r="CM462" s="208"/>
      <c r="CN462" s="208"/>
      <c r="CO462" s="208"/>
      <c r="CP462" s="208"/>
      <c r="CQ462" s="208"/>
      <c r="CR462" s="208"/>
      <c r="CS462" s="208"/>
      <c r="CT462" s="208"/>
      <c r="CU462" s="208"/>
      <c r="CV462" s="208"/>
      <c r="CW462" s="208"/>
      <c r="CX462" s="208"/>
      <c r="CY462" s="208"/>
      <c r="CZ462" s="208"/>
      <c r="DA462" s="205"/>
    </row>
    <row r="463" s="212" customFormat="true" ht="25.15" customHeight="true" x14ac:dyDescent="0.2">
      <c r="C463" s="1737" t="s">
        <v>297</v>
      </c>
      <c r="D463" s="1734"/>
      <c r="E463" s="510">
        <v>-4.6240829642139124E-2</v>
      </c>
      <c r="F463" s="488"/>
      <c r="G463" s="488"/>
      <c r="H463" s="1738" t="s">
        <v>274</v>
      </c>
      <c r="I463" s="1734"/>
      <c r="J463" s="511">
        <v>-6.5270981787361987E-2</v>
      </c>
      <c r="K463" s="488"/>
      <c r="L463" s="488"/>
      <c r="M463" s="1739" t="s">
        <v>275</v>
      </c>
      <c r="N463" s="1734"/>
      <c r="O463" s="512">
        <v>-4.9265511301305631E-2</v>
      </c>
      <c r="P463" s="488"/>
      <c r="Q463" s="488"/>
      <c r="AU463" s="205"/>
      <c r="AV463" s="205"/>
      <c r="AW463" s="205"/>
      <c r="AX463" s="205"/>
      <c r="AY463" s="205"/>
      <c r="BA463" s="207"/>
      <c r="BB463" s="281"/>
      <c r="BC463" s="207"/>
      <c r="BD463" s="207"/>
      <c r="BE463" s="207"/>
      <c r="BF463" s="207"/>
      <c r="BG463" s="207"/>
      <c r="BH463" s="207"/>
      <c r="BI463" s="207"/>
      <c r="BJ463" s="207"/>
      <c r="BK463" s="207"/>
      <c r="BL463" s="207"/>
      <c r="BM463" s="207"/>
      <c r="BN463" s="207"/>
      <c r="BO463" s="207"/>
      <c r="BP463" s="207"/>
      <c r="BQ463" s="207"/>
      <c r="BR463" s="207"/>
      <c r="BS463" s="207"/>
      <c r="BT463" s="207"/>
      <c r="BU463" s="207"/>
      <c r="BV463" s="207"/>
      <c r="BW463" s="207"/>
      <c r="BX463" s="207"/>
      <c r="BY463" s="207"/>
      <c r="BZ463" s="208"/>
      <c r="CA463" s="208"/>
      <c r="CB463" s="208"/>
      <c r="CC463" s="208"/>
      <c r="CD463" s="208"/>
      <c r="CE463" s="208"/>
      <c r="CF463" s="208"/>
      <c r="CG463" s="208"/>
      <c r="CH463" s="208"/>
      <c r="CI463" s="208"/>
      <c r="CJ463" s="208"/>
      <c r="CK463" s="208"/>
      <c r="CL463" s="208"/>
      <c r="CM463" s="208"/>
      <c r="CN463" s="208"/>
      <c r="CO463" s="208"/>
      <c r="CP463" s="208"/>
      <c r="CQ463" s="208"/>
      <c r="CR463" s="208"/>
      <c r="CS463" s="208"/>
      <c r="CT463" s="208"/>
      <c r="CU463" s="208"/>
      <c r="CV463" s="208"/>
      <c r="CW463" s="208"/>
      <c r="CX463" s="208"/>
      <c r="CY463" s="208"/>
      <c r="CZ463" s="208"/>
      <c r="DA463" s="205"/>
    </row>
    <row r="464" s="212" customFormat="true" ht="25.15" customHeight="true" x14ac:dyDescent="0.2">
      <c r="C464" s="1737" t="s">
        <v>298</v>
      </c>
      <c r="D464" s="1734"/>
      <c r="E464" s="510">
        <v>-4.2427969611411098E-2</v>
      </c>
      <c r="F464" s="488"/>
      <c r="G464" s="488"/>
      <c r="H464" s="1738" t="s">
        <v>286</v>
      </c>
      <c r="I464" s="1734"/>
      <c r="J464" s="511">
        <v>-6.191102598564107E-2</v>
      </c>
      <c r="K464" s="488"/>
      <c r="L464" s="488"/>
      <c r="M464" s="1739" t="s">
        <v>299</v>
      </c>
      <c r="N464" s="1734"/>
      <c r="O464" s="512">
        <v>-4.6341288260363843E-2</v>
      </c>
      <c r="P464" s="488"/>
      <c r="Q464" s="488"/>
      <c r="AU464" s="205"/>
      <c r="AV464" s="205"/>
      <c r="AW464" s="205"/>
      <c r="AX464" s="205"/>
      <c r="AY464" s="205"/>
      <c r="BA464" s="207"/>
      <c r="BB464" s="281"/>
      <c r="BC464" s="207"/>
      <c r="BD464" s="207"/>
      <c r="BE464" s="207"/>
      <c r="BF464" s="207"/>
      <c r="BG464" s="207"/>
      <c r="BH464" s="207"/>
      <c r="BI464" s="207"/>
      <c r="BJ464" s="207"/>
      <c r="BK464" s="207"/>
      <c r="BL464" s="207"/>
      <c r="BM464" s="207"/>
      <c r="BN464" s="207"/>
      <c r="BO464" s="207"/>
      <c r="BP464" s="207"/>
      <c r="BQ464" s="207"/>
      <c r="BR464" s="207"/>
      <c r="BS464" s="207"/>
      <c r="BT464" s="207"/>
      <c r="BU464" s="207"/>
      <c r="BV464" s="207"/>
      <c r="BW464" s="207"/>
      <c r="BX464" s="207"/>
      <c r="BY464" s="207"/>
      <c r="BZ464" s="208"/>
      <c r="CA464" s="208"/>
      <c r="CB464" s="208"/>
      <c r="CC464" s="208"/>
      <c r="CD464" s="208"/>
      <c r="CE464" s="208"/>
      <c r="CF464" s="208"/>
      <c r="CG464" s="208"/>
      <c r="CH464" s="208"/>
      <c r="CI464" s="208"/>
      <c r="CJ464" s="208"/>
      <c r="CK464" s="208"/>
      <c r="CL464" s="208"/>
      <c r="CM464" s="208"/>
      <c r="CN464" s="208"/>
      <c r="CO464" s="208"/>
      <c r="CP464" s="208"/>
      <c r="CQ464" s="208"/>
      <c r="CR464" s="208"/>
      <c r="CS464" s="208"/>
      <c r="CT464" s="208"/>
      <c r="CU464" s="208"/>
      <c r="CV464" s="208"/>
      <c r="CW464" s="208"/>
      <c r="CX464" s="208"/>
      <c r="CY464" s="208"/>
      <c r="CZ464" s="208"/>
      <c r="DA464" s="205"/>
    </row>
    <row r="465" s="212" customFormat="true" ht="25.15" customHeight="true" x14ac:dyDescent="0.2">
      <c r="C465" s="1737" t="s">
        <v>293</v>
      </c>
      <c r="D465" s="1734"/>
      <c r="E465" s="510">
        <v>4.2099599620800003E-2</v>
      </c>
      <c r="F465" s="488"/>
      <c r="G465" s="488"/>
      <c r="H465" s="1738" t="s">
        <v>300</v>
      </c>
      <c r="I465" s="1734"/>
      <c r="J465" s="511">
        <v>-6.1606612109558229E-2</v>
      </c>
      <c r="K465" s="488"/>
      <c r="L465" s="488"/>
      <c r="M465" s="1739" t="s">
        <v>288</v>
      </c>
      <c r="N465" s="1734"/>
      <c r="O465" s="512">
        <v>-4.6204419820809924E-2</v>
      </c>
      <c r="P465" s="488"/>
      <c r="Q465" s="488"/>
      <c r="AU465" s="205"/>
      <c r="AV465" s="205"/>
      <c r="AW465" s="205"/>
      <c r="AX465" s="205"/>
      <c r="AY465" s="205"/>
      <c r="BA465" s="207"/>
      <c r="BB465" s="281"/>
      <c r="BC465" s="207"/>
      <c r="BD465" s="207"/>
      <c r="BE465" s="207"/>
      <c r="BF465" s="207"/>
      <c r="BG465" s="207"/>
      <c r="BH465" s="207"/>
      <c r="BI465" s="207"/>
      <c r="BJ465" s="207"/>
      <c r="BK465" s="207"/>
      <c r="BL465" s="207"/>
      <c r="BM465" s="207"/>
      <c r="BN465" s="207"/>
      <c r="BO465" s="207"/>
      <c r="BP465" s="207"/>
      <c r="BQ465" s="207"/>
      <c r="BR465" s="207"/>
      <c r="BS465" s="207"/>
      <c r="BT465" s="207"/>
      <c r="BU465" s="207"/>
      <c r="BV465" s="207"/>
      <c r="BW465" s="207"/>
      <c r="BX465" s="207"/>
      <c r="BY465" s="207"/>
      <c r="BZ465" s="208"/>
      <c r="CA465" s="208"/>
      <c r="CB465" s="208"/>
      <c r="CC465" s="208"/>
      <c r="CD465" s="208"/>
      <c r="CE465" s="208"/>
      <c r="CF465" s="208"/>
      <c r="CG465" s="208"/>
      <c r="CH465" s="208"/>
      <c r="CI465" s="208"/>
      <c r="CJ465" s="208"/>
      <c r="CK465" s="208"/>
      <c r="CL465" s="208"/>
      <c r="CM465" s="208"/>
      <c r="CN465" s="208"/>
      <c r="CO465" s="208"/>
      <c r="CP465" s="208"/>
      <c r="CQ465" s="208"/>
      <c r="CR465" s="208"/>
      <c r="CS465" s="208"/>
      <c r="CT465" s="208"/>
      <c r="CU465" s="208"/>
      <c r="CV465" s="208"/>
      <c r="CW465" s="208"/>
      <c r="CX465" s="208"/>
      <c r="CY465" s="208"/>
      <c r="CZ465" s="208"/>
      <c r="DA465" s="205"/>
    </row>
    <row r="466" s="212" customFormat="true" ht="25.15" customHeight="true" x14ac:dyDescent="0.2">
      <c r="C466" s="1737" t="s">
        <v>301</v>
      </c>
      <c r="D466" s="1734"/>
      <c r="E466" s="510">
        <v>-3.7126810640914172E-2</v>
      </c>
      <c r="F466" s="488"/>
      <c r="G466" s="488"/>
      <c r="H466" s="1738" t="s">
        <v>290</v>
      </c>
      <c r="I466" s="1734"/>
      <c r="J466" s="511">
        <v>-6.0616043008693631E-2</v>
      </c>
      <c r="K466" s="488"/>
      <c r="L466" s="488"/>
      <c r="M466" s="1739" t="s">
        <v>287</v>
      </c>
      <c r="N466" s="1734"/>
      <c r="O466" s="512">
        <v>4.5867099355792328E-2</v>
      </c>
      <c r="P466" s="488"/>
      <c r="Q466" s="488"/>
      <c r="AU466" s="205"/>
      <c r="AV466" s="205"/>
      <c r="AW466" s="205"/>
      <c r="AX466" s="205"/>
      <c r="AY466" s="205"/>
      <c r="BA466" s="207"/>
      <c r="BB466" s="281"/>
      <c r="BC466" s="207"/>
      <c r="BD466" s="207"/>
      <c r="BE466" s="207"/>
      <c r="BF466" s="207"/>
      <c r="BG466" s="207"/>
      <c r="BH466" s="207"/>
      <c r="BI466" s="207"/>
      <c r="BJ466" s="207"/>
      <c r="BK466" s="207"/>
      <c r="BL466" s="207"/>
      <c r="BM466" s="207"/>
      <c r="BN466" s="207"/>
      <c r="BO466" s="207"/>
      <c r="BP466" s="207"/>
      <c r="BQ466" s="207"/>
      <c r="BR466" s="207"/>
      <c r="BS466" s="207"/>
      <c r="BT466" s="207"/>
      <c r="BU466" s="207"/>
      <c r="BV466" s="207"/>
      <c r="BW466" s="207"/>
      <c r="BX466" s="207"/>
      <c r="BY466" s="207"/>
      <c r="BZ466" s="208"/>
      <c r="CA466" s="208"/>
      <c r="CB466" s="208"/>
      <c r="CC466" s="208"/>
      <c r="CD466" s="208"/>
      <c r="CE466" s="208"/>
      <c r="CF466" s="208"/>
      <c r="CG466" s="208"/>
      <c r="CH466" s="208"/>
      <c r="CI466" s="208"/>
      <c r="CJ466" s="208"/>
      <c r="CK466" s="208"/>
      <c r="CL466" s="208"/>
      <c r="CM466" s="208"/>
      <c r="CN466" s="208"/>
      <c r="CO466" s="208"/>
      <c r="CP466" s="208"/>
      <c r="CQ466" s="208"/>
      <c r="CR466" s="208"/>
      <c r="CS466" s="208"/>
      <c r="CT466" s="208"/>
      <c r="CU466" s="208"/>
      <c r="CV466" s="208"/>
      <c r="CW466" s="208"/>
      <c r="CX466" s="208"/>
      <c r="CY466" s="208"/>
      <c r="CZ466" s="208"/>
      <c r="DA466" s="205"/>
    </row>
    <row r="467" s="212" customFormat="true" ht="25.15" customHeight="true" x14ac:dyDescent="0.2">
      <c r="C467" s="1737" t="s">
        <v>296</v>
      </c>
      <c r="D467" s="1734"/>
      <c r="E467" s="510">
        <v>3.7017511511808966E-2</v>
      </c>
      <c r="F467" s="488"/>
      <c r="G467" s="488"/>
      <c r="H467" s="1738" t="s">
        <v>291</v>
      </c>
      <c r="I467" s="1734"/>
      <c r="J467" s="511">
        <v>-5.8580152370362494E-2</v>
      </c>
      <c r="K467" s="488"/>
      <c r="L467" s="488"/>
      <c r="M467" s="1739" t="s">
        <v>264</v>
      </c>
      <c r="N467" s="1734"/>
      <c r="O467" s="512">
        <v>4.5539975104034333E-2</v>
      </c>
      <c r="P467" s="488"/>
      <c r="Q467" s="488"/>
      <c r="AU467" s="205"/>
      <c r="AV467" s="205"/>
      <c r="AW467" s="205"/>
      <c r="AX467" s="205"/>
      <c r="AY467" s="205"/>
      <c r="BA467" s="207"/>
      <c r="BB467" s="281"/>
      <c r="BC467" s="207"/>
      <c r="BD467" s="207"/>
      <c r="BE467" s="207"/>
      <c r="BF467" s="207"/>
      <c r="BG467" s="207"/>
      <c r="BH467" s="207"/>
      <c r="BI467" s="207"/>
      <c r="BJ467" s="207"/>
      <c r="BK467" s="207"/>
      <c r="BL467" s="207"/>
      <c r="BM467" s="207"/>
      <c r="BN467" s="207"/>
      <c r="BO467" s="207"/>
      <c r="BP467" s="207"/>
      <c r="BQ467" s="207"/>
      <c r="BR467" s="207"/>
      <c r="BS467" s="207"/>
      <c r="BT467" s="207"/>
      <c r="BU467" s="207"/>
      <c r="BV467" s="207"/>
      <c r="BW467" s="207"/>
      <c r="BX467" s="207"/>
      <c r="BY467" s="207"/>
      <c r="BZ467" s="208"/>
      <c r="CA467" s="208"/>
      <c r="CB467" s="208"/>
      <c r="CC467" s="208"/>
      <c r="CD467" s="208"/>
      <c r="CE467" s="208"/>
      <c r="CF467" s="208"/>
      <c r="CG467" s="208"/>
      <c r="CH467" s="208"/>
      <c r="CI467" s="208"/>
      <c r="CJ467" s="208"/>
      <c r="CK467" s="208"/>
      <c r="CL467" s="208"/>
      <c r="CM467" s="208"/>
      <c r="CN467" s="208"/>
      <c r="CO467" s="208"/>
      <c r="CP467" s="208"/>
      <c r="CQ467" s="208"/>
      <c r="CR467" s="208"/>
      <c r="CS467" s="208"/>
      <c r="CT467" s="208"/>
      <c r="CU467" s="208"/>
      <c r="CV467" s="208"/>
      <c r="CW467" s="208"/>
      <c r="CX467" s="208"/>
      <c r="CY467" s="208"/>
      <c r="CZ467" s="208"/>
      <c r="DA467" s="205"/>
    </row>
    <row r="468" s="212" customFormat="true" ht="25.15" customHeight="true" x14ac:dyDescent="0.2">
      <c r="C468" s="1737" t="s">
        <v>270</v>
      </c>
      <c r="D468" s="1734"/>
      <c r="E468" s="510">
        <v>3.5926813559345114E-2</v>
      </c>
      <c r="F468" s="488"/>
      <c r="G468" s="488"/>
      <c r="H468" s="1738" t="s">
        <v>302</v>
      </c>
      <c r="I468" s="1734"/>
      <c r="J468" s="511">
        <v>-5.5525592478507538E-2</v>
      </c>
      <c r="K468" s="488"/>
      <c r="L468" s="488"/>
      <c r="M468" s="1739" t="s">
        <v>303</v>
      </c>
      <c r="N468" s="1734"/>
      <c r="O468" s="512">
        <v>4.3317268946071852E-2</v>
      </c>
      <c r="P468" s="488"/>
      <c r="Q468" s="488"/>
      <c r="AU468" s="205"/>
      <c r="AV468" s="205"/>
      <c r="AW468" s="205"/>
      <c r="AX468" s="205"/>
      <c r="AY468" s="205"/>
      <c r="BA468" s="207"/>
      <c r="BB468" s="281"/>
      <c r="BC468" s="207"/>
      <c r="BD468" s="207"/>
      <c r="BE468" s="207"/>
      <c r="BF468" s="207"/>
      <c r="BG468" s="207"/>
      <c r="BH468" s="207"/>
      <c r="BI468" s="207"/>
      <c r="BJ468" s="207"/>
      <c r="BK468" s="207"/>
      <c r="BL468" s="207"/>
      <c r="BM468" s="207"/>
      <c r="BN468" s="207"/>
      <c r="BO468" s="207"/>
      <c r="BP468" s="207"/>
      <c r="BQ468" s="207"/>
      <c r="BR468" s="207"/>
      <c r="BS468" s="207"/>
      <c r="BT468" s="207"/>
      <c r="BU468" s="207"/>
      <c r="BV468" s="207"/>
      <c r="BW468" s="207"/>
      <c r="BX468" s="207"/>
      <c r="BY468" s="207"/>
      <c r="BZ468" s="208"/>
      <c r="CA468" s="208"/>
      <c r="CB468" s="208"/>
      <c r="CC468" s="208"/>
      <c r="CD468" s="208"/>
      <c r="CE468" s="208"/>
      <c r="CF468" s="208"/>
      <c r="CG468" s="208"/>
      <c r="CH468" s="208"/>
      <c r="CI468" s="208"/>
      <c r="CJ468" s="208"/>
      <c r="CK468" s="208"/>
      <c r="CL468" s="208"/>
      <c r="CM468" s="208"/>
      <c r="CN468" s="208"/>
      <c r="CO468" s="208"/>
      <c r="CP468" s="208"/>
      <c r="CQ468" s="208"/>
      <c r="CR468" s="208"/>
      <c r="CS468" s="208"/>
      <c r="CT468" s="208"/>
      <c r="CU468" s="208"/>
      <c r="CV468" s="208"/>
      <c r="CW468" s="208"/>
      <c r="CX468" s="208"/>
      <c r="CY468" s="208"/>
      <c r="CZ468" s="208"/>
      <c r="DA468" s="205"/>
    </row>
    <row r="469" s="212" customFormat="true" ht="25.15" customHeight="true" x14ac:dyDescent="0.2">
      <c r="C469" s="1737" t="s">
        <v>304</v>
      </c>
      <c r="D469" s="1734"/>
      <c r="E469" s="510">
        <v>3.394221385515922E-2</v>
      </c>
      <c r="F469" s="488"/>
      <c r="G469" s="488"/>
      <c r="H469" s="1738" t="s">
        <v>297</v>
      </c>
      <c r="I469" s="1734"/>
      <c r="J469" s="511">
        <v>-5.5383670145533644E-2</v>
      </c>
      <c r="K469" s="488"/>
      <c r="L469" s="488"/>
      <c r="M469" s="1739" t="s">
        <v>298</v>
      </c>
      <c r="N469" s="1734"/>
      <c r="O469" s="512">
        <v>-4.1348368718706924E-2</v>
      </c>
      <c r="P469" s="488"/>
      <c r="Q469" s="488"/>
      <c r="AU469" s="205"/>
      <c r="AV469" s="205"/>
      <c r="AW469" s="205"/>
      <c r="AX469" s="205"/>
      <c r="AY469" s="205"/>
      <c r="BA469" s="207"/>
      <c r="BB469" s="281"/>
      <c r="BC469" s="207"/>
      <c r="BD469" s="207"/>
      <c r="BE469" s="207"/>
      <c r="BF469" s="207"/>
      <c r="BG469" s="207"/>
      <c r="BH469" s="207"/>
      <c r="BI469" s="207"/>
      <c r="BJ469" s="207"/>
      <c r="BK469" s="207"/>
      <c r="BL469" s="207"/>
      <c r="BM469" s="207"/>
      <c r="BN469" s="207"/>
      <c r="BO469" s="207"/>
      <c r="BP469" s="207"/>
      <c r="BQ469" s="207"/>
      <c r="BR469" s="207"/>
      <c r="BS469" s="207"/>
      <c r="BT469" s="207"/>
      <c r="BU469" s="207"/>
      <c r="BV469" s="207"/>
      <c r="BW469" s="207"/>
      <c r="BX469" s="207"/>
      <c r="BY469" s="207"/>
      <c r="BZ469" s="208"/>
      <c r="CA469" s="208"/>
      <c r="CB469" s="208"/>
      <c r="CC469" s="208"/>
      <c r="CD469" s="208"/>
      <c r="CE469" s="208"/>
      <c r="CF469" s="208"/>
      <c r="CG469" s="208"/>
      <c r="CH469" s="208"/>
      <c r="CI469" s="208"/>
      <c r="CJ469" s="208"/>
      <c r="CK469" s="208"/>
      <c r="CL469" s="208"/>
      <c r="CM469" s="208"/>
      <c r="CN469" s="208"/>
      <c r="CO469" s="208"/>
      <c r="CP469" s="208"/>
      <c r="CQ469" s="208"/>
      <c r="CR469" s="208"/>
      <c r="CS469" s="208"/>
      <c r="CT469" s="208"/>
      <c r="CU469" s="208"/>
      <c r="CV469" s="208"/>
      <c r="CW469" s="208"/>
      <c r="CX469" s="208"/>
      <c r="CY469" s="208"/>
      <c r="CZ469" s="208"/>
      <c r="DA469" s="205"/>
    </row>
    <row r="470" s="212" customFormat="true" ht="25.15" customHeight="true" x14ac:dyDescent="0.2">
      <c r="C470" s="1737" t="s">
        <v>283</v>
      </c>
      <c r="D470" s="1734"/>
      <c r="E470" s="510">
        <v>-3.0530052349246765E-2</v>
      </c>
      <c r="F470" s="488"/>
      <c r="G470" s="488"/>
      <c r="H470" s="1738" t="s">
        <v>284</v>
      </c>
      <c r="I470" s="1734"/>
      <c r="J470" s="511">
        <v>5.5362110346768002E-2</v>
      </c>
      <c r="K470" s="488"/>
      <c r="L470" s="488"/>
      <c r="M470" s="1739" t="s">
        <v>305</v>
      </c>
      <c r="N470" s="1734"/>
      <c r="O470" s="512">
        <v>4.0146900820706571E-2</v>
      </c>
      <c r="P470" s="488"/>
      <c r="Q470" s="488"/>
      <c r="AU470" s="205"/>
      <c r="AV470" s="205"/>
      <c r="AW470" s="205"/>
      <c r="AX470" s="205"/>
      <c r="AY470" s="205"/>
      <c r="BA470" s="207"/>
      <c r="BB470" s="281"/>
      <c r="BC470" s="207"/>
      <c r="BD470" s="207"/>
      <c r="BE470" s="207"/>
      <c r="BF470" s="207"/>
      <c r="BG470" s="207"/>
      <c r="BH470" s="207"/>
      <c r="BI470" s="207"/>
      <c r="BJ470" s="207"/>
      <c r="BK470" s="207"/>
      <c r="BL470" s="207"/>
      <c r="BM470" s="207"/>
      <c r="BN470" s="207"/>
      <c r="BO470" s="207"/>
      <c r="BP470" s="207"/>
      <c r="BQ470" s="207"/>
      <c r="BR470" s="207"/>
      <c r="BS470" s="207"/>
      <c r="BT470" s="207"/>
      <c r="BU470" s="207"/>
      <c r="BV470" s="207"/>
      <c r="BW470" s="207"/>
      <c r="BX470" s="207"/>
      <c r="BY470" s="207"/>
      <c r="BZ470" s="208"/>
      <c r="CA470" s="208"/>
      <c r="CB470" s="208"/>
      <c r="CC470" s="208"/>
      <c r="CD470" s="208"/>
      <c r="CE470" s="208"/>
      <c r="CF470" s="208"/>
      <c r="CG470" s="208"/>
      <c r="CH470" s="208"/>
      <c r="CI470" s="208"/>
      <c r="CJ470" s="208"/>
      <c r="CK470" s="208"/>
      <c r="CL470" s="208"/>
      <c r="CM470" s="208"/>
      <c r="CN470" s="208"/>
      <c r="CO470" s="208"/>
      <c r="CP470" s="208"/>
      <c r="CQ470" s="208"/>
      <c r="CR470" s="208"/>
      <c r="CS470" s="208"/>
      <c r="CT470" s="208"/>
      <c r="CU470" s="208"/>
      <c r="CV470" s="208"/>
      <c r="CW470" s="208"/>
      <c r="CX470" s="208"/>
      <c r="CY470" s="208"/>
      <c r="CZ470" s="208"/>
      <c r="DA470" s="205"/>
    </row>
    <row r="471" s="212" customFormat="true" ht="25.15" customHeight="true" x14ac:dyDescent="0.2">
      <c r="C471" s="1737" t="s">
        <v>306</v>
      </c>
      <c r="D471" s="1734"/>
      <c r="E471" s="510">
        <v>-3.0098809442790302E-2</v>
      </c>
      <c r="F471" s="488"/>
      <c r="G471" s="488"/>
      <c r="H471" s="1738" t="s">
        <v>307</v>
      </c>
      <c r="I471" s="1734"/>
      <c r="J471" s="511">
        <v>-5.375875387171597E-2</v>
      </c>
      <c r="K471" s="488"/>
      <c r="L471" s="488"/>
      <c r="M471" s="1739" t="s">
        <v>308</v>
      </c>
      <c r="N471" s="1734"/>
      <c r="O471" s="512">
        <v>3.5698123135125791E-2</v>
      </c>
      <c r="P471" s="488"/>
      <c r="Q471" s="488"/>
      <c r="AU471" s="205"/>
      <c r="AV471" s="205"/>
      <c r="AW471" s="205"/>
      <c r="AX471" s="205"/>
      <c r="AY471" s="205"/>
      <c r="BA471" s="207"/>
      <c r="BB471" s="281"/>
      <c r="BC471" s="207"/>
      <c r="BD471" s="207"/>
      <c r="BE471" s="207"/>
      <c r="BF471" s="207"/>
      <c r="BG471" s="207"/>
      <c r="BH471" s="207"/>
      <c r="BI471" s="207"/>
      <c r="BJ471" s="207"/>
      <c r="BK471" s="207"/>
      <c r="BL471" s="207"/>
      <c r="BM471" s="207"/>
      <c r="BN471" s="207"/>
      <c r="BO471" s="207"/>
      <c r="BP471" s="207"/>
      <c r="BQ471" s="207"/>
      <c r="BR471" s="207"/>
      <c r="BS471" s="207"/>
      <c r="BT471" s="207"/>
      <c r="BU471" s="207"/>
      <c r="BV471" s="207"/>
      <c r="BW471" s="207"/>
      <c r="BX471" s="207"/>
      <c r="BY471" s="207"/>
      <c r="BZ471" s="208"/>
      <c r="CA471" s="208"/>
      <c r="CB471" s="208"/>
      <c r="CC471" s="208"/>
      <c r="CD471" s="208"/>
      <c r="CE471" s="208"/>
      <c r="CF471" s="208"/>
      <c r="CG471" s="208"/>
      <c r="CH471" s="208"/>
      <c r="CI471" s="208"/>
      <c r="CJ471" s="208"/>
      <c r="CK471" s="208"/>
      <c r="CL471" s="208"/>
      <c r="CM471" s="208"/>
      <c r="CN471" s="208"/>
      <c r="CO471" s="208"/>
      <c r="CP471" s="208"/>
      <c r="CQ471" s="208"/>
      <c r="CR471" s="208"/>
      <c r="CS471" s="208"/>
      <c r="CT471" s="208"/>
      <c r="CU471" s="208"/>
      <c r="CV471" s="208"/>
      <c r="CW471" s="208"/>
      <c r="CX471" s="208"/>
      <c r="CY471" s="208"/>
      <c r="CZ471" s="208"/>
      <c r="DA471" s="205"/>
    </row>
    <row r="472" s="212" customFormat="true" ht="25.15" customHeight="true" x14ac:dyDescent="0.2">
      <c r="C472" s="1737" t="s">
        <v>309</v>
      </c>
      <c r="D472" s="1734"/>
      <c r="E472" s="510">
        <v>-2.6112543069339519E-2</v>
      </c>
      <c r="F472" s="488"/>
      <c r="G472" s="488"/>
      <c r="H472" s="1738" t="s">
        <v>301</v>
      </c>
      <c r="I472" s="1734"/>
      <c r="J472" s="511">
        <v>-5.2692649280094692E-2</v>
      </c>
      <c r="K472" s="488"/>
      <c r="L472" s="488"/>
      <c r="M472" s="1739" t="s">
        <v>282</v>
      </c>
      <c r="N472" s="1734"/>
      <c r="O472" s="512">
        <v>-3.2426118477949233E-2</v>
      </c>
      <c r="P472" s="488"/>
      <c r="Q472" s="488"/>
      <c r="AU472" s="205"/>
      <c r="AV472" s="205"/>
      <c r="AW472" s="205"/>
      <c r="AX472" s="205"/>
      <c r="AY472" s="205"/>
      <c r="BA472" s="207"/>
      <c r="BB472" s="281"/>
      <c r="BC472" s="207"/>
      <c r="BD472" s="207"/>
      <c r="BE472" s="207"/>
      <c r="BF472" s="207"/>
      <c r="BG472" s="207"/>
      <c r="BH472" s="207"/>
      <c r="BI472" s="207"/>
      <c r="BJ472" s="207"/>
      <c r="BK472" s="207"/>
      <c r="BL472" s="207"/>
      <c r="BM472" s="207"/>
      <c r="BN472" s="207"/>
      <c r="BO472" s="207"/>
      <c r="BP472" s="207"/>
      <c r="BQ472" s="207"/>
      <c r="BR472" s="207"/>
      <c r="BS472" s="207"/>
      <c r="BT472" s="207"/>
      <c r="BU472" s="207"/>
      <c r="BV472" s="207"/>
      <c r="BW472" s="207"/>
      <c r="BX472" s="207"/>
      <c r="BY472" s="207"/>
      <c r="BZ472" s="208"/>
      <c r="CA472" s="208"/>
      <c r="CB472" s="208"/>
      <c r="CC472" s="208"/>
      <c r="CD472" s="208"/>
      <c r="CE472" s="208"/>
      <c r="CF472" s="208"/>
      <c r="CG472" s="208"/>
      <c r="CH472" s="208"/>
      <c r="CI472" s="208"/>
      <c r="CJ472" s="208"/>
      <c r="CK472" s="208"/>
      <c r="CL472" s="208"/>
      <c r="CM472" s="208"/>
      <c r="CN472" s="208"/>
      <c r="CO472" s="208"/>
      <c r="CP472" s="208"/>
      <c r="CQ472" s="208"/>
      <c r="CR472" s="208"/>
      <c r="CS472" s="208"/>
      <c r="CT472" s="208"/>
      <c r="CU472" s="208"/>
      <c r="CV472" s="208"/>
      <c r="CW472" s="208"/>
      <c r="CX472" s="208"/>
      <c r="CY472" s="208"/>
      <c r="CZ472" s="208"/>
      <c r="DA472" s="205"/>
    </row>
    <row r="473" s="212" customFormat="true" ht="25.15" customHeight="true" x14ac:dyDescent="0.2">
      <c r="C473" s="1737" t="s">
        <v>302</v>
      </c>
      <c r="D473" s="1734"/>
      <c r="E473" s="510">
        <v>-2.5690782096231241E-2</v>
      </c>
      <c r="F473" s="488"/>
      <c r="G473" s="488"/>
      <c r="H473" s="1738" t="s">
        <v>305</v>
      </c>
      <c r="I473" s="1734"/>
      <c r="J473" s="511">
        <v>-5.2274461338779922E-2</v>
      </c>
      <c r="K473" s="488"/>
      <c r="L473" s="488"/>
      <c r="M473" s="1739" t="s">
        <v>291</v>
      </c>
      <c r="N473" s="1734"/>
      <c r="O473" s="512">
        <v>-3.1377207185651387E-2</v>
      </c>
      <c r="P473" s="488"/>
      <c r="Q473" s="488"/>
      <c r="AU473" s="205"/>
      <c r="AV473" s="205"/>
      <c r="AW473" s="205"/>
      <c r="AX473" s="205"/>
      <c r="AY473" s="205"/>
      <c r="BA473" s="207"/>
      <c r="BB473" s="281"/>
      <c r="BC473" s="207"/>
      <c r="BD473" s="207"/>
      <c r="BE473" s="207"/>
      <c r="BF473" s="207"/>
      <c r="BG473" s="207"/>
      <c r="BH473" s="207"/>
      <c r="BI473" s="207"/>
      <c r="BJ473" s="207"/>
      <c r="BK473" s="207"/>
      <c r="BL473" s="207"/>
      <c r="BM473" s="207"/>
      <c r="BN473" s="207"/>
      <c r="BO473" s="207"/>
      <c r="BP473" s="207"/>
      <c r="BQ473" s="207"/>
      <c r="BR473" s="207"/>
      <c r="BS473" s="207"/>
      <c r="BT473" s="207"/>
      <c r="BU473" s="207"/>
      <c r="BV473" s="207"/>
      <c r="BW473" s="207"/>
      <c r="BX473" s="207"/>
      <c r="BY473" s="207"/>
      <c r="BZ473" s="208"/>
      <c r="CA473" s="208"/>
      <c r="CB473" s="208"/>
      <c r="CC473" s="208"/>
      <c r="CD473" s="208"/>
      <c r="CE473" s="208"/>
      <c r="CF473" s="208"/>
      <c r="CG473" s="208"/>
      <c r="CH473" s="208"/>
      <c r="CI473" s="208"/>
      <c r="CJ473" s="208"/>
      <c r="CK473" s="208"/>
      <c r="CL473" s="208"/>
      <c r="CM473" s="208"/>
      <c r="CN473" s="208"/>
      <c r="CO473" s="208"/>
      <c r="CP473" s="208"/>
      <c r="CQ473" s="208"/>
      <c r="CR473" s="208"/>
      <c r="CS473" s="208"/>
      <c r="CT473" s="208"/>
      <c r="CU473" s="208"/>
      <c r="CV473" s="208"/>
      <c r="CW473" s="208"/>
      <c r="CX473" s="208"/>
      <c r="CY473" s="208"/>
      <c r="CZ473" s="208"/>
      <c r="DA473" s="205"/>
    </row>
    <row r="474" s="212" customFormat="true" ht="25.15" customHeight="true" x14ac:dyDescent="0.2">
      <c r="C474" s="1737" t="s">
        <v>310</v>
      </c>
      <c r="D474" s="1734"/>
      <c r="E474" s="510">
        <v>-2.5617226473441303E-2</v>
      </c>
      <c r="F474" s="488"/>
      <c r="G474" s="488"/>
      <c r="H474" s="1738" t="s">
        <v>294</v>
      </c>
      <c r="I474" s="1734"/>
      <c r="J474" s="511">
        <v>-5.1759451914455301E-2</v>
      </c>
      <c r="K474" s="488"/>
      <c r="L474" s="488"/>
      <c r="M474" s="1739" t="s">
        <v>311</v>
      </c>
      <c r="N474" s="1734"/>
      <c r="O474" s="512">
        <v>-2.75273670850717E-2</v>
      </c>
      <c r="P474" s="488"/>
      <c r="Q474" s="488"/>
      <c r="AU474" s="205"/>
      <c r="AV474" s="205"/>
      <c r="AW474" s="205"/>
      <c r="AX474" s="205"/>
      <c r="AY474" s="205"/>
      <c r="BA474" s="207"/>
      <c r="BB474" s="281"/>
      <c r="BC474" s="207"/>
      <c r="BD474" s="207"/>
      <c r="BE474" s="207"/>
      <c r="BF474" s="207"/>
      <c r="BG474" s="207"/>
      <c r="BH474" s="207"/>
      <c r="BI474" s="207"/>
      <c r="BJ474" s="207"/>
      <c r="BK474" s="207"/>
      <c r="BL474" s="207"/>
      <c r="BM474" s="207"/>
      <c r="BN474" s="207"/>
      <c r="BO474" s="207"/>
      <c r="BP474" s="207"/>
      <c r="BQ474" s="207"/>
      <c r="BR474" s="207"/>
      <c r="BS474" s="207"/>
      <c r="BT474" s="207"/>
      <c r="BU474" s="207"/>
      <c r="BV474" s="207"/>
      <c r="BW474" s="207"/>
      <c r="BX474" s="207"/>
      <c r="BY474" s="207"/>
      <c r="BZ474" s="208"/>
      <c r="CA474" s="208"/>
      <c r="CB474" s="208"/>
      <c r="CC474" s="208"/>
      <c r="CD474" s="208"/>
      <c r="CE474" s="208"/>
      <c r="CF474" s="208"/>
      <c r="CG474" s="208"/>
      <c r="CH474" s="208"/>
      <c r="CI474" s="208"/>
      <c r="CJ474" s="208"/>
      <c r="CK474" s="208"/>
      <c r="CL474" s="208"/>
      <c r="CM474" s="208"/>
      <c r="CN474" s="208"/>
      <c r="CO474" s="208"/>
      <c r="CP474" s="208"/>
      <c r="CQ474" s="208"/>
      <c r="CR474" s="208"/>
      <c r="CS474" s="208"/>
      <c r="CT474" s="208"/>
      <c r="CU474" s="208"/>
      <c r="CV474" s="208"/>
      <c r="CW474" s="208"/>
      <c r="CX474" s="208"/>
      <c r="CY474" s="208"/>
      <c r="CZ474" s="208"/>
      <c r="DA474" s="205"/>
    </row>
    <row r="475" s="212" customFormat="true" ht="25.15" customHeight="true" x14ac:dyDescent="0.2">
      <c r="C475" s="1737" t="s">
        <v>305</v>
      </c>
      <c r="D475" s="1734"/>
      <c r="E475" s="510">
        <v>-2.3612948410964733E-2</v>
      </c>
      <c r="F475" s="488"/>
      <c r="G475" s="488"/>
      <c r="H475" s="1738" t="s">
        <v>276</v>
      </c>
      <c r="I475" s="1734"/>
      <c r="J475" s="511">
        <v>5.0000567571580688E-2</v>
      </c>
      <c r="K475" s="488"/>
      <c r="L475" s="488"/>
      <c r="M475" s="1739" t="s">
        <v>306</v>
      </c>
      <c r="N475" s="1734"/>
      <c r="O475" s="512">
        <v>-2.6416316650175992E-2</v>
      </c>
      <c r="P475" s="488"/>
      <c r="Q475" s="488"/>
      <c r="AU475" s="205"/>
      <c r="AV475" s="205"/>
      <c r="AW475" s="205"/>
      <c r="AX475" s="205"/>
      <c r="AY475" s="205"/>
      <c r="BA475" s="207"/>
      <c r="BB475" s="281"/>
      <c r="BC475" s="207"/>
      <c r="BD475" s="207"/>
      <c r="BE475" s="207"/>
      <c r="BF475" s="207"/>
      <c r="BG475" s="207"/>
      <c r="BH475" s="207"/>
      <c r="BI475" s="207"/>
      <c r="BJ475" s="207"/>
      <c r="BK475" s="207"/>
      <c r="BL475" s="207"/>
      <c r="BM475" s="207"/>
      <c r="BN475" s="207"/>
      <c r="BO475" s="207"/>
      <c r="BP475" s="207"/>
      <c r="BQ475" s="207"/>
      <c r="BR475" s="207"/>
      <c r="BS475" s="207"/>
      <c r="BT475" s="207"/>
      <c r="BU475" s="207"/>
      <c r="BV475" s="207"/>
      <c r="BW475" s="207"/>
      <c r="BX475" s="207"/>
      <c r="BY475" s="207"/>
      <c r="BZ475" s="208"/>
      <c r="CA475" s="208"/>
      <c r="CB475" s="208"/>
      <c r="CC475" s="208"/>
      <c r="CD475" s="208"/>
      <c r="CE475" s="208"/>
      <c r="CF475" s="208"/>
      <c r="CG475" s="208"/>
      <c r="CH475" s="208"/>
      <c r="CI475" s="208"/>
      <c r="CJ475" s="208"/>
      <c r="CK475" s="208"/>
      <c r="CL475" s="208"/>
      <c r="CM475" s="208"/>
      <c r="CN475" s="208"/>
      <c r="CO475" s="208"/>
      <c r="CP475" s="208"/>
      <c r="CQ475" s="208"/>
      <c r="CR475" s="208"/>
      <c r="CS475" s="208"/>
      <c r="CT475" s="208"/>
      <c r="CU475" s="208"/>
      <c r="CV475" s="208"/>
      <c r="CW475" s="208"/>
      <c r="CX475" s="208"/>
      <c r="CY475" s="208"/>
      <c r="CZ475" s="208"/>
      <c r="DA475" s="205"/>
    </row>
    <row r="476" s="212" customFormat="true" ht="25.15" customHeight="true" x14ac:dyDescent="0.2">
      <c r="C476" s="1737" t="s">
        <v>312</v>
      </c>
      <c r="D476" s="1734"/>
      <c r="E476" s="510">
        <v>2.2878461518528521E-2</v>
      </c>
      <c r="F476" s="488"/>
      <c r="G476" s="488"/>
      <c r="H476" s="1738" t="s">
        <v>308</v>
      </c>
      <c r="I476" s="1734"/>
      <c r="J476" s="511">
        <v>-4.352362702664974E-2</v>
      </c>
      <c r="K476" s="488"/>
      <c r="L476" s="488"/>
      <c r="M476" s="1739" t="s">
        <v>307</v>
      </c>
      <c r="N476" s="1734"/>
      <c r="O476" s="512">
        <v>2.5995049601798461E-2</v>
      </c>
      <c r="P476" s="488"/>
      <c r="Q476" s="488"/>
      <c r="AU476" s="205"/>
      <c r="AV476" s="205"/>
      <c r="AW476" s="205"/>
      <c r="AX476" s="205"/>
      <c r="AY476" s="205"/>
      <c r="BA476" s="207"/>
      <c r="BB476" s="281"/>
      <c r="BC476" s="207"/>
      <c r="BD476" s="207"/>
      <c r="BE476" s="207"/>
      <c r="BF476" s="207"/>
      <c r="BG476" s="207"/>
      <c r="BH476" s="207"/>
      <c r="BI476" s="207"/>
      <c r="BJ476" s="207"/>
      <c r="BK476" s="207"/>
      <c r="BL476" s="207"/>
      <c r="BM476" s="207"/>
      <c r="BN476" s="207"/>
      <c r="BO476" s="207"/>
      <c r="BP476" s="207"/>
      <c r="BQ476" s="207"/>
      <c r="BR476" s="207"/>
      <c r="BS476" s="207"/>
      <c r="BT476" s="207"/>
      <c r="BU476" s="207"/>
      <c r="BV476" s="207"/>
      <c r="BW476" s="207"/>
      <c r="BX476" s="207"/>
      <c r="BY476" s="207"/>
      <c r="BZ476" s="208"/>
      <c r="CA476" s="208"/>
      <c r="CB476" s="208"/>
      <c r="CC476" s="208"/>
      <c r="CD476" s="208"/>
      <c r="CE476" s="208"/>
      <c r="CF476" s="208"/>
      <c r="CG476" s="208"/>
      <c r="CH476" s="208"/>
      <c r="CI476" s="208"/>
      <c r="CJ476" s="208"/>
      <c r="CK476" s="208"/>
      <c r="CL476" s="208"/>
      <c r="CM476" s="208"/>
      <c r="CN476" s="208"/>
      <c r="CO476" s="208"/>
      <c r="CP476" s="208"/>
      <c r="CQ476" s="208"/>
      <c r="CR476" s="208"/>
      <c r="CS476" s="208"/>
      <c r="CT476" s="208"/>
      <c r="CU476" s="208"/>
      <c r="CV476" s="208"/>
      <c r="CW476" s="208"/>
      <c r="CX476" s="208"/>
      <c r="CY476" s="208"/>
      <c r="CZ476" s="208"/>
      <c r="DA476" s="205"/>
    </row>
    <row r="477" s="212" customFormat="true" ht="25.15" customHeight="true" x14ac:dyDescent="0.2">
      <c r="C477" s="1737" t="s">
        <v>289</v>
      </c>
      <c r="D477" s="1734"/>
      <c r="E477" s="510">
        <v>-2.1820008462019175E-2</v>
      </c>
      <c r="F477" s="488"/>
      <c r="G477" s="488"/>
      <c r="H477" s="1738" t="s">
        <v>257</v>
      </c>
      <c r="I477" s="1734"/>
      <c r="J477" s="511">
        <v>4.2467121339863703E-2</v>
      </c>
      <c r="K477" s="488"/>
      <c r="L477" s="488"/>
      <c r="M477" s="1739" t="s">
        <v>271</v>
      </c>
      <c r="N477" s="1734"/>
      <c r="O477" s="512">
        <v>2.4745506042413247E-2</v>
      </c>
      <c r="P477" s="488"/>
      <c r="Q477" s="488"/>
      <c r="AU477" s="205"/>
      <c r="AV477" s="205"/>
      <c r="AW477" s="205"/>
      <c r="AX477" s="205"/>
      <c r="AY477" s="205"/>
      <c r="BA477" s="207"/>
      <c r="BB477" s="281"/>
      <c r="BC477" s="207"/>
      <c r="BD477" s="207"/>
      <c r="BE477" s="207"/>
      <c r="BF477" s="207"/>
      <c r="BG477" s="207"/>
      <c r="BH477" s="207"/>
      <c r="BI477" s="207"/>
      <c r="BJ477" s="207"/>
      <c r="BK477" s="207"/>
      <c r="BL477" s="207"/>
      <c r="BM477" s="207"/>
      <c r="BN477" s="207"/>
      <c r="BO477" s="207"/>
      <c r="BP477" s="207"/>
      <c r="BQ477" s="207"/>
      <c r="BR477" s="207"/>
      <c r="BS477" s="207"/>
      <c r="BT477" s="207"/>
      <c r="BU477" s="207"/>
      <c r="BV477" s="207"/>
      <c r="BW477" s="207"/>
      <c r="BX477" s="207"/>
      <c r="BY477" s="207"/>
      <c r="BZ477" s="208"/>
      <c r="CA477" s="208"/>
      <c r="CB477" s="208"/>
      <c r="CC477" s="208"/>
      <c r="CD477" s="208"/>
      <c r="CE477" s="208"/>
      <c r="CF477" s="208"/>
      <c r="CG477" s="208"/>
      <c r="CH477" s="208"/>
      <c r="CI477" s="208"/>
      <c r="CJ477" s="208"/>
      <c r="CK477" s="208"/>
      <c r="CL477" s="208"/>
      <c r="CM477" s="208"/>
      <c r="CN477" s="208"/>
      <c r="CO477" s="208"/>
      <c r="CP477" s="208"/>
      <c r="CQ477" s="208"/>
      <c r="CR477" s="208"/>
      <c r="CS477" s="208"/>
      <c r="CT477" s="208"/>
      <c r="CU477" s="208"/>
      <c r="CV477" s="208"/>
      <c r="CW477" s="208"/>
      <c r="CX477" s="208"/>
      <c r="CY477" s="208"/>
      <c r="CZ477" s="208"/>
      <c r="DA477" s="205"/>
    </row>
    <row r="478" s="212" customFormat="true" ht="25.15" customHeight="true" x14ac:dyDescent="0.2">
      <c r="C478" s="1737" t="s">
        <v>292</v>
      </c>
      <c r="D478" s="1734"/>
      <c r="E478" s="510">
        <v>-2.1719428250992576E-2</v>
      </c>
      <c r="F478" s="488"/>
      <c r="G478" s="488"/>
      <c r="H478" s="1738" t="s">
        <v>279</v>
      </c>
      <c r="I478" s="1734"/>
      <c r="J478" s="511">
        <v>-4.1173759207378646E-2</v>
      </c>
      <c r="K478" s="488"/>
      <c r="L478" s="488"/>
      <c r="M478" s="1739" t="s">
        <v>313</v>
      </c>
      <c r="N478" s="1734"/>
      <c r="O478" s="512">
        <v>2.3912107831641875E-2</v>
      </c>
      <c r="P478" s="488"/>
      <c r="Q478" s="488"/>
      <c r="AU478" s="205"/>
      <c r="AV478" s="205"/>
      <c r="AW478" s="205"/>
      <c r="AX478" s="205"/>
      <c r="AY478" s="205"/>
      <c r="BA478" s="207"/>
      <c r="BB478" s="281"/>
      <c r="BC478" s="207"/>
      <c r="BD478" s="207"/>
      <c r="BE478" s="207"/>
      <c r="BF478" s="207"/>
      <c r="BG478" s="207"/>
      <c r="BH478" s="207"/>
      <c r="BI478" s="207"/>
      <c r="BJ478" s="207"/>
      <c r="BK478" s="207"/>
      <c r="BL478" s="207"/>
      <c r="BM478" s="207"/>
      <c r="BN478" s="207"/>
      <c r="BO478" s="207"/>
      <c r="BP478" s="207"/>
      <c r="BQ478" s="207"/>
      <c r="BR478" s="207"/>
      <c r="BS478" s="207"/>
      <c r="BT478" s="207"/>
      <c r="BU478" s="207"/>
      <c r="BV478" s="207"/>
      <c r="BW478" s="207"/>
      <c r="BX478" s="207"/>
      <c r="BY478" s="207"/>
      <c r="BZ478" s="208"/>
      <c r="CA478" s="208"/>
      <c r="CB478" s="208"/>
      <c r="CC478" s="208"/>
      <c r="CD478" s="208"/>
      <c r="CE478" s="208"/>
      <c r="CF478" s="208"/>
      <c r="CG478" s="208"/>
      <c r="CH478" s="208"/>
      <c r="CI478" s="208"/>
      <c r="CJ478" s="208"/>
      <c r="CK478" s="208"/>
      <c r="CL478" s="208"/>
      <c r="CM478" s="208"/>
      <c r="CN478" s="208"/>
      <c r="CO478" s="208"/>
      <c r="CP478" s="208"/>
      <c r="CQ478" s="208"/>
      <c r="CR478" s="208"/>
      <c r="CS478" s="208"/>
      <c r="CT478" s="208"/>
      <c r="CU478" s="208"/>
      <c r="CV478" s="208"/>
      <c r="CW478" s="208"/>
      <c r="CX478" s="208"/>
      <c r="CY478" s="208"/>
      <c r="CZ478" s="208"/>
      <c r="DA478" s="205"/>
    </row>
    <row r="479" s="212" customFormat="true" ht="25.15" customHeight="true" x14ac:dyDescent="0.2">
      <c r="C479" s="1737" t="s">
        <v>308</v>
      </c>
      <c r="D479" s="1734"/>
      <c r="E479" s="510">
        <v>-1.9341488279403136E-2</v>
      </c>
      <c r="F479" s="488"/>
      <c r="G479" s="488"/>
      <c r="H479" s="1738" t="s">
        <v>306</v>
      </c>
      <c r="I479" s="1734"/>
      <c r="J479" s="511">
        <v>-4.1020362974273875E-2</v>
      </c>
      <c r="K479" s="488"/>
      <c r="L479" s="488"/>
      <c r="M479" s="1739" t="s">
        <v>310</v>
      </c>
      <c r="N479" s="1734"/>
      <c r="O479" s="512">
        <v>-2.1423292199190584E-2</v>
      </c>
      <c r="P479" s="488"/>
      <c r="Q479" s="488"/>
      <c r="AU479" s="205"/>
      <c r="AV479" s="205"/>
      <c r="AW479" s="205"/>
      <c r="AX479" s="205"/>
      <c r="AY479" s="205"/>
      <c r="BA479" s="207"/>
      <c r="BB479" s="281"/>
      <c r="BC479" s="207"/>
      <c r="BD479" s="207"/>
      <c r="BE479" s="207"/>
      <c r="BF479" s="207"/>
      <c r="BG479" s="207"/>
      <c r="BH479" s="207"/>
      <c r="BI479" s="207"/>
      <c r="BJ479" s="207"/>
      <c r="BK479" s="207"/>
      <c r="BL479" s="207"/>
      <c r="BM479" s="207"/>
      <c r="BN479" s="207"/>
      <c r="BO479" s="207"/>
      <c r="BP479" s="207"/>
      <c r="BQ479" s="207"/>
      <c r="BR479" s="207"/>
      <c r="BS479" s="207"/>
      <c r="BT479" s="207"/>
      <c r="BU479" s="207"/>
      <c r="BV479" s="207"/>
      <c r="BW479" s="207"/>
      <c r="BX479" s="207"/>
      <c r="BY479" s="207"/>
      <c r="BZ479" s="208"/>
      <c r="CA479" s="208"/>
      <c r="CB479" s="208"/>
      <c r="CC479" s="208"/>
      <c r="CD479" s="208"/>
      <c r="CE479" s="208"/>
      <c r="CF479" s="208"/>
      <c r="CG479" s="208"/>
      <c r="CH479" s="208"/>
      <c r="CI479" s="208"/>
      <c r="CJ479" s="208"/>
      <c r="CK479" s="208"/>
      <c r="CL479" s="208"/>
      <c r="CM479" s="208"/>
      <c r="CN479" s="208"/>
      <c r="CO479" s="208"/>
      <c r="CP479" s="208"/>
      <c r="CQ479" s="208"/>
      <c r="CR479" s="208"/>
      <c r="CS479" s="208"/>
      <c r="CT479" s="208"/>
      <c r="CU479" s="208"/>
      <c r="CV479" s="208"/>
      <c r="CW479" s="208"/>
      <c r="CX479" s="208"/>
      <c r="CY479" s="208"/>
      <c r="CZ479" s="208"/>
      <c r="DA479" s="205"/>
    </row>
    <row r="480" s="212" customFormat="true" ht="25.15" customHeight="true" x14ac:dyDescent="0.2">
      <c r="C480" s="1737" t="s">
        <v>287</v>
      </c>
      <c r="D480" s="1734"/>
      <c r="E480" s="510">
        <v>1.7244296605246658E-2</v>
      </c>
      <c r="F480" s="488"/>
      <c r="G480" s="488"/>
      <c r="H480" s="1738" t="s">
        <v>314</v>
      </c>
      <c r="I480" s="1734"/>
      <c r="J480" s="511">
        <v>-4.0764892126841437E-2</v>
      </c>
      <c r="K480" s="488"/>
      <c r="L480" s="488"/>
      <c r="M480" s="1739" t="s">
        <v>309</v>
      </c>
      <c r="N480" s="1734"/>
      <c r="O480" s="512">
        <v>-2.0832597353271087E-2</v>
      </c>
      <c r="P480" s="488"/>
      <c r="Q480" s="488"/>
      <c r="AU480" s="205"/>
      <c r="AV480" s="205"/>
      <c r="AW480" s="205"/>
      <c r="AX480" s="205"/>
      <c r="AY480" s="205"/>
      <c r="BA480" s="207"/>
      <c r="BB480" s="281"/>
      <c r="BC480" s="207"/>
      <c r="BD480" s="207"/>
      <c r="BE480" s="207"/>
      <c r="BF480" s="207"/>
      <c r="BG480" s="207"/>
      <c r="BH480" s="207"/>
      <c r="BI480" s="207"/>
      <c r="BJ480" s="207"/>
      <c r="BK480" s="207"/>
      <c r="BL480" s="207"/>
      <c r="BM480" s="207"/>
      <c r="BN480" s="207"/>
      <c r="BO480" s="207"/>
      <c r="BP480" s="207"/>
      <c r="BQ480" s="207"/>
      <c r="BR480" s="207"/>
      <c r="BS480" s="207"/>
      <c r="BT480" s="207"/>
      <c r="BU480" s="207"/>
      <c r="BV480" s="207"/>
      <c r="BW480" s="207"/>
      <c r="BX480" s="207"/>
      <c r="BY480" s="207"/>
      <c r="BZ480" s="208"/>
      <c r="CA480" s="208"/>
      <c r="CB480" s="208"/>
      <c r="CC480" s="208"/>
      <c r="CD480" s="208"/>
      <c r="CE480" s="208"/>
      <c r="CF480" s="208"/>
      <c r="CG480" s="208"/>
      <c r="CH480" s="208"/>
      <c r="CI480" s="208"/>
      <c r="CJ480" s="208"/>
      <c r="CK480" s="208"/>
      <c r="CL480" s="208"/>
      <c r="CM480" s="208"/>
      <c r="CN480" s="208"/>
      <c r="CO480" s="208"/>
      <c r="CP480" s="208"/>
      <c r="CQ480" s="208"/>
      <c r="CR480" s="208"/>
      <c r="CS480" s="208"/>
      <c r="CT480" s="208"/>
      <c r="CU480" s="208"/>
      <c r="CV480" s="208"/>
      <c r="CW480" s="208"/>
      <c r="CX480" s="208"/>
      <c r="CY480" s="208"/>
      <c r="CZ480" s="208"/>
      <c r="DA480" s="205"/>
    </row>
    <row r="481" s="212" customFormat="true" ht="25.15" customHeight="true" x14ac:dyDescent="0.2">
      <c r="C481" s="1737" t="s">
        <v>314</v>
      </c>
      <c r="D481" s="1734"/>
      <c r="E481" s="510">
        <v>-1.5824140005473736E-2</v>
      </c>
      <c r="F481" s="488"/>
      <c r="G481" s="488"/>
      <c r="H481" s="1738" t="s">
        <v>299</v>
      </c>
      <c r="I481" s="1734"/>
      <c r="J481" s="511">
        <v>-3.7816352984953401E-2</v>
      </c>
      <c r="K481" s="488"/>
      <c r="L481" s="488"/>
      <c r="M481" s="1739" t="s">
        <v>259</v>
      </c>
      <c r="N481" s="1734"/>
      <c r="O481" s="512">
        <v>2.0571352577205437E-2</v>
      </c>
      <c r="P481" s="488"/>
      <c r="Q481" s="488"/>
      <c r="AU481" s="205"/>
      <c r="AV481" s="205"/>
      <c r="AW481" s="205"/>
      <c r="AX481" s="205"/>
      <c r="AY481" s="205"/>
      <c r="BA481" s="207"/>
      <c r="BB481" s="281"/>
      <c r="BC481" s="207"/>
      <c r="BD481" s="207"/>
      <c r="BE481" s="207"/>
      <c r="BF481" s="207"/>
      <c r="BG481" s="207"/>
      <c r="BH481" s="207"/>
      <c r="BI481" s="207"/>
      <c r="BJ481" s="207"/>
      <c r="BK481" s="207"/>
      <c r="BL481" s="207"/>
      <c r="BM481" s="207"/>
      <c r="BN481" s="207"/>
      <c r="BO481" s="207"/>
      <c r="BP481" s="207"/>
      <c r="BQ481" s="207"/>
      <c r="BR481" s="207"/>
      <c r="BS481" s="207"/>
      <c r="BT481" s="207"/>
      <c r="BU481" s="207"/>
      <c r="BV481" s="207"/>
      <c r="BW481" s="207"/>
      <c r="BX481" s="207"/>
      <c r="BY481" s="207"/>
      <c r="BZ481" s="208"/>
      <c r="CA481" s="208"/>
      <c r="CB481" s="208"/>
      <c r="CC481" s="208"/>
      <c r="CD481" s="208"/>
      <c r="CE481" s="208"/>
      <c r="CF481" s="208"/>
      <c r="CG481" s="208"/>
      <c r="CH481" s="208"/>
      <c r="CI481" s="208"/>
      <c r="CJ481" s="208"/>
      <c r="CK481" s="208"/>
      <c r="CL481" s="208"/>
      <c r="CM481" s="208"/>
      <c r="CN481" s="208"/>
      <c r="CO481" s="208"/>
      <c r="CP481" s="208"/>
      <c r="CQ481" s="208"/>
      <c r="CR481" s="208"/>
      <c r="CS481" s="208"/>
      <c r="CT481" s="208"/>
      <c r="CU481" s="208"/>
      <c r="CV481" s="208"/>
      <c r="CW481" s="208"/>
      <c r="CX481" s="208"/>
      <c r="CY481" s="208"/>
      <c r="CZ481" s="208"/>
      <c r="DA481" s="205"/>
    </row>
    <row r="482" s="212" customFormat="true" ht="25.15" customHeight="true" x14ac:dyDescent="0.2">
      <c r="C482" s="1737" t="s">
        <v>315</v>
      </c>
      <c r="D482" s="1734"/>
      <c r="E482" s="510">
        <v>-1.5335926343066041E-2</v>
      </c>
      <c r="F482" s="488"/>
      <c r="G482" s="488"/>
      <c r="H482" s="1738" t="s">
        <v>270</v>
      </c>
      <c r="I482" s="1734"/>
      <c r="J482" s="511">
        <v>3.7522669163330677E-2</v>
      </c>
      <c r="K482" s="488"/>
      <c r="L482" s="488"/>
      <c r="M482" s="1739" t="s">
        <v>262</v>
      </c>
      <c r="N482" s="1734"/>
      <c r="O482" s="512">
        <v>-2.0153370391940192E-2</v>
      </c>
      <c r="P482" s="488"/>
      <c r="Q482" s="488"/>
      <c r="AU482" s="205"/>
      <c r="AV482" s="205"/>
      <c r="AW482" s="205"/>
      <c r="AX482" s="205"/>
      <c r="AY482" s="205"/>
      <c r="BA482" s="207"/>
      <c r="BB482" s="281"/>
      <c r="BC482" s="207"/>
      <c r="BD482" s="207"/>
      <c r="BE482" s="207"/>
      <c r="BF482" s="207"/>
      <c r="BG482" s="207"/>
      <c r="BH482" s="207"/>
      <c r="BI482" s="207"/>
      <c r="BJ482" s="207"/>
      <c r="BK482" s="207"/>
      <c r="BL482" s="207"/>
      <c r="BM482" s="207"/>
      <c r="BN482" s="207"/>
      <c r="BO482" s="207"/>
      <c r="BP482" s="207"/>
      <c r="BQ482" s="207"/>
      <c r="BR482" s="207"/>
      <c r="BS482" s="207"/>
      <c r="BT482" s="207"/>
      <c r="BU482" s="207"/>
      <c r="BV482" s="207"/>
      <c r="BW482" s="207"/>
      <c r="BX482" s="207"/>
      <c r="BY482" s="207"/>
      <c r="BZ482" s="208"/>
      <c r="CA482" s="208"/>
      <c r="CB482" s="208"/>
      <c r="CC482" s="208"/>
      <c r="CD482" s="208"/>
      <c r="CE482" s="208"/>
      <c r="CF482" s="208"/>
      <c r="CG482" s="208"/>
      <c r="CH482" s="208"/>
      <c r="CI482" s="208"/>
      <c r="CJ482" s="208"/>
      <c r="CK482" s="208"/>
      <c r="CL482" s="208"/>
      <c r="CM482" s="208"/>
      <c r="CN482" s="208"/>
      <c r="CO482" s="208"/>
      <c r="CP482" s="208"/>
      <c r="CQ482" s="208"/>
      <c r="CR482" s="208"/>
      <c r="CS482" s="208"/>
      <c r="CT482" s="208"/>
      <c r="CU482" s="208"/>
      <c r="CV482" s="208"/>
      <c r="CW482" s="208"/>
      <c r="CX482" s="208"/>
      <c r="CY482" s="208"/>
      <c r="CZ482" s="208"/>
      <c r="DA482" s="205"/>
    </row>
    <row r="483" s="212" customFormat="true" ht="25.15" customHeight="true" x14ac:dyDescent="0.2">
      <c r="C483" s="1737" t="s">
        <v>295</v>
      </c>
      <c r="D483" s="1734"/>
      <c r="E483" s="510">
        <v>-1.4624751936491306E-2</v>
      </c>
      <c r="F483" s="488"/>
      <c r="G483" s="488"/>
      <c r="H483" s="1738" t="s">
        <v>316</v>
      </c>
      <c r="I483" s="1734"/>
      <c r="J483" s="511">
        <v>-3.6276853378938205E-2</v>
      </c>
      <c r="K483" s="488"/>
      <c r="L483" s="488"/>
      <c r="M483" s="1739" t="s">
        <v>273</v>
      </c>
      <c r="N483" s="1734"/>
      <c r="O483" s="512">
        <v>1.4012761854289783E-2</v>
      </c>
      <c r="P483" s="488"/>
      <c r="Q483" s="488"/>
      <c r="AU483" s="205"/>
      <c r="AV483" s="205"/>
      <c r="AW483" s="205"/>
      <c r="AX483" s="205"/>
      <c r="AY483" s="205"/>
      <c r="BA483" s="207"/>
      <c r="BB483" s="281"/>
      <c r="BC483" s="207"/>
      <c r="BD483" s="207"/>
      <c r="BE483" s="207"/>
      <c r="BF483" s="207"/>
      <c r="BG483" s="207"/>
      <c r="BH483" s="207"/>
      <c r="BI483" s="207"/>
      <c r="BJ483" s="207"/>
      <c r="BK483" s="207"/>
      <c r="BL483" s="207"/>
      <c r="BM483" s="207"/>
      <c r="BN483" s="207"/>
      <c r="BO483" s="207"/>
      <c r="BP483" s="207"/>
      <c r="BQ483" s="207"/>
      <c r="BR483" s="207"/>
      <c r="BS483" s="207"/>
      <c r="BT483" s="207"/>
      <c r="BU483" s="207"/>
      <c r="BV483" s="207"/>
      <c r="BW483" s="207"/>
      <c r="BX483" s="207"/>
      <c r="BY483" s="207"/>
      <c r="BZ483" s="208"/>
      <c r="CA483" s="208"/>
      <c r="CB483" s="208"/>
      <c r="CC483" s="208"/>
      <c r="CD483" s="208"/>
      <c r="CE483" s="208"/>
      <c r="CF483" s="208"/>
      <c r="CG483" s="208"/>
      <c r="CH483" s="208"/>
      <c r="CI483" s="208"/>
      <c r="CJ483" s="208"/>
      <c r="CK483" s="208"/>
      <c r="CL483" s="208"/>
      <c r="CM483" s="208"/>
      <c r="CN483" s="208"/>
      <c r="CO483" s="208"/>
      <c r="CP483" s="208"/>
      <c r="CQ483" s="208"/>
      <c r="CR483" s="208"/>
      <c r="CS483" s="208"/>
      <c r="CT483" s="208"/>
      <c r="CU483" s="208"/>
      <c r="CV483" s="208"/>
      <c r="CW483" s="208"/>
      <c r="CX483" s="208"/>
      <c r="CY483" s="208"/>
      <c r="CZ483" s="208"/>
      <c r="DA483" s="205"/>
    </row>
    <row r="484" s="212" customFormat="true" ht="25.15" customHeight="true" x14ac:dyDescent="0.2">
      <c r="C484" s="1737" t="s">
        <v>271</v>
      </c>
      <c r="D484" s="1734"/>
      <c r="E484" s="510">
        <v>-1.4618857297783497E-2</v>
      </c>
      <c r="F484" s="488"/>
      <c r="G484" s="488"/>
      <c r="H484" s="1738" t="s">
        <v>317</v>
      </c>
      <c r="I484" s="1734"/>
      <c r="J484" s="511">
        <v>-3.5498531275579136E-2</v>
      </c>
      <c r="K484" s="488"/>
      <c r="L484" s="488"/>
      <c r="M484" s="1739" t="s">
        <v>318</v>
      </c>
      <c r="N484" s="1734"/>
      <c r="O484" s="512">
        <v>1.1443494480139964E-2</v>
      </c>
      <c r="P484" s="488"/>
      <c r="Q484" s="488"/>
      <c r="AU484" s="205"/>
      <c r="AV484" s="205"/>
      <c r="AW484" s="205"/>
      <c r="AX484" s="205"/>
      <c r="AY484" s="205"/>
      <c r="BA484" s="207"/>
      <c r="BB484" s="281"/>
      <c r="BC484" s="207"/>
      <c r="BD484" s="207"/>
      <c r="BE484" s="207"/>
      <c r="BF484" s="207"/>
      <c r="BG484" s="207"/>
      <c r="BH484" s="207"/>
      <c r="BI484" s="207"/>
      <c r="BJ484" s="207"/>
      <c r="BK484" s="207"/>
      <c r="BL484" s="207"/>
      <c r="BM484" s="207"/>
      <c r="BN484" s="207"/>
      <c r="BO484" s="207"/>
      <c r="BP484" s="207"/>
      <c r="BQ484" s="207"/>
      <c r="BR484" s="207"/>
      <c r="BS484" s="207"/>
      <c r="BT484" s="207"/>
      <c r="BU484" s="207"/>
      <c r="BV484" s="207"/>
      <c r="BW484" s="207"/>
      <c r="BX484" s="207"/>
      <c r="BY484" s="207"/>
      <c r="BZ484" s="208"/>
      <c r="CA484" s="208"/>
      <c r="CB484" s="208"/>
      <c r="CC484" s="208"/>
      <c r="CD484" s="208"/>
      <c r="CE484" s="208"/>
      <c r="CF484" s="208"/>
      <c r="CG484" s="208"/>
      <c r="CH484" s="208"/>
      <c r="CI484" s="208"/>
      <c r="CJ484" s="208"/>
      <c r="CK484" s="208"/>
      <c r="CL484" s="208"/>
      <c r="CM484" s="208"/>
      <c r="CN484" s="208"/>
      <c r="CO484" s="208"/>
      <c r="CP484" s="208"/>
      <c r="CQ484" s="208"/>
      <c r="CR484" s="208"/>
      <c r="CS484" s="208"/>
      <c r="CT484" s="208"/>
      <c r="CU484" s="208"/>
      <c r="CV484" s="208"/>
      <c r="CW484" s="208"/>
      <c r="CX484" s="208"/>
      <c r="CY484" s="208"/>
      <c r="CZ484" s="208"/>
      <c r="DA484" s="205"/>
    </row>
    <row r="485" s="212" customFormat="true" ht="25.15" customHeight="true" x14ac:dyDescent="0.2">
      <c r="C485" s="1737" t="s">
        <v>273</v>
      </c>
      <c r="D485" s="1734"/>
      <c r="E485" s="510">
        <v>1.2687572089657692E-2</v>
      </c>
      <c r="F485" s="488"/>
      <c r="G485" s="488"/>
      <c r="H485" s="1738" t="s">
        <v>309</v>
      </c>
      <c r="I485" s="1734"/>
      <c r="J485" s="511">
        <v>-3.280088812421874E-2</v>
      </c>
      <c r="K485" s="488"/>
      <c r="L485" s="488"/>
      <c r="M485" s="1739" t="s">
        <v>302</v>
      </c>
      <c r="N485" s="1734"/>
      <c r="O485" s="512">
        <v>9.6056162862155209E-3</v>
      </c>
      <c r="P485" s="488"/>
      <c r="Q485" s="488"/>
      <c r="AU485" s="205"/>
      <c r="AV485" s="205"/>
      <c r="AW485" s="205"/>
      <c r="AX485" s="205"/>
      <c r="AY485" s="205"/>
      <c r="BA485" s="207"/>
      <c r="BB485" s="281"/>
      <c r="BC485" s="207"/>
      <c r="BD485" s="207"/>
      <c r="BE485" s="207"/>
      <c r="BF485" s="207"/>
      <c r="BG485" s="207"/>
      <c r="BH485" s="207"/>
      <c r="BI485" s="207"/>
      <c r="BJ485" s="207"/>
      <c r="BK485" s="207"/>
      <c r="BL485" s="207"/>
      <c r="BM485" s="207"/>
      <c r="BN485" s="207"/>
      <c r="BO485" s="207"/>
      <c r="BP485" s="207"/>
      <c r="BQ485" s="207"/>
      <c r="BR485" s="207"/>
      <c r="BS485" s="207"/>
      <c r="BT485" s="207"/>
      <c r="BU485" s="207"/>
      <c r="BV485" s="207"/>
      <c r="BW485" s="207"/>
      <c r="BX485" s="207"/>
      <c r="BY485" s="207"/>
      <c r="BZ485" s="208"/>
      <c r="CA485" s="208"/>
      <c r="CB485" s="208"/>
      <c r="CC485" s="208"/>
      <c r="CD485" s="208"/>
      <c r="CE485" s="208"/>
      <c r="CF485" s="208"/>
      <c r="CG485" s="208"/>
      <c r="CH485" s="208"/>
      <c r="CI485" s="208"/>
      <c r="CJ485" s="208"/>
      <c r="CK485" s="208"/>
      <c r="CL485" s="208"/>
      <c r="CM485" s="208"/>
      <c r="CN485" s="208"/>
      <c r="CO485" s="208"/>
      <c r="CP485" s="208"/>
      <c r="CQ485" s="208"/>
      <c r="CR485" s="208"/>
      <c r="CS485" s="208"/>
      <c r="CT485" s="208"/>
      <c r="CU485" s="208"/>
      <c r="CV485" s="208"/>
      <c r="CW485" s="208"/>
      <c r="CX485" s="208"/>
      <c r="CY485" s="208"/>
      <c r="CZ485" s="208"/>
      <c r="DA485" s="205"/>
    </row>
    <row r="486" s="212" customFormat="true" ht="25.15" customHeight="true" x14ac:dyDescent="0.2">
      <c r="C486" s="1737" t="s">
        <v>307</v>
      </c>
      <c r="D486" s="1734"/>
      <c r="E486" s="510">
        <v>-1.1524071205311499E-2</v>
      </c>
      <c r="F486" s="488"/>
      <c r="G486" s="488"/>
      <c r="H486" s="1738" t="s">
        <v>319</v>
      </c>
      <c r="I486" s="1734"/>
      <c r="J486" s="511">
        <v>-2.9557043612335646E-2</v>
      </c>
      <c r="K486" s="488"/>
      <c r="L486" s="488"/>
      <c r="M486" s="1739" t="s">
        <v>301</v>
      </c>
      <c r="N486" s="1734"/>
      <c r="O486" s="512">
        <v>8.2667380216470028E-3</v>
      </c>
      <c r="P486" s="488"/>
      <c r="Q486" s="488"/>
      <c r="AU486" s="205"/>
      <c r="AV486" s="205"/>
      <c r="AW486" s="205"/>
      <c r="AX486" s="205"/>
      <c r="AY486" s="205"/>
      <c r="BA486" s="207"/>
      <c r="BB486" s="281"/>
      <c r="BC486" s="207"/>
      <c r="BD486" s="207"/>
      <c r="BE486" s="207"/>
      <c r="BF486" s="207"/>
      <c r="BG486" s="207"/>
      <c r="BH486" s="207"/>
      <c r="BI486" s="207"/>
      <c r="BJ486" s="207"/>
      <c r="BK486" s="207"/>
      <c r="BL486" s="207"/>
      <c r="BM486" s="207"/>
      <c r="BN486" s="207"/>
      <c r="BO486" s="207"/>
      <c r="BP486" s="207"/>
      <c r="BQ486" s="207"/>
      <c r="BR486" s="207"/>
      <c r="BS486" s="207"/>
      <c r="BT486" s="207"/>
      <c r="BU486" s="207"/>
      <c r="BV486" s="207"/>
      <c r="BW486" s="207"/>
      <c r="BX486" s="207"/>
      <c r="BY486" s="207"/>
      <c r="BZ486" s="208"/>
      <c r="CA486" s="208"/>
      <c r="CB486" s="208"/>
      <c r="CC486" s="208"/>
      <c r="CD486" s="208"/>
      <c r="CE486" s="208"/>
      <c r="CF486" s="208"/>
      <c r="CG486" s="208"/>
      <c r="CH486" s="208"/>
      <c r="CI486" s="208"/>
      <c r="CJ486" s="208"/>
      <c r="CK486" s="208"/>
      <c r="CL486" s="208"/>
      <c r="CM486" s="208"/>
      <c r="CN486" s="208"/>
      <c r="CO486" s="208"/>
      <c r="CP486" s="208"/>
      <c r="CQ486" s="208"/>
      <c r="CR486" s="208"/>
      <c r="CS486" s="208"/>
      <c r="CT486" s="208"/>
      <c r="CU486" s="208"/>
      <c r="CV486" s="208"/>
      <c r="CW486" s="208"/>
      <c r="CX486" s="208"/>
      <c r="CY486" s="208"/>
      <c r="CZ486" s="208"/>
      <c r="DA486" s="205"/>
    </row>
    <row r="487" s="212" customFormat="true" ht="25.15" customHeight="true" x14ac:dyDescent="0.2">
      <c r="C487" s="1737" t="s">
        <v>317</v>
      </c>
      <c r="D487" s="1734"/>
      <c r="E487" s="510">
        <v>-8.7250726767617234E-3</v>
      </c>
      <c r="F487" s="488"/>
      <c r="G487" s="488"/>
      <c r="H487" s="1738" t="s">
        <v>298</v>
      </c>
      <c r="I487" s="1734"/>
      <c r="J487" s="511">
        <v>-2.5596716190839884E-2</v>
      </c>
      <c r="K487" s="488"/>
      <c r="L487" s="488"/>
      <c r="M487" s="1739" t="s">
        <v>319</v>
      </c>
      <c r="N487" s="1734"/>
      <c r="O487" s="512">
        <v>-7.2462762598136743E-3</v>
      </c>
      <c r="P487" s="488"/>
      <c r="Q487" s="488"/>
      <c r="AU487" s="205"/>
      <c r="AV487" s="205"/>
      <c r="AW487" s="205"/>
      <c r="AX487" s="205"/>
      <c r="AY487" s="205"/>
      <c r="BA487" s="207"/>
      <c r="BB487" s="281"/>
      <c r="BC487" s="207"/>
      <c r="BD487" s="207"/>
      <c r="BE487" s="207"/>
      <c r="BF487" s="207"/>
      <c r="BG487" s="207"/>
      <c r="BH487" s="207"/>
      <c r="BI487" s="207"/>
      <c r="BJ487" s="207"/>
      <c r="BK487" s="207"/>
      <c r="BL487" s="207"/>
      <c r="BM487" s="207"/>
      <c r="BN487" s="207"/>
      <c r="BO487" s="207"/>
      <c r="BP487" s="207"/>
      <c r="BQ487" s="207"/>
      <c r="BR487" s="207"/>
      <c r="BS487" s="207"/>
      <c r="BT487" s="207"/>
      <c r="BU487" s="207"/>
      <c r="BV487" s="207"/>
      <c r="BW487" s="207"/>
      <c r="BX487" s="207"/>
      <c r="BY487" s="207"/>
      <c r="BZ487" s="208"/>
      <c r="CA487" s="208"/>
      <c r="CB487" s="208"/>
      <c r="CC487" s="208"/>
      <c r="CD487" s="208"/>
      <c r="CE487" s="208"/>
      <c r="CF487" s="208"/>
      <c r="CG487" s="208"/>
      <c r="CH487" s="208"/>
      <c r="CI487" s="208"/>
      <c r="CJ487" s="208"/>
      <c r="CK487" s="208"/>
      <c r="CL487" s="208"/>
      <c r="CM487" s="208"/>
      <c r="CN487" s="208"/>
      <c r="CO487" s="208"/>
      <c r="CP487" s="208"/>
      <c r="CQ487" s="208"/>
      <c r="CR487" s="208"/>
      <c r="CS487" s="208"/>
      <c r="CT487" s="208"/>
      <c r="CU487" s="208"/>
      <c r="CV487" s="208"/>
      <c r="CW487" s="208"/>
      <c r="CX487" s="208"/>
      <c r="CY487" s="208"/>
      <c r="CZ487" s="208"/>
      <c r="DA487" s="205"/>
    </row>
    <row r="488" s="212" customFormat="true" ht="25.15" customHeight="true" x14ac:dyDescent="0.2">
      <c r="C488" s="1737" t="s">
        <v>303</v>
      </c>
      <c r="D488" s="1734"/>
      <c r="E488" s="510">
        <v>7.4887996587448859E-3</v>
      </c>
      <c r="F488" s="488"/>
      <c r="G488" s="488"/>
      <c r="H488" s="1738" t="s">
        <v>304</v>
      </c>
      <c r="I488" s="1734"/>
      <c r="J488" s="511">
        <v>-2.3213543927612098E-2</v>
      </c>
      <c r="K488" s="488"/>
      <c r="L488" s="488"/>
      <c r="M488" s="1739" t="s">
        <v>314</v>
      </c>
      <c r="N488" s="1734"/>
      <c r="O488" s="512">
        <v>6.8322379895764196E-3</v>
      </c>
      <c r="P488" s="488"/>
      <c r="Q488" s="488"/>
      <c r="AU488" s="205"/>
      <c r="AV488" s="205"/>
      <c r="AW488" s="205"/>
      <c r="AX488" s="205"/>
      <c r="AY488" s="205"/>
      <c r="BA488" s="207"/>
      <c r="BB488" s="281"/>
      <c r="BC488" s="207"/>
      <c r="BD488" s="207"/>
      <c r="BE488" s="207"/>
      <c r="BF488" s="207"/>
      <c r="BG488" s="207"/>
      <c r="BH488" s="207"/>
      <c r="BI488" s="207"/>
      <c r="BJ488" s="207"/>
      <c r="BK488" s="207"/>
      <c r="BL488" s="207"/>
      <c r="BM488" s="207"/>
      <c r="BN488" s="207"/>
      <c r="BO488" s="207"/>
      <c r="BP488" s="207"/>
      <c r="BQ488" s="207"/>
      <c r="BR488" s="207"/>
      <c r="BS488" s="207"/>
      <c r="BT488" s="207"/>
      <c r="BU488" s="207"/>
      <c r="BV488" s="207"/>
      <c r="BW488" s="207"/>
      <c r="BX488" s="207"/>
      <c r="BY488" s="207"/>
      <c r="BZ488" s="208"/>
      <c r="CA488" s="208"/>
      <c r="CB488" s="208"/>
      <c r="CC488" s="208"/>
      <c r="CD488" s="208"/>
      <c r="CE488" s="208"/>
      <c r="CF488" s="208"/>
      <c r="CG488" s="208"/>
      <c r="CH488" s="208"/>
      <c r="CI488" s="208"/>
      <c r="CJ488" s="208"/>
      <c r="CK488" s="208"/>
      <c r="CL488" s="208"/>
      <c r="CM488" s="208"/>
      <c r="CN488" s="208"/>
      <c r="CO488" s="208"/>
      <c r="CP488" s="208"/>
      <c r="CQ488" s="208"/>
      <c r="CR488" s="208"/>
      <c r="CS488" s="208"/>
      <c r="CT488" s="208"/>
      <c r="CU488" s="208"/>
      <c r="CV488" s="208"/>
      <c r="CW488" s="208"/>
      <c r="CX488" s="208"/>
      <c r="CY488" s="208"/>
      <c r="CZ488" s="208"/>
      <c r="DA488" s="205"/>
    </row>
    <row r="489" s="212" customFormat="true" ht="25.15" customHeight="true" x14ac:dyDescent="0.2">
      <c r="C489" s="1737" t="s">
        <v>300</v>
      </c>
      <c r="D489" s="1734"/>
      <c r="E489" s="510">
        <v>-7.2524715505700218E-3</v>
      </c>
      <c r="F489" s="488"/>
      <c r="G489" s="488"/>
      <c r="H489" s="1738" t="s">
        <v>310</v>
      </c>
      <c r="I489" s="1734"/>
      <c r="J489" s="511">
        <v>-2.3192088835409307E-2</v>
      </c>
      <c r="K489" s="488"/>
      <c r="L489" s="488"/>
      <c r="M489" s="1739" t="s">
        <v>286</v>
      </c>
      <c r="N489" s="1734"/>
      <c r="O489" s="512">
        <v>-6.7841380837730149E-3</v>
      </c>
      <c r="P489" s="488"/>
      <c r="Q489" s="488"/>
      <c r="AU489" s="205"/>
      <c r="AV489" s="205"/>
      <c r="AW489" s="205"/>
      <c r="AX489" s="205"/>
      <c r="AY489" s="205"/>
      <c r="BA489" s="207"/>
      <c r="BB489" s="281"/>
      <c r="BC489" s="207"/>
      <c r="BD489" s="207"/>
      <c r="BE489" s="207"/>
      <c r="BF489" s="207"/>
      <c r="BG489" s="207"/>
      <c r="BH489" s="207"/>
      <c r="BI489" s="207"/>
      <c r="BJ489" s="207"/>
      <c r="BK489" s="207"/>
      <c r="BL489" s="207"/>
      <c r="BM489" s="207"/>
      <c r="BN489" s="207"/>
      <c r="BO489" s="207"/>
      <c r="BP489" s="207"/>
      <c r="BQ489" s="207"/>
      <c r="BR489" s="207"/>
      <c r="BS489" s="207"/>
      <c r="BT489" s="207"/>
      <c r="BU489" s="207"/>
      <c r="BV489" s="207"/>
      <c r="BW489" s="207"/>
      <c r="BX489" s="207"/>
      <c r="BY489" s="207"/>
      <c r="BZ489" s="208"/>
      <c r="CA489" s="208"/>
      <c r="CB489" s="208"/>
      <c r="CC489" s="208"/>
      <c r="CD489" s="208"/>
      <c r="CE489" s="208"/>
      <c r="CF489" s="208"/>
      <c r="CG489" s="208"/>
      <c r="CH489" s="208"/>
      <c r="CI489" s="208"/>
      <c r="CJ489" s="208"/>
      <c r="CK489" s="208"/>
      <c r="CL489" s="208"/>
      <c r="CM489" s="208"/>
      <c r="CN489" s="208"/>
      <c r="CO489" s="208"/>
      <c r="CP489" s="208"/>
      <c r="CQ489" s="208"/>
      <c r="CR489" s="208"/>
      <c r="CS489" s="208"/>
      <c r="CT489" s="208"/>
      <c r="CU489" s="208"/>
      <c r="CV489" s="208"/>
      <c r="CW489" s="208"/>
      <c r="CX489" s="208"/>
      <c r="CY489" s="208"/>
      <c r="CZ489" s="208"/>
      <c r="DA489" s="205"/>
    </row>
    <row r="490" s="212" customFormat="true" ht="25.15" customHeight="true" x14ac:dyDescent="0.2">
      <c r="C490" s="1737" t="s">
        <v>253</v>
      </c>
      <c r="D490" s="1734"/>
      <c r="E490" s="510">
        <v>-5.5369209441112717E-3</v>
      </c>
      <c r="F490" s="488"/>
      <c r="G490" s="488"/>
      <c r="H490" s="1738" t="s">
        <v>237</v>
      </c>
      <c r="I490" s="1734"/>
      <c r="J490" s="511">
        <v>-2.2543192215461257E-2</v>
      </c>
      <c r="K490" s="488"/>
      <c r="L490" s="488"/>
      <c r="M490" s="1739" t="s">
        <v>295</v>
      </c>
      <c r="N490" s="1734"/>
      <c r="O490" s="512">
        <v>6.2651711748875358E-3</v>
      </c>
      <c r="P490" s="488"/>
      <c r="Q490" s="488"/>
      <c r="AU490" s="205"/>
      <c r="AV490" s="205"/>
      <c r="AW490" s="205"/>
      <c r="AX490" s="205"/>
      <c r="AY490" s="205"/>
      <c r="BA490" s="207"/>
      <c r="BB490" s="281"/>
      <c r="BC490" s="207"/>
      <c r="BD490" s="207"/>
      <c r="BE490" s="207"/>
      <c r="BF490" s="207"/>
      <c r="BG490" s="207"/>
      <c r="BH490" s="207"/>
      <c r="BI490" s="207"/>
      <c r="BJ490" s="207"/>
      <c r="BK490" s="207"/>
      <c r="BL490" s="207"/>
      <c r="BM490" s="207"/>
      <c r="BN490" s="207"/>
      <c r="BO490" s="207"/>
      <c r="BP490" s="207"/>
      <c r="BQ490" s="207"/>
      <c r="BR490" s="207"/>
      <c r="BS490" s="207"/>
      <c r="BT490" s="207"/>
      <c r="BU490" s="207"/>
      <c r="BV490" s="207"/>
      <c r="BW490" s="207"/>
      <c r="BX490" s="207"/>
      <c r="BY490" s="207"/>
      <c r="BZ490" s="208"/>
      <c r="CA490" s="208"/>
      <c r="CB490" s="208"/>
      <c r="CC490" s="208"/>
      <c r="CD490" s="208"/>
      <c r="CE490" s="208"/>
      <c r="CF490" s="208"/>
      <c r="CG490" s="208"/>
      <c r="CH490" s="208"/>
      <c r="CI490" s="208"/>
      <c r="CJ490" s="208"/>
      <c r="CK490" s="208"/>
      <c r="CL490" s="208"/>
      <c r="CM490" s="208"/>
      <c r="CN490" s="208"/>
      <c r="CO490" s="208"/>
      <c r="CP490" s="208"/>
      <c r="CQ490" s="208"/>
      <c r="CR490" s="208"/>
      <c r="CS490" s="208"/>
      <c r="CT490" s="208"/>
      <c r="CU490" s="208"/>
      <c r="CV490" s="208"/>
      <c r="CW490" s="208"/>
      <c r="CX490" s="208"/>
      <c r="CY490" s="208"/>
      <c r="CZ490" s="208"/>
      <c r="DA490" s="205"/>
    </row>
    <row r="491" s="212" customFormat="true" ht="25.15" customHeight="true" x14ac:dyDescent="0.2">
      <c r="C491" s="1737" t="s">
        <v>316</v>
      </c>
      <c r="D491" s="1734"/>
      <c r="E491" s="510">
        <v>5.0877429028775923E-3</v>
      </c>
      <c r="F491" s="488"/>
      <c r="G491" s="488"/>
      <c r="H491" s="1738" t="s">
        <v>283</v>
      </c>
      <c r="I491" s="1734"/>
      <c r="J491" s="511">
        <v>2.0882500900983172E-2</v>
      </c>
      <c r="K491" s="488"/>
      <c r="L491" s="488"/>
      <c r="M491" s="1739" t="s">
        <v>292</v>
      </c>
      <c r="N491" s="1734"/>
      <c r="O491" s="512">
        <v>6.0929090635412162E-3</v>
      </c>
      <c r="P491" s="488"/>
      <c r="Q491" s="488"/>
      <c r="AU491" s="205"/>
      <c r="AV491" s="205"/>
      <c r="AW491" s="205"/>
      <c r="AX491" s="205"/>
      <c r="AY491" s="205"/>
      <c r="BA491" s="207"/>
      <c r="BB491" s="281"/>
      <c r="BC491" s="207"/>
      <c r="BD491" s="207"/>
      <c r="BE491" s="207"/>
      <c r="BF491" s="207"/>
      <c r="BG491" s="207"/>
      <c r="BH491" s="207"/>
      <c r="BI491" s="207"/>
      <c r="BJ491" s="207"/>
      <c r="BK491" s="207"/>
      <c r="BL491" s="207"/>
      <c r="BM491" s="207"/>
      <c r="BN491" s="207"/>
      <c r="BO491" s="207"/>
      <c r="BP491" s="207"/>
      <c r="BQ491" s="207"/>
      <c r="BR491" s="207"/>
      <c r="BS491" s="207"/>
      <c r="BT491" s="207"/>
      <c r="BU491" s="207"/>
      <c r="BV491" s="207"/>
      <c r="BW491" s="207"/>
      <c r="BX491" s="207"/>
      <c r="BY491" s="207"/>
      <c r="BZ491" s="208"/>
      <c r="CA491" s="208"/>
      <c r="CB491" s="208"/>
      <c r="CC491" s="208"/>
      <c r="CD491" s="208"/>
      <c r="CE491" s="208"/>
      <c r="CF491" s="208"/>
      <c r="CG491" s="208"/>
      <c r="CH491" s="208"/>
      <c r="CI491" s="208"/>
      <c r="CJ491" s="208"/>
      <c r="CK491" s="208"/>
      <c r="CL491" s="208"/>
      <c r="CM491" s="208"/>
      <c r="CN491" s="208"/>
      <c r="CO491" s="208"/>
      <c r="CP491" s="208"/>
      <c r="CQ491" s="208"/>
      <c r="CR491" s="208"/>
      <c r="CS491" s="208"/>
      <c r="CT491" s="208"/>
      <c r="CU491" s="208"/>
      <c r="CV491" s="208"/>
      <c r="CW491" s="208"/>
      <c r="CX491" s="208"/>
      <c r="CY491" s="208"/>
      <c r="CZ491" s="208"/>
      <c r="DA491" s="205"/>
    </row>
    <row r="492" s="212" customFormat="true" ht="25.15" customHeight="true" x14ac:dyDescent="0.2">
      <c r="C492" s="1737" t="s">
        <v>318</v>
      </c>
      <c r="D492" s="1734"/>
      <c r="E492" s="510">
        <v>-3.983372852080681E-3</v>
      </c>
      <c r="F492" s="488"/>
      <c r="G492" s="488"/>
      <c r="H492" s="1738" t="s">
        <v>303</v>
      </c>
      <c r="I492" s="1734"/>
      <c r="J492" s="511">
        <v>-1.8165356460431454E-2</v>
      </c>
      <c r="K492" s="488"/>
      <c r="L492" s="488"/>
      <c r="M492" s="1739" t="s">
        <v>315</v>
      </c>
      <c r="N492" s="1734"/>
      <c r="O492" s="512">
        <v>-5.5235833978131942E-3</v>
      </c>
      <c r="P492" s="488"/>
      <c r="Q492" s="488"/>
      <c r="AU492" s="205"/>
      <c r="AV492" s="205"/>
      <c r="AW492" s="205"/>
      <c r="AX492" s="205"/>
      <c r="AY492" s="205"/>
      <c r="BA492" s="207"/>
      <c r="BB492" s="281"/>
      <c r="BC492" s="207"/>
      <c r="BD492" s="207"/>
      <c r="BE492" s="207"/>
      <c r="BF492" s="207"/>
      <c r="BG492" s="207"/>
      <c r="BH492" s="207"/>
      <c r="BI492" s="207"/>
      <c r="BJ492" s="207"/>
      <c r="BK492" s="207"/>
      <c r="BL492" s="207"/>
      <c r="BM492" s="207"/>
      <c r="BN492" s="207"/>
      <c r="BO492" s="207"/>
      <c r="BP492" s="207"/>
      <c r="BQ492" s="207"/>
      <c r="BR492" s="207"/>
      <c r="BS492" s="207"/>
      <c r="BT492" s="207"/>
      <c r="BU492" s="207"/>
      <c r="BV492" s="207"/>
      <c r="BW492" s="207"/>
      <c r="BX492" s="207"/>
      <c r="BY492" s="207"/>
      <c r="BZ492" s="208"/>
      <c r="CA492" s="208"/>
      <c r="CB492" s="208"/>
      <c r="CC492" s="208"/>
      <c r="CD492" s="208"/>
      <c r="CE492" s="208"/>
      <c r="CF492" s="208"/>
      <c r="CG492" s="208"/>
      <c r="CH492" s="208"/>
      <c r="CI492" s="208"/>
      <c r="CJ492" s="208"/>
      <c r="CK492" s="208"/>
      <c r="CL492" s="208"/>
      <c r="CM492" s="208"/>
      <c r="CN492" s="208"/>
      <c r="CO492" s="208"/>
      <c r="CP492" s="208"/>
      <c r="CQ492" s="208"/>
      <c r="CR492" s="208"/>
      <c r="CS492" s="208"/>
      <c r="CT492" s="208"/>
      <c r="CU492" s="208"/>
      <c r="CV492" s="208"/>
      <c r="CW492" s="208"/>
      <c r="CX492" s="208"/>
      <c r="CY492" s="208"/>
      <c r="CZ492" s="208"/>
      <c r="DA492" s="205"/>
    </row>
    <row r="493" s="212" customFormat="true" ht="25.15" customHeight="true" x14ac:dyDescent="0.2">
      <c r="C493" s="1737" t="s">
        <v>290</v>
      </c>
      <c r="D493" s="1734"/>
      <c r="E493" s="510">
        <v>2.7978264085617298E-3</v>
      </c>
      <c r="F493" s="488"/>
      <c r="G493" s="488"/>
      <c r="H493" s="1738" t="s">
        <v>281</v>
      </c>
      <c r="I493" s="1734"/>
      <c r="J493" s="511">
        <v>1.7348145171088236E-2</v>
      </c>
      <c r="K493" s="488"/>
      <c r="L493" s="488"/>
      <c r="M493" s="1739" t="s">
        <v>297</v>
      </c>
      <c r="N493" s="1734"/>
      <c r="O493" s="512">
        <v>3.0310078267867724E-3</v>
      </c>
      <c r="P493" s="488"/>
      <c r="Q493" s="488"/>
      <c r="AU493" s="205"/>
      <c r="AV493" s="205"/>
      <c r="AW493" s="205"/>
      <c r="AX493" s="205"/>
      <c r="AY493" s="205"/>
      <c r="BA493" s="207"/>
      <c r="BB493" s="281"/>
      <c r="BC493" s="207"/>
      <c r="BD493" s="207"/>
      <c r="BE493" s="207"/>
      <c r="BF493" s="207"/>
      <c r="BG493" s="207"/>
      <c r="BH493" s="207"/>
      <c r="BI493" s="207"/>
      <c r="BJ493" s="207"/>
      <c r="BK493" s="207"/>
      <c r="BL493" s="207"/>
      <c r="BM493" s="207"/>
      <c r="BN493" s="207"/>
      <c r="BO493" s="207"/>
      <c r="BP493" s="207"/>
      <c r="BQ493" s="207"/>
      <c r="BR493" s="207"/>
      <c r="BS493" s="207"/>
      <c r="BT493" s="207"/>
      <c r="BU493" s="207"/>
      <c r="BV493" s="207"/>
      <c r="BW493" s="207"/>
      <c r="BX493" s="207"/>
      <c r="BY493" s="207"/>
      <c r="BZ493" s="208"/>
      <c r="CA493" s="208"/>
      <c r="CB493" s="208"/>
      <c r="CC493" s="208"/>
      <c r="CD493" s="208"/>
      <c r="CE493" s="208"/>
      <c r="CF493" s="208"/>
      <c r="CG493" s="208"/>
      <c r="CH493" s="208"/>
      <c r="CI493" s="208"/>
      <c r="CJ493" s="208"/>
      <c r="CK493" s="208"/>
      <c r="CL493" s="208"/>
      <c r="CM493" s="208"/>
      <c r="CN493" s="208"/>
      <c r="CO493" s="208"/>
      <c r="CP493" s="208"/>
      <c r="CQ493" s="208"/>
      <c r="CR493" s="208"/>
      <c r="CS493" s="208"/>
      <c r="CT493" s="208"/>
      <c r="CU493" s="208"/>
      <c r="CV493" s="208"/>
      <c r="CW493" s="208"/>
      <c r="CX493" s="208"/>
      <c r="CY493" s="208"/>
      <c r="CZ493" s="208"/>
      <c r="DA493" s="205"/>
    </row>
    <row r="494" s="212" customFormat="true" ht="25.15" customHeight="true" x14ac:dyDescent="0.2">
      <c r="C494" s="1742" t="s">
        <v>320</v>
      </c>
      <c r="D494" s="1734"/>
      <c r="E494" s="513">
        <v>-2.278873731693009E-3</v>
      </c>
      <c r="F494" s="488"/>
      <c r="G494" s="488"/>
      <c r="H494" s="1738" t="s">
        <v>268</v>
      </c>
      <c r="I494" s="1734"/>
      <c r="J494" s="511">
        <v>1.4664226167667634E-2</v>
      </c>
      <c r="K494" s="488"/>
      <c r="L494" s="488"/>
      <c r="M494" s="1739" t="s">
        <v>317</v>
      </c>
      <c r="N494" s="1734"/>
      <c r="O494" s="512">
        <v>2.9506949250940172E-3</v>
      </c>
      <c r="P494" s="488"/>
      <c r="Q494" s="488"/>
      <c r="AU494" s="205"/>
      <c r="AV494" s="205"/>
      <c r="AW494" s="205"/>
      <c r="AX494" s="205"/>
      <c r="AY494" s="205"/>
      <c r="BA494" s="207"/>
      <c r="BB494" s="281"/>
      <c r="BC494" s="207"/>
      <c r="BD494" s="207"/>
      <c r="BE494" s="207"/>
      <c r="BF494" s="207"/>
      <c r="BG494" s="207"/>
      <c r="BH494" s="207"/>
      <c r="BI494" s="207"/>
      <c r="BJ494" s="207"/>
      <c r="BK494" s="207"/>
      <c r="BL494" s="207"/>
      <c r="BM494" s="207"/>
      <c r="BN494" s="207"/>
      <c r="BO494" s="207"/>
      <c r="BP494" s="207"/>
      <c r="BQ494" s="207"/>
      <c r="BR494" s="207"/>
      <c r="BS494" s="207"/>
      <c r="BT494" s="207"/>
      <c r="BU494" s="207"/>
      <c r="BV494" s="207"/>
      <c r="BW494" s="207"/>
      <c r="BX494" s="207"/>
      <c r="BY494" s="207"/>
      <c r="BZ494" s="208"/>
      <c r="CA494" s="208"/>
      <c r="CB494" s="208"/>
      <c r="CC494" s="208"/>
      <c r="CD494" s="208"/>
      <c r="CE494" s="208"/>
      <c r="CF494" s="208"/>
      <c r="CG494" s="208"/>
      <c r="CH494" s="208"/>
      <c r="CI494" s="208"/>
      <c r="CJ494" s="208"/>
      <c r="CK494" s="208"/>
      <c r="CL494" s="208"/>
      <c r="CM494" s="208"/>
      <c r="CN494" s="208"/>
      <c r="CO494" s="208"/>
      <c r="CP494" s="208"/>
      <c r="CQ494" s="208"/>
      <c r="CR494" s="208"/>
      <c r="CS494" s="208"/>
      <c r="CT494" s="208"/>
      <c r="CU494" s="208"/>
      <c r="CV494" s="208"/>
      <c r="CW494" s="208"/>
      <c r="CX494" s="208"/>
      <c r="CY494" s="208"/>
      <c r="CZ494" s="208"/>
      <c r="DA494" s="205"/>
    </row>
    <row r="495" s="212" customFormat="true" ht="25.15" customHeight="true" x14ac:dyDescent="0.2">
      <c r="C495" s="1740"/>
      <c r="D495" s="1734"/>
      <c r="E495" s="504"/>
      <c r="F495" s="488"/>
      <c r="G495" s="488"/>
      <c r="H495" s="1738" t="s">
        <v>313</v>
      </c>
      <c r="I495" s="1734"/>
      <c r="J495" s="511">
        <v>-1.4270436190531588E-2</v>
      </c>
      <c r="K495" s="488"/>
      <c r="L495" s="488"/>
      <c r="M495" s="1739" t="s">
        <v>289</v>
      </c>
      <c r="N495" s="1734"/>
      <c r="O495" s="512">
        <v>-2.9129236289916561E-3</v>
      </c>
      <c r="P495" s="488"/>
      <c r="Q495" s="488"/>
      <c r="AU495" s="205"/>
      <c r="AV495" s="205"/>
      <c r="AW495" s="205"/>
      <c r="AX495" s="205"/>
      <c r="AY495" s="205"/>
      <c r="BA495" s="207"/>
      <c r="BB495" s="281"/>
      <c r="BC495" s="207"/>
      <c r="BD495" s="207"/>
      <c r="BE495" s="207"/>
      <c r="BF495" s="207"/>
      <c r="BG495" s="207"/>
      <c r="BH495" s="207"/>
      <c r="BI495" s="207"/>
      <c r="BJ495" s="207"/>
      <c r="BK495" s="207"/>
      <c r="BL495" s="207"/>
      <c r="BM495" s="207"/>
      <c r="BN495" s="207"/>
      <c r="BO495" s="207"/>
      <c r="BP495" s="207"/>
      <c r="BQ495" s="207"/>
      <c r="BR495" s="207"/>
      <c r="BS495" s="207"/>
      <c r="BT495" s="207"/>
      <c r="BU495" s="207"/>
      <c r="BV495" s="207"/>
      <c r="BW495" s="207"/>
      <c r="BX495" s="207"/>
      <c r="BY495" s="207"/>
      <c r="BZ495" s="208"/>
      <c r="CA495" s="208"/>
      <c r="CB495" s="208"/>
      <c r="CC495" s="208"/>
      <c r="CD495" s="208"/>
      <c r="CE495" s="208"/>
      <c r="CF495" s="208"/>
      <c r="CG495" s="208"/>
      <c r="CH495" s="208"/>
      <c r="CI495" s="208"/>
      <c r="CJ495" s="208"/>
      <c r="CK495" s="208"/>
      <c r="CL495" s="208"/>
      <c r="CM495" s="208"/>
      <c r="CN495" s="208"/>
      <c r="CO495" s="208"/>
      <c r="CP495" s="208"/>
      <c r="CQ495" s="208"/>
      <c r="CR495" s="208"/>
      <c r="CS495" s="208"/>
      <c r="CT495" s="208"/>
      <c r="CU495" s="208"/>
      <c r="CV495" s="208"/>
      <c r="CW495" s="208"/>
      <c r="CX495" s="208"/>
      <c r="CY495" s="208"/>
      <c r="CZ495" s="208"/>
      <c r="DA495" s="205"/>
    </row>
    <row r="496" s="212" customFormat="true" ht="25.15" customHeight="true" x14ac:dyDescent="0.2">
      <c r="C496" s="1740"/>
      <c r="D496" s="1734"/>
      <c r="E496" s="504"/>
      <c r="F496" s="488"/>
      <c r="G496" s="488"/>
      <c r="H496" s="1738" t="s">
        <v>293</v>
      </c>
      <c r="I496" s="1734"/>
      <c r="J496" s="511">
        <v>-1.2121878840257054E-2</v>
      </c>
      <c r="K496" s="488"/>
      <c r="L496" s="488"/>
      <c r="M496" s="1739" t="s">
        <v>300</v>
      </c>
      <c r="N496" s="1734"/>
      <c r="O496" s="512">
        <v>-2.3404526134608492E-3</v>
      </c>
      <c r="P496" s="488"/>
      <c r="Q496" s="488"/>
      <c r="AU496" s="205"/>
      <c r="AV496" s="205"/>
      <c r="AW496" s="205"/>
      <c r="AX496" s="205"/>
      <c r="AY496" s="205"/>
      <c r="BA496" s="207"/>
      <c r="BB496" s="281"/>
      <c r="BC496" s="207"/>
      <c r="BD496" s="207"/>
      <c r="BE496" s="207"/>
      <c r="BF496" s="207"/>
      <c r="BG496" s="207"/>
      <c r="BH496" s="207"/>
      <c r="BI496" s="207"/>
      <c r="BJ496" s="207"/>
      <c r="BK496" s="207"/>
      <c r="BL496" s="207"/>
      <c r="BM496" s="207"/>
      <c r="BN496" s="207"/>
      <c r="BO496" s="207"/>
      <c r="BP496" s="207"/>
      <c r="BQ496" s="207"/>
      <c r="BR496" s="207"/>
      <c r="BS496" s="207"/>
      <c r="BT496" s="207"/>
      <c r="BU496" s="207"/>
      <c r="BV496" s="207"/>
      <c r="BW496" s="207"/>
      <c r="BX496" s="207"/>
      <c r="BY496" s="207"/>
      <c r="BZ496" s="208"/>
      <c r="CA496" s="208"/>
      <c r="CB496" s="208"/>
      <c r="CC496" s="208"/>
      <c r="CD496" s="208"/>
      <c r="CE496" s="208"/>
      <c r="CF496" s="208"/>
      <c r="CG496" s="208"/>
      <c r="CH496" s="208"/>
      <c r="CI496" s="208"/>
      <c r="CJ496" s="208"/>
      <c r="CK496" s="208"/>
      <c r="CL496" s="208"/>
      <c r="CM496" s="208"/>
      <c r="CN496" s="208"/>
      <c r="CO496" s="208"/>
      <c r="CP496" s="208"/>
      <c r="CQ496" s="208"/>
      <c r="CR496" s="208"/>
      <c r="CS496" s="208"/>
      <c r="CT496" s="208"/>
      <c r="CU496" s="208"/>
      <c r="CV496" s="208"/>
      <c r="CW496" s="208"/>
      <c r="CX496" s="208"/>
      <c r="CY496" s="208"/>
      <c r="CZ496" s="208"/>
      <c r="DA496" s="205"/>
    </row>
    <row r="497" s="212" customFormat="true" ht="25.15" customHeight="true" x14ac:dyDescent="0.2">
      <c r="C497" s="1740"/>
      <c r="D497" s="1734"/>
      <c r="E497" s="488"/>
      <c r="F497" s="488"/>
      <c r="G497" s="488"/>
      <c r="H497" s="1738" t="s">
        <v>296</v>
      </c>
      <c r="I497" s="1734"/>
      <c r="J497" s="511">
        <v>-1.0892319316604481E-2</v>
      </c>
      <c r="K497" s="488"/>
      <c r="L497" s="488"/>
      <c r="M497" s="1741" t="s">
        <v>320</v>
      </c>
      <c r="N497" s="1734"/>
      <c r="O497" s="514">
        <v>1.4246624358574868E-3</v>
      </c>
      <c r="P497" s="488"/>
      <c r="Q497" s="488"/>
      <c r="AU497" s="205"/>
      <c r="AV497" s="205"/>
      <c r="AW497" s="205"/>
      <c r="AX497" s="205"/>
      <c r="AY497" s="205"/>
      <c r="BA497" s="207"/>
      <c r="BB497" s="281"/>
      <c r="BC497" s="207"/>
      <c r="BD497" s="207"/>
      <c r="BE497" s="207"/>
      <c r="BF497" s="207"/>
      <c r="BG497" s="207"/>
      <c r="BH497" s="207"/>
      <c r="BI497" s="207"/>
      <c r="BJ497" s="207"/>
      <c r="BK497" s="207"/>
      <c r="BL497" s="207"/>
      <c r="BM497" s="207"/>
      <c r="BN497" s="207"/>
      <c r="BO497" s="207"/>
      <c r="BP497" s="207"/>
      <c r="BQ497" s="207"/>
      <c r="BR497" s="207"/>
      <c r="BS497" s="207"/>
      <c r="BT497" s="207"/>
      <c r="BU497" s="207"/>
      <c r="BV497" s="207"/>
      <c r="BW497" s="207"/>
      <c r="BX497" s="207"/>
      <c r="BY497" s="207"/>
      <c r="BZ497" s="208"/>
      <c r="CA497" s="208"/>
      <c r="CB497" s="208"/>
      <c r="CC497" s="208"/>
      <c r="CD497" s="208"/>
      <c r="CE497" s="208"/>
      <c r="CF497" s="208"/>
      <c r="CG497" s="208"/>
      <c r="CH497" s="208"/>
      <c r="CI497" s="208"/>
      <c r="CJ497" s="208"/>
      <c r="CK497" s="208"/>
      <c r="CL497" s="208"/>
      <c r="CM497" s="208"/>
      <c r="CN497" s="208"/>
      <c r="CO497" s="208"/>
      <c r="CP497" s="208"/>
      <c r="CQ497" s="208"/>
      <c r="CR497" s="208"/>
      <c r="CS497" s="208"/>
      <c r="CT497" s="208"/>
      <c r="CU497" s="208"/>
      <c r="CV497" s="208"/>
      <c r="CW497" s="208"/>
      <c r="CX497" s="208"/>
      <c r="CY497" s="208"/>
      <c r="CZ497" s="208"/>
      <c r="DA497" s="205"/>
    </row>
    <row r="498" s="212" customFormat="true" ht="25.15" customHeight="true" x14ac:dyDescent="0.2">
      <c r="C498" s="1744" t="s">
        <v>321</v>
      </c>
      <c r="D498" s="1734"/>
      <c r="E498" s="1734"/>
      <c r="F498" s="488"/>
      <c r="G498" s="488"/>
      <c r="H498" s="1738" t="s">
        <v>311</v>
      </c>
      <c r="I498" s="1734"/>
      <c r="J498" s="511">
        <v>-1.0776834305411674E-2</v>
      </c>
      <c r="K498" s="488"/>
      <c r="L498" s="488"/>
      <c r="M498" s="1740"/>
      <c r="N498" s="1734"/>
      <c r="O498" s="504"/>
      <c r="P498" s="488"/>
      <c r="Q498" s="488"/>
      <c r="AU498" s="205"/>
      <c r="AV498" s="205"/>
      <c r="AW498" s="205"/>
      <c r="AX498" s="205"/>
      <c r="AY498" s="205"/>
      <c r="BA498" s="207"/>
      <c r="BB498" s="281"/>
      <c r="BC498" s="207"/>
      <c r="BD498" s="207"/>
      <c r="BE498" s="207"/>
      <c r="BF498" s="207"/>
      <c r="BG498" s="207"/>
      <c r="BH498" s="207"/>
      <c r="BI498" s="207"/>
      <c r="BJ498" s="207"/>
      <c r="BK498" s="207"/>
      <c r="BL498" s="207"/>
      <c r="BM498" s="207"/>
      <c r="BN498" s="207"/>
      <c r="BO498" s="207"/>
      <c r="BP498" s="207"/>
      <c r="BQ498" s="207"/>
      <c r="BR498" s="207"/>
      <c r="BS498" s="207"/>
      <c r="BT498" s="207"/>
      <c r="BU498" s="207"/>
      <c r="BV498" s="207"/>
      <c r="BW498" s="207"/>
      <c r="BX498" s="207"/>
      <c r="BY498" s="207"/>
      <c r="BZ498" s="208"/>
      <c r="CA498" s="208"/>
      <c r="CB498" s="208"/>
      <c r="CC498" s="208"/>
      <c r="CD498" s="208"/>
      <c r="CE498" s="208"/>
      <c r="CF498" s="208"/>
      <c r="CG498" s="208"/>
      <c r="CH498" s="208"/>
      <c r="CI498" s="208"/>
      <c r="CJ498" s="208"/>
      <c r="CK498" s="208"/>
      <c r="CL498" s="208"/>
      <c r="CM498" s="208"/>
      <c r="CN498" s="208"/>
      <c r="CO498" s="208"/>
      <c r="CP498" s="208"/>
      <c r="CQ498" s="208"/>
      <c r="CR498" s="208"/>
      <c r="CS498" s="208"/>
      <c r="CT498" s="208"/>
      <c r="CU498" s="208"/>
      <c r="CV498" s="208"/>
      <c r="CW498" s="208"/>
      <c r="CX498" s="208"/>
      <c r="CY498" s="208"/>
      <c r="CZ498" s="208"/>
      <c r="DA498" s="205"/>
    </row>
    <row r="499" s="212" customFormat="true" ht="25.15" customHeight="true" x14ac:dyDescent="0.2">
      <c r="C499" s="1740"/>
      <c r="D499" s="1734"/>
      <c r="E499" s="489" t="s">
        <v>322</v>
      </c>
      <c r="F499" s="488"/>
      <c r="G499" s="488"/>
      <c r="H499" s="1738" t="s">
        <v>315</v>
      </c>
      <c r="I499" s="1734"/>
      <c r="J499" s="511">
        <v>-9.8898545331367205E-3</v>
      </c>
      <c r="K499" s="488"/>
      <c r="L499" s="488"/>
      <c r="M499" s="1740"/>
      <c r="N499" s="1734"/>
      <c r="O499" s="504"/>
      <c r="P499" s="488"/>
      <c r="Q499" s="488"/>
      <c r="AU499" s="205"/>
      <c r="AV499" s="205"/>
      <c r="AW499" s="205"/>
      <c r="AX499" s="205"/>
      <c r="AY499" s="205"/>
      <c r="BA499" s="207"/>
      <c r="BB499" s="281"/>
      <c r="BC499" s="207"/>
      <c r="BD499" s="207"/>
      <c r="BE499" s="207"/>
      <c r="BF499" s="207"/>
      <c r="BG499" s="207"/>
      <c r="BH499" s="207"/>
      <c r="BI499" s="207"/>
      <c r="BJ499" s="207"/>
      <c r="BK499" s="207"/>
      <c r="BL499" s="207"/>
      <c r="BM499" s="207"/>
      <c r="BN499" s="207"/>
      <c r="BO499" s="207"/>
      <c r="BP499" s="207"/>
      <c r="BQ499" s="207"/>
      <c r="BR499" s="207"/>
      <c r="BS499" s="207"/>
      <c r="BT499" s="207"/>
      <c r="BU499" s="207"/>
      <c r="BV499" s="207"/>
      <c r="BW499" s="207"/>
      <c r="BX499" s="207"/>
      <c r="BY499" s="207"/>
      <c r="BZ499" s="208"/>
      <c r="CA499" s="208"/>
      <c r="CB499" s="208"/>
      <c r="CC499" s="208"/>
      <c r="CD499" s="208"/>
      <c r="CE499" s="208"/>
      <c r="CF499" s="208"/>
      <c r="CG499" s="208"/>
      <c r="CH499" s="208"/>
      <c r="CI499" s="208"/>
      <c r="CJ499" s="208"/>
      <c r="CK499" s="208"/>
      <c r="CL499" s="208"/>
      <c r="CM499" s="208"/>
      <c r="CN499" s="208"/>
      <c r="CO499" s="208"/>
      <c r="CP499" s="208"/>
      <c r="CQ499" s="208"/>
      <c r="CR499" s="208"/>
      <c r="CS499" s="208"/>
      <c r="CT499" s="208"/>
      <c r="CU499" s="208"/>
      <c r="CV499" s="208"/>
      <c r="CW499" s="208"/>
      <c r="CX499" s="208"/>
      <c r="CY499" s="208"/>
      <c r="CZ499" s="208"/>
      <c r="DA499" s="205"/>
    </row>
    <row r="500" s="212" customFormat="true" ht="25.15" customHeight="true" x14ac:dyDescent="0.2">
      <c r="C500" s="1733" t="s">
        <v>249</v>
      </c>
      <c r="D500" s="1734"/>
      <c r="E500" s="507">
        <v>7.087284285918205E-2</v>
      </c>
      <c r="F500" s="488"/>
      <c r="G500" s="488"/>
      <c r="H500" s="1738" t="s">
        <v>320</v>
      </c>
      <c r="I500" s="1734"/>
      <c r="J500" s="511">
        <v>-6.8811368965603463E-3</v>
      </c>
      <c r="K500" s="488"/>
      <c r="L500" s="488"/>
      <c r="M500" s="1740"/>
      <c r="N500" s="1734"/>
      <c r="O500" s="488"/>
      <c r="P500" s="488"/>
      <c r="Q500" s="488"/>
      <c r="AU500" s="205"/>
      <c r="AV500" s="205"/>
      <c r="AW500" s="205"/>
      <c r="AX500" s="205"/>
      <c r="AY500" s="205"/>
      <c r="BA500" s="207"/>
      <c r="BB500" s="281"/>
      <c r="BC500" s="207"/>
      <c r="BD500" s="207"/>
      <c r="BE500" s="207"/>
      <c r="BF500" s="207"/>
      <c r="BG500" s="207"/>
      <c r="BH500" s="207"/>
      <c r="BI500" s="207"/>
      <c r="BJ500" s="207"/>
      <c r="BK500" s="207"/>
      <c r="BL500" s="207"/>
      <c r="BM500" s="207"/>
      <c r="BN500" s="207"/>
      <c r="BO500" s="207"/>
      <c r="BP500" s="207"/>
      <c r="BQ500" s="207"/>
      <c r="BR500" s="207"/>
      <c r="BS500" s="207"/>
      <c r="BT500" s="207"/>
      <c r="BU500" s="207"/>
      <c r="BV500" s="207"/>
      <c r="BW500" s="207"/>
      <c r="BX500" s="207"/>
      <c r="BY500" s="207"/>
      <c r="BZ500" s="208"/>
      <c r="CA500" s="208"/>
      <c r="CB500" s="208"/>
      <c r="CC500" s="208"/>
      <c r="CD500" s="208"/>
      <c r="CE500" s="208"/>
      <c r="CF500" s="208"/>
      <c r="CG500" s="208"/>
      <c r="CH500" s="208"/>
      <c r="CI500" s="208"/>
      <c r="CJ500" s="208"/>
      <c r="CK500" s="208"/>
      <c r="CL500" s="208"/>
      <c r="CM500" s="208"/>
      <c r="CN500" s="208"/>
      <c r="CO500" s="208"/>
      <c r="CP500" s="208"/>
      <c r="CQ500" s="208"/>
      <c r="CR500" s="208"/>
      <c r="CS500" s="208"/>
      <c r="CT500" s="208"/>
      <c r="CU500" s="208"/>
      <c r="CV500" s="208"/>
      <c r="CW500" s="208"/>
      <c r="CX500" s="208"/>
      <c r="CY500" s="208"/>
      <c r="CZ500" s="208"/>
      <c r="DA500" s="205"/>
    </row>
    <row r="501" s="212" customFormat="true" ht="25.15" customHeight="true" x14ac:dyDescent="0.2">
      <c r="C501" s="1737" t="s">
        <v>231</v>
      </c>
      <c r="D501" s="1734"/>
      <c r="E501" s="510">
        <v>0.35990980000033845</v>
      </c>
      <c r="F501" s="488"/>
      <c r="G501" s="488"/>
      <c r="H501" s="1738" t="s">
        <v>312</v>
      </c>
      <c r="I501" s="1734"/>
      <c r="J501" s="511">
        <v>3.5372412669778482E-3</v>
      </c>
      <c r="K501" s="488"/>
      <c r="L501" s="488"/>
      <c r="M501" s="1743" t="s">
        <v>321</v>
      </c>
      <c r="N501" s="1734"/>
      <c r="O501" s="1734"/>
      <c r="P501" s="488"/>
      <c r="Q501" s="488"/>
      <c r="AU501" s="205"/>
      <c r="AV501" s="205"/>
      <c r="AW501" s="205"/>
      <c r="AX501" s="205"/>
      <c r="AY501" s="205"/>
      <c r="BA501" s="207"/>
      <c r="BB501" s="281"/>
      <c r="BC501" s="207"/>
      <c r="BD501" s="207"/>
      <c r="BE501" s="207"/>
      <c r="BF501" s="207"/>
      <c r="BG501" s="207"/>
      <c r="BH501" s="207"/>
      <c r="BI501" s="207"/>
      <c r="BJ501" s="207"/>
      <c r="BK501" s="207"/>
      <c r="BL501" s="207"/>
      <c r="BM501" s="207"/>
      <c r="BN501" s="207"/>
      <c r="BO501" s="207"/>
      <c r="BP501" s="207"/>
      <c r="BQ501" s="207"/>
      <c r="BR501" s="207"/>
      <c r="BS501" s="207"/>
      <c r="BT501" s="207"/>
      <c r="BU501" s="207"/>
      <c r="BV501" s="207"/>
      <c r="BW501" s="207"/>
      <c r="BX501" s="207"/>
      <c r="BY501" s="207"/>
      <c r="BZ501" s="208"/>
      <c r="CA501" s="208"/>
      <c r="CB501" s="208"/>
      <c r="CC501" s="208"/>
      <c r="CD501" s="208"/>
      <c r="CE501" s="208"/>
      <c r="CF501" s="208"/>
      <c r="CG501" s="208"/>
      <c r="CH501" s="208"/>
      <c r="CI501" s="208"/>
      <c r="CJ501" s="208"/>
      <c r="CK501" s="208"/>
      <c r="CL501" s="208"/>
      <c r="CM501" s="208"/>
      <c r="CN501" s="208"/>
      <c r="CO501" s="208"/>
      <c r="CP501" s="208"/>
      <c r="CQ501" s="208"/>
      <c r="CR501" s="208"/>
      <c r="CS501" s="208"/>
      <c r="CT501" s="208"/>
      <c r="CU501" s="208"/>
      <c r="CV501" s="208"/>
      <c r="CW501" s="208"/>
      <c r="CX501" s="208"/>
      <c r="CY501" s="208"/>
      <c r="CZ501" s="208"/>
      <c r="DA501" s="205"/>
    </row>
    <row r="502" s="212" customFormat="true" ht="25.15" customHeight="true" x14ac:dyDescent="0.2">
      <c r="C502" s="1737" t="s">
        <v>243</v>
      </c>
      <c r="D502" s="1734"/>
      <c r="E502" s="510">
        <v>0.1198335812324937</v>
      </c>
      <c r="F502" s="488"/>
      <c r="G502" s="488"/>
      <c r="H502" s="1745" t="s">
        <v>318</v>
      </c>
      <c r="I502" s="1734"/>
      <c r="J502" s="515">
        <v>-1.8419606111511845E-3</v>
      </c>
      <c r="K502" s="488"/>
      <c r="L502" s="488"/>
      <c r="M502" s="1740"/>
      <c r="N502" s="1734"/>
      <c r="O502" s="490" t="s">
        <v>322</v>
      </c>
      <c r="P502" s="488"/>
      <c r="Q502" s="488"/>
      <c r="AU502" s="205"/>
      <c r="AV502" s="205"/>
      <c r="AW502" s="205"/>
      <c r="AX502" s="205"/>
      <c r="AY502" s="205"/>
      <c r="BA502" s="207"/>
      <c r="BB502" s="281"/>
      <c r="BC502" s="207"/>
      <c r="BD502" s="207"/>
      <c r="BE502" s="207"/>
      <c r="BF502" s="207"/>
      <c r="BG502" s="207"/>
      <c r="BH502" s="207"/>
      <c r="BI502" s="207"/>
      <c r="BJ502" s="207"/>
      <c r="BK502" s="207"/>
      <c r="BL502" s="207"/>
      <c r="BM502" s="207"/>
      <c r="BN502" s="207"/>
      <c r="BO502" s="207"/>
      <c r="BP502" s="207"/>
      <c r="BQ502" s="207"/>
      <c r="BR502" s="207"/>
      <c r="BS502" s="207"/>
      <c r="BT502" s="207"/>
      <c r="BU502" s="207"/>
      <c r="BV502" s="207"/>
      <c r="BW502" s="207"/>
      <c r="BX502" s="207"/>
      <c r="BY502" s="207"/>
      <c r="BZ502" s="208"/>
      <c r="CA502" s="208"/>
      <c r="CB502" s="208"/>
      <c r="CC502" s="208"/>
      <c r="CD502" s="208"/>
      <c r="CE502" s="208"/>
      <c r="CF502" s="208"/>
      <c r="CG502" s="208"/>
      <c r="CH502" s="208"/>
      <c r="CI502" s="208"/>
      <c r="CJ502" s="208"/>
      <c r="CK502" s="208"/>
      <c r="CL502" s="208"/>
      <c r="CM502" s="208"/>
      <c r="CN502" s="208"/>
      <c r="CO502" s="208"/>
      <c r="CP502" s="208"/>
      <c r="CQ502" s="208"/>
      <c r="CR502" s="208"/>
      <c r="CS502" s="208"/>
      <c r="CT502" s="208"/>
      <c r="CU502" s="208"/>
      <c r="CV502" s="208"/>
      <c r="CW502" s="208"/>
      <c r="CX502" s="208"/>
      <c r="CY502" s="208"/>
      <c r="CZ502" s="208"/>
      <c r="DA502" s="205"/>
    </row>
    <row r="503" s="212" customFormat="true" ht="25.15" customHeight="true" x14ac:dyDescent="0.2">
      <c r="C503" s="1737" t="s">
        <v>221</v>
      </c>
      <c r="D503" s="1734"/>
      <c r="E503" s="510">
        <v>0.56093751651965318</v>
      </c>
      <c r="F503" s="488"/>
      <c r="G503" s="488"/>
      <c r="H503" s="1740"/>
      <c r="I503" s="1734"/>
      <c r="J503" s="504"/>
      <c r="K503" s="488"/>
      <c r="L503" s="488"/>
      <c r="M503" s="1736" t="s">
        <v>249</v>
      </c>
      <c r="N503" s="1734"/>
      <c r="O503" s="509">
        <v>7.2340388200936662E-2</v>
      </c>
      <c r="P503" s="488"/>
      <c r="Q503" s="488"/>
      <c r="AU503" s="205"/>
      <c r="AV503" s="205"/>
      <c r="AW503" s="205"/>
      <c r="AX503" s="205"/>
      <c r="AY503" s="205"/>
      <c r="BA503" s="207"/>
      <c r="BB503" s="281"/>
      <c r="BC503" s="207"/>
      <c r="BD503" s="207"/>
      <c r="BE503" s="207"/>
      <c r="BF503" s="207"/>
      <c r="BG503" s="207"/>
      <c r="BH503" s="207"/>
      <c r="BI503" s="207"/>
      <c r="BJ503" s="207"/>
      <c r="BK503" s="207"/>
      <c r="BL503" s="207"/>
      <c r="BM503" s="207"/>
      <c r="BN503" s="207"/>
      <c r="BO503" s="207"/>
      <c r="BP503" s="207"/>
      <c r="BQ503" s="207"/>
      <c r="BR503" s="207"/>
      <c r="BS503" s="207"/>
      <c r="BT503" s="207"/>
      <c r="BU503" s="207"/>
      <c r="BV503" s="207"/>
      <c r="BW503" s="207"/>
      <c r="BX503" s="207"/>
      <c r="BY503" s="207"/>
      <c r="BZ503" s="208"/>
      <c r="CA503" s="208"/>
      <c r="CB503" s="208"/>
      <c r="CC503" s="208"/>
      <c r="CD503" s="208"/>
      <c r="CE503" s="208"/>
      <c r="CF503" s="208"/>
      <c r="CG503" s="208"/>
      <c r="CH503" s="208"/>
      <c r="CI503" s="208"/>
      <c r="CJ503" s="208"/>
      <c r="CK503" s="208"/>
      <c r="CL503" s="208"/>
      <c r="CM503" s="208"/>
      <c r="CN503" s="208"/>
      <c r="CO503" s="208"/>
      <c r="CP503" s="208"/>
      <c r="CQ503" s="208"/>
      <c r="CR503" s="208"/>
      <c r="CS503" s="208"/>
      <c r="CT503" s="208"/>
      <c r="CU503" s="208"/>
      <c r="CV503" s="208"/>
      <c r="CW503" s="208"/>
      <c r="CX503" s="208"/>
      <c r="CY503" s="208"/>
      <c r="CZ503" s="208"/>
      <c r="DA503" s="205"/>
    </row>
    <row r="504" s="212" customFormat="true" ht="25.15" customHeight="true" x14ac:dyDescent="0.2">
      <c r="C504" s="1737" t="s">
        <v>226</v>
      </c>
      <c r="D504" s="1734"/>
      <c r="E504" s="510">
        <v>0.45881451408537288</v>
      </c>
      <c r="F504" s="488"/>
      <c r="G504" s="488"/>
      <c r="H504" s="1740"/>
      <c r="I504" s="1734"/>
      <c r="J504" s="504"/>
      <c r="K504" s="488"/>
      <c r="L504" s="488"/>
      <c r="M504" s="1739" t="s">
        <v>231</v>
      </c>
      <c r="N504" s="1734"/>
      <c r="O504" s="512">
        <v>0.34492994010415856</v>
      </c>
      <c r="P504" s="488"/>
      <c r="Q504" s="488"/>
      <c r="AU504" s="205"/>
      <c r="AV504" s="205"/>
      <c r="AW504" s="205"/>
      <c r="AX504" s="205"/>
      <c r="AY504" s="205"/>
      <c r="BA504" s="207"/>
      <c r="BB504" s="281"/>
      <c r="BC504" s="207"/>
      <c r="BD504" s="207"/>
      <c r="BE504" s="207"/>
      <c r="BF504" s="207"/>
      <c r="BG504" s="207"/>
      <c r="BH504" s="207"/>
      <c r="BI504" s="207"/>
      <c r="BJ504" s="207"/>
      <c r="BK504" s="207"/>
      <c r="BL504" s="207"/>
      <c r="BM504" s="207"/>
      <c r="BN504" s="207"/>
      <c r="BO504" s="207"/>
      <c r="BP504" s="207"/>
      <c r="BQ504" s="207"/>
      <c r="BR504" s="207"/>
      <c r="BS504" s="207"/>
      <c r="BT504" s="207"/>
      <c r="BU504" s="207"/>
      <c r="BV504" s="207"/>
      <c r="BW504" s="207"/>
      <c r="BX504" s="207"/>
      <c r="BY504" s="207"/>
      <c r="BZ504" s="208"/>
      <c r="CA504" s="208"/>
      <c r="CB504" s="208"/>
      <c r="CC504" s="208"/>
      <c r="CD504" s="208"/>
      <c r="CE504" s="208"/>
      <c r="CF504" s="208"/>
      <c r="CG504" s="208"/>
      <c r="CH504" s="208"/>
      <c r="CI504" s="208"/>
      <c r="CJ504" s="208"/>
      <c r="CK504" s="208"/>
      <c r="CL504" s="208"/>
      <c r="CM504" s="208"/>
      <c r="CN504" s="208"/>
      <c r="CO504" s="208"/>
      <c r="CP504" s="208"/>
      <c r="CQ504" s="208"/>
      <c r="CR504" s="208"/>
      <c r="CS504" s="208"/>
      <c r="CT504" s="208"/>
      <c r="CU504" s="208"/>
      <c r="CV504" s="208"/>
      <c r="CW504" s="208"/>
      <c r="CX504" s="208"/>
      <c r="CY504" s="208"/>
      <c r="CZ504" s="208"/>
      <c r="DA504" s="205"/>
    </row>
    <row r="505" s="212" customFormat="true" ht="25.15" customHeight="true" x14ac:dyDescent="0.2">
      <c r="C505" s="1737" t="s">
        <v>272</v>
      </c>
      <c r="D505" s="1734"/>
      <c r="E505" s="510">
        <v>1.1069949857087437E-2</v>
      </c>
      <c r="F505" s="488"/>
      <c r="G505" s="488"/>
      <c r="H505" s="1740"/>
      <c r="I505" s="1734"/>
      <c r="J505" s="488"/>
      <c r="K505" s="488"/>
      <c r="L505" s="488"/>
      <c r="M505" s="1739" t="s">
        <v>243</v>
      </c>
      <c r="N505" s="1734"/>
      <c r="O505" s="512">
        <v>0.12852410422660143</v>
      </c>
      <c r="P505" s="488"/>
      <c r="Q505" s="488"/>
      <c r="AU505" s="205"/>
      <c r="AV505" s="205"/>
      <c r="AW505" s="205"/>
      <c r="AX505" s="205"/>
      <c r="AY505" s="205"/>
      <c r="BA505" s="207"/>
      <c r="BB505" s="281"/>
      <c r="BC505" s="207"/>
      <c r="BD505" s="207"/>
      <c r="BE505" s="207"/>
      <c r="BF505" s="207"/>
      <c r="BG505" s="207"/>
      <c r="BH505" s="207"/>
      <c r="BI505" s="207"/>
      <c r="BJ505" s="207"/>
      <c r="BK505" s="207"/>
      <c r="BL505" s="207"/>
      <c r="BM505" s="207"/>
      <c r="BN505" s="207"/>
      <c r="BO505" s="207"/>
      <c r="BP505" s="207"/>
      <c r="BQ505" s="207"/>
      <c r="BR505" s="207"/>
      <c r="BS505" s="207"/>
      <c r="BT505" s="207"/>
      <c r="BU505" s="207"/>
      <c r="BV505" s="207"/>
      <c r="BW505" s="207"/>
      <c r="BX505" s="207"/>
      <c r="BY505" s="207"/>
      <c r="BZ505" s="208"/>
      <c r="CA505" s="208"/>
      <c r="CB505" s="208"/>
      <c r="CC505" s="208"/>
      <c r="CD505" s="208"/>
      <c r="CE505" s="208"/>
      <c r="CF505" s="208"/>
      <c r="CG505" s="208"/>
      <c r="CH505" s="208"/>
      <c r="CI505" s="208"/>
      <c r="CJ505" s="208"/>
      <c r="CK505" s="208"/>
      <c r="CL505" s="208"/>
      <c r="CM505" s="208"/>
      <c r="CN505" s="208"/>
      <c r="CO505" s="208"/>
      <c r="CP505" s="208"/>
      <c r="CQ505" s="208"/>
      <c r="CR505" s="208"/>
      <c r="CS505" s="208"/>
      <c r="CT505" s="208"/>
      <c r="CU505" s="208"/>
      <c r="CV505" s="208"/>
      <c r="CW505" s="208"/>
      <c r="CX505" s="208"/>
      <c r="CY505" s="208"/>
      <c r="CZ505" s="208"/>
      <c r="DA505" s="205"/>
    </row>
    <row r="506" s="212" customFormat="true" ht="25.15" customHeight="true" x14ac:dyDescent="0.2">
      <c r="C506" s="1737" t="s">
        <v>233</v>
      </c>
      <c r="D506" s="1734"/>
      <c r="E506" s="510">
        <v>0.3294595990002202</v>
      </c>
      <c r="F506" s="488"/>
      <c r="G506" s="488"/>
      <c r="H506" s="1746" t="s">
        <v>321</v>
      </c>
      <c r="I506" s="1734"/>
      <c r="J506" s="1734"/>
      <c r="K506" s="488"/>
      <c r="L506" s="488"/>
      <c r="M506" s="1739" t="s">
        <v>221</v>
      </c>
      <c r="N506" s="1734"/>
      <c r="O506" s="512">
        <v>0.54733026884388092</v>
      </c>
      <c r="P506" s="488"/>
      <c r="Q506" s="488"/>
      <c r="AU506" s="205"/>
      <c r="AV506" s="205"/>
      <c r="AW506" s="205"/>
      <c r="AX506" s="205"/>
      <c r="AY506" s="205"/>
      <c r="BA506" s="207"/>
      <c r="BB506" s="281"/>
      <c r="BC506" s="207"/>
      <c r="BD506" s="207"/>
      <c r="BE506" s="207"/>
      <c r="BF506" s="207"/>
      <c r="BG506" s="207"/>
      <c r="BH506" s="207"/>
      <c r="BI506" s="207"/>
      <c r="BJ506" s="207"/>
      <c r="BK506" s="207"/>
      <c r="BL506" s="207"/>
      <c r="BM506" s="207"/>
      <c r="BN506" s="207"/>
      <c r="BO506" s="207"/>
      <c r="BP506" s="207"/>
      <c r="BQ506" s="207"/>
      <c r="BR506" s="207"/>
      <c r="BS506" s="207"/>
      <c r="BT506" s="207"/>
      <c r="BU506" s="207"/>
      <c r="BV506" s="207"/>
      <c r="BW506" s="207"/>
      <c r="BX506" s="207"/>
      <c r="BY506" s="207"/>
      <c r="BZ506" s="208"/>
      <c r="CA506" s="208"/>
      <c r="CB506" s="208"/>
      <c r="CC506" s="208"/>
      <c r="CD506" s="208"/>
      <c r="CE506" s="208"/>
      <c r="CF506" s="208"/>
      <c r="CG506" s="208"/>
      <c r="CH506" s="208"/>
      <c r="CI506" s="208"/>
      <c r="CJ506" s="208"/>
      <c r="CK506" s="208"/>
      <c r="CL506" s="208"/>
      <c r="CM506" s="208"/>
      <c r="CN506" s="208"/>
      <c r="CO506" s="208"/>
      <c r="CP506" s="208"/>
      <c r="CQ506" s="208"/>
      <c r="CR506" s="208"/>
      <c r="CS506" s="208"/>
      <c r="CT506" s="208"/>
      <c r="CU506" s="208"/>
      <c r="CV506" s="208"/>
      <c r="CW506" s="208"/>
      <c r="CX506" s="208"/>
      <c r="CY506" s="208"/>
      <c r="CZ506" s="208"/>
      <c r="DA506" s="205"/>
    </row>
    <row r="507" s="212" customFormat="true" ht="25.15" customHeight="true" x14ac:dyDescent="0.2">
      <c r="C507" s="1737" t="s">
        <v>245</v>
      </c>
      <c r="D507" s="1734"/>
      <c r="E507" s="510">
        <v>0.12816710363700703</v>
      </c>
      <c r="F507" s="488"/>
      <c r="G507" s="488"/>
      <c r="H507" s="1740"/>
      <c r="I507" s="1734"/>
      <c r="J507" s="491" t="s">
        <v>322</v>
      </c>
      <c r="K507" s="488"/>
      <c r="L507" s="488"/>
      <c r="M507" s="1739" t="s">
        <v>226</v>
      </c>
      <c r="N507" s="1734"/>
      <c r="O507" s="512">
        <v>0.35209497272768547</v>
      </c>
      <c r="P507" s="488"/>
      <c r="Q507" s="488"/>
      <c r="AU507" s="205"/>
      <c r="AV507" s="205"/>
      <c r="AW507" s="205"/>
      <c r="AX507" s="205"/>
      <c r="AY507" s="205"/>
      <c r="BA507" s="207"/>
      <c r="BB507" s="281"/>
      <c r="BC507" s="207"/>
      <c r="BD507" s="207"/>
      <c r="BE507" s="207"/>
      <c r="BF507" s="207"/>
      <c r="BG507" s="207"/>
      <c r="BH507" s="207"/>
      <c r="BI507" s="207"/>
      <c r="BJ507" s="207"/>
      <c r="BK507" s="207"/>
      <c r="BL507" s="207"/>
      <c r="BM507" s="207"/>
      <c r="BN507" s="207"/>
      <c r="BO507" s="207"/>
      <c r="BP507" s="207"/>
      <c r="BQ507" s="207"/>
      <c r="BR507" s="207"/>
      <c r="BS507" s="207"/>
      <c r="BT507" s="207"/>
      <c r="BU507" s="207"/>
      <c r="BV507" s="207"/>
      <c r="BW507" s="207"/>
      <c r="BX507" s="207"/>
      <c r="BY507" s="207"/>
      <c r="BZ507" s="208"/>
      <c r="CA507" s="208"/>
      <c r="CB507" s="208"/>
      <c r="CC507" s="208"/>
      <c r="CD507" s="208"/>
      <c r="CE507" s="208"/>
      <c r="CF507" s="208"/>
      <c r="CG507" s="208"/>
      <c r="CH507" s="208"/>
      <c r="CI507" s="208"/>
      <c r="CJ507" s="208"/>
      <c r="CK507" s="208"/>
      <c r="CL507" s="208"/>
      <c r="CM507" s="208"/>
      <c r="CN507" s="208"/>
      <c r="CO507" s="208"/>
      <c r="CP507" s="208"/>
      <c r="CQ507" s="208"/>
      <c r="CR507" s="208"/>
      <c r="CS507" s="208"/>
      <c r="CT507" s="208"/>
      <c r="CU507" s="208"/>
      <c r="CV507" s="208"/>
      <c r="CW507" s="208"/>
      <c r="CX507" s="208"/>
      <c r="CY507" s="208"/>
      <c r="CZ507" s="208"/>
      <c r="DA507" s="205"/>
    </row>
    <row r="508" s="212" customFormat="true" ht="25.15" customHeight="true" x14ac:dyDescent="0.2">
      <c r="C508" s="1737" t="s">
        <v>229</v>
      </c>
      <c r="D508" s="1734"/>
      <c r="E508" s="510">
        <v>0.41501373408609299</v>
      </c>
      <c r="F508" s="488"/>
      <c r="G508" s="488"/>
      <c r="H508" s="1735" t="s">
        <v>249</v>
      </c>
      <c r="I508" s="1734"/>
      <c r="J508" s="508">
        <v>9.4524130920464702E-2</v>
      </c>
      <c r="K508" s="488"/>
      <c r="L508" s="488"/>
      <c r="M508" s="1739" t="s">
        <v>272</v>
      </c>
      <c r="N508" s="1734"/>
      <c r="O508" s="512">
        <v>1.5339315880469728E-2</v>
      </c>
      <c r="P508" s="488"/>
      <c r="Q508" s="488"/>
      <c r="AU508" s="205"/>
      <c r="AV508" s="205"/>
      <c r="AW508" s="205"/>
      <c r="AX508" s="205"/>
      <c r="AY508" s="205"/>
      <c r="BA508" s="207"/>
      <c r="BB508" s="281"/>
      <c r="BC508" s="207"/>
      <c r="BD508" s="207"/>
      <c r="BE508" s="207"/>
      <c r="BF508" s="207"/>
      <c r="BG508" s="207"/>
      <c r="BH508" s="207"/>
      <c r="BI508" s="207"/>
      <c r="BJ508" s="207"/>
      <c r="BK508" s="207"/>
      <c r="BL508" s="207"/>
      <c r="BM508" s="207"/>
      <c r="BN508" s="207"/>
      <c r="BO508" s="207"/>
      <c r="BP508" s="207"/>
      <c r="BQ508" s="207"/>
      <c r="BR508" s="207"/>
      <c r="BS508" s="207"/>
      <c r="BT508" s="207"/>
      <c r="BU508" s="207"/>
      <c r="BV508" s="207"/>
      <c r="BW508" s="207"/>
      <c r="BX508" s="207"/>
      <c r="BY508" s="207"/>
      <c r="BZ508" s="208"/>
      <c r="CA508" s="208"/>
      <c r="CB508" s="208"/>
      <c r="CC508" s="208"/>
      <c r="CD508" s="208"/>
      <c r="CE508" s="208"/>
      <c r="CF508" s="208"/>
      <c r="CG508" s="208"/>
      <c r="CH508" s="208"/>
      <c r="CI508" s="208"/>
      <c r="CJ508" s="208"/>
      <c r="CK508" s="208"/>
      <c r="CL508" s="208"/>
      <c r="CM508" s="208"/>
      <c r="CN508" s="208"/>
      <c r="CO508" s="208"/>
      <c r="CP508" s="208"/>
      <c r="CQ508" s="208"/>
      <c r="CR508" s="208"/>
      <c r="CS508" s="208"/>
      <c r="CT508" s="208"/>
      <c r="CU508" s="208"/>
      <c r="CV508" s="208"/>
      <c r="CW508" s="208"/>
      <c r="CX508" s="208"/>
      <c r="CY508" s="208"/>
      <c r="CZ508" s="208"/>
      <c r="DA508" s="205"/>
    </row>
    <row r="509" s="212" customFormat="true" ht="25.15" customHeight="true" x14ac:dyDescent="0.2">
      <c r="C509" s="1737" t="s">
        <v>239</v>
      </c>
      <c r="D509" s="1734"/>
      <c r="E509" s="510">
        <v>0.22154530001608669</v>
      </c>
      <c r="F509" s="488"/>
      <c r="G509" s="488"/>
      <c r="H509" s="1738" t="s">
        <v>231</v>
      </c>
      <c r="I509" s="1734"/>
      <c r="J509" s="511">
        <v>0.19432482793291467</v>
      </c>
      <c r="K509" s="488"/>
      <c r="L509" s="488"/>
      <c r="M509" s="1739" t="s">
        <v>233</v>
      </c>
      <c r="N509" s="1734"/>
      <c r="O509" s="512">
        <v>0.29715259031920865</v>
      </c>
      <c r="P509" s="488"/>
      <c r="Q509" s="488"/>
      <c r="AU509" s="205"/>
      <c r="AV509" s="205"/>
      <c r="AW509" s="205"/>
      <c r="AX509" s="205"/>
      <c r="AY509" s="205"/>
      <c r="BA509" s="207"/>
      <c r="BB509" s="281"/>
      <c r="BC509" s="207"/>
      <c r="BD509" s="207"/>
      <c r="BE509" s="207"/>
      <c r="BF509" s="207"/>
      <c r="BG509" s="207"/>
      <c r="BH509" s="207"/>
      <c r="BI509" s="207"/>
      <c r="BJ509" s="207"/>
      <c r="BK509" s="207"/>
      <c r="BL509" s="207"/>
      <c r="BM509" s="207"/>
      <c r="BN509" s="207"/>
      <c r="BO509" s="207"/>
      <c r="BP509" s="207"/>
      <c r="BQ509" s="207"/>
      <c r="BR509" s="207"/>
      <c r="BS509" s="207"/>
      <c r="BT509" s="207"/>
      <c r="BU509" s="207"/>
      <c r="BV509" s="207"/>
      <c r="BW509" s="207"/>
      <c r="BX509" s="207"/>
      <c r="BY509" s="207"/>
      <c r="BZ509" s="208"/>
      <c r="CA509" s="208"/>
      <c r="CB509" s="208"/>
      <c r="CC509" s="208"/>
      <c r="CD509" s="208"/>
      <c r="CE509" s="208"/>
      <c r="CF509" s="208"/>
      <c r="CG509" s="208"/>
      <c r="CH509" s="208"/>
      <c r="CI509" s="208"/>
      <c r="CJ509" s="208"/>
      <c r="CK509" s="208"/>
      <c r="CL509" s="208"/>
      <c r="CM509" s="208"/>
      <c r="CN509" s="208"/>
      <c r="CO509" s="208"/>
      <c r="CP509" s="208"/>
      <c r="CQ509" s="208"/>
      <c r="CR509" s="208"/>
      <c r="CS509" s="208"/>
      <c r="CT509" s="208"/>
      <c r="CU509" s="208"/>
      <c r="CV509" s="208"/>
      <c r="CW509" s="208"/>
      <c r="CX509" s="208"/>
      <c r="CY509" s="208"/>
      <c r="CZ509" s="208"/>
      <c r="DA509" s="205"/>
    </row>
    <row r="510" s="212" customFormat="true" ht="25.15" customHeight="true" x14ac:dyDescent="0.2">
      <c r="C510" s="1737" t="s">
        <v>283</v>
      </c>
      <c r="D510" s="1734"/>
      <c r="E510" s="510">
        <v>9.3208409644774792E-4</v>
      </c>
      <c r="F510" s="488"/>
      <c r="G510" s="488"/>
      <c r="H510" s="1738" t="s">
        <v>243</v>
      </c>
      <c r="I510" s="1734"/>
      <c r="J510" s="511">
        <v>0.10135505261608781</v>
      </c>
      <c r="K510" s="488"/>
      <c r="L510" s="488"/>
      <c r="M510" s="1739" t="s">
        <v>245</v>
      </c>
      <c r="N510" s="1734"/>
      <c r="O510" s="512">
        <v>9.3137197487676612E-2</v>
      </c>
      <c r="P510" s="488"/>
      <c r="Q510" s="488"/>
      <c r="AU510" s="205"/>
      <c r="AV510" s="205"/>
      <c r="AW510" s="205"/>
      <c r="AX510" s="205"/>
      <c r="AY510" s="205"/>
      <c r="BA510" s="207"/>
      <c r="BB510" s="281"/>
      <c r="BC510" s="207"/>
      <c r="BD510" s="207"/>
      <c r="BE510" s="207"/>
      <c r="BF510" s="207"/>
      <c r="BG510" s="207"/>
      <c r="BH510" s="207"/>
      <c r="BI510" s="207"/>
      <c r="BJ510" s="207"/>
      <c r="BK510" s="207"/>
      <c r="BL510" s="207"/>
      <c r="BM510" s="207"/>
      <c r="BN510" s="207"/>
      <c r="BO510" s="207"/>
      <c r="BP510" s="207"/>
      <c r="BQ510" s="207"/>
      <c r="BR510" s="207"/>
      <c r="BS510" s="207"/>
      <c r="BT510" s="207"/>
      <c r="BU510" s="207"/>
      <c r="BV510" s="207"/>
      <c r="BW510" s="207"/>
      <c r="BX510" s="207"/>
      <c r="BY510" s="207"/>
      <c r="BZ510" s="208"/>
      <c r="CA510" s="208"/>
      <c r="CB510" s="208"/>
      <c r="CC510" s="208"/>
      <c r="CD510" s="208"/>
      <c r="CE510" s="208"/>
      <c r="CF510" s="208"/>
      <c r="CG510" s="208"/>
      <c r="CH510" s="208"/>
      <c r="CI510" s="208"/>
      <c r="CJ510" s="208"/>
      <c r="CK510" s="208"/>
      <c r="CL510" s="208"/>
      <c r="CM510" s="208"/>
      <c r="CN510" s="208"/>
      <c r="CO510" s="208"/>
      <c r="CP510" s="208"/>
      <c r="CQ510" s="208"/>
      <c r="CR510" s="208"/>
      <c r="CS510" s="208"/>
      <c r="CT510" s="208"/>
      <c r="CU510" s="208"/>
      <c r="CV510" s="208"/>
      <c r="CW510" s="208"/>
      <c r="CX510" s="208"/>
      <c r="CY510" s="208"/>
      <c r="CZ510" s="208"/>
      <c r="DA510" s="205"/>
    </row>
    <row r="511" s="212" customFormat="true" ht="25.15" customHeight="true" x14ac:dyDescent="0.2">
      <c r="C511" s="1737" t="s">
        <v>250</v>
      </c>
      <c r="D511" s="1734"/>
      <c r="E511" s="510">
        <v>9.7810194778450515E-2</v>
      </c>
      <c r="F511" s="488"/>
      <c r="G511" s="488"/>
      <c r="H511" s="1738" t="s">
        <v>221</v>
      </c>
      <c r="I511" s="1734"/>
      <c r="J511" s="511">
        <v>0.40808248033876005</v>
      </c>
      <c r="K511" s="488"/>
      <c r="L511" s="488"/>
      <c r="M511" s="1739" t="s">
        <v>229</v>
      </c>
      <c r="N511" s="1734"/>
      <c r="O511" s="512">
        <v>0.29981265566087995</v>
      </c>
      <c r="P511" s="488"/>
      <c r="Q511" s="488"/>
      <c r="AU511" s="205"/>
      <c r="AV511" s="205"/>
      <c r="AW511" s="205"/>
      <c r="AX511" s="205"/>
      <c r="AY511" s="205"/>
      <c r="BA511" s="207"/>
      <c r="BB511" s="281"/>
      <c r="BC511" s="207"/>
      <c r="BD511" s="207"/>
      <c r="BE511" s="207"/>
      <c r="BF511" s="207"/>
      <c r="BG511" s="207"/>
      <c r="BH511" s="207"/>
      <c r="BI511" s="207"/>
      <c r="BJ511" s="207"/>
      <c r="BK511" s="207"/>
      <c r="BL511" s="207"/>
      <c r="BM511" s="207"/>
      <c r="BN511" s="207"/>
      <c r="BO511" s="207"/>
      <c r="BP511" s="207"/>
      <c r="BQ511" s="207"/>
      <c r="BR511" s="207"/>
      <c r="BS511" s="207"/>
      <c r="BT511" s="207"/>
      <c r="BU511" s="207"/>
      <c r="BV511" s="207"/>
      <c r="BW511" s="207"/>
      <c r="BX511" s="207"/>
      <c r="BY511" s="207"/>
      <c r="BZ511" s="208"/>
      <c r="CA511" s="208"/>
      <c r="CB511" s="208"/>
      <c r="CC511" s="208"/>
      <c r="CD511" s="208"/>
      <c r="CE511" s="208"/>
      <c r="CF511" s="208"/>
      <c r="CG511" s="208"/>
      <c r="CH511" s="208"/>
      <c r="CI511" s="208"/>
      <c r="CJ511" s="208"/>
      <c r="CK511" s="208"/>
      <c r="CL511" s="208"/>
      <c r="CM511" s="208"/>
      <c r="CN511" s="208"/>
      <c r="CO511" s="208"/>
      <c r="CP511" s="208"/>
      <c r="CQ511" s="208"/>
      <c r="CR511" s="208"/>
      <c r="CS511" s="208"/>
      <c r="CT511" s="208"/>
      <c r="CU511" s="208"/>
      <c r="CV511" s="208"/>
      <c r="CW511" s="208"/>
      <c r="CX511" s="208"/>
      <c r="CY511" s="208"/>
      <c r="CZ511" s="208"/>
      <c r="DA511" s="205"/>
    </row>
    <row r="512" s="212" customFormat="true" ht="25.15" customHeight="true" x14ac:dyDescent="0.2">
      <c r="C512" s="1737" t="s">
        <v>235</v>
      </c>
      <c r="D512" s="1734"/>
      <c r="E512" s="510">
        <v>0.31194701615389381</v>
      </c>
      <c r="F512" s="488"/>
      <c r="G512" s="488"/>
      <c r="H512" s="1738" t="s">
        <v>226</v>
      </c>
      <c r="I512" s="1734"/>
      <c r="J512" s="511">
        <v>0.4797652889189245</v>
      </c>
      <c r="K512" s="488"/>
      <c r="L512" s="488"/>
      <c r="M512" s="1739" t="s">
        <v>239</v>
      </c>
      <c r="N512" s="1734"/>
      <c r="O512" s="512">
        <v>0.20851262056148306</v>
      </c>
      <c r="P512" s="488"/>
      <c r="Q512" s="488"/>
      <c r="AU512" s="205"/>
      <c r="AV512" s="205"/>
      <c r="AW512" s="205"/>
      <c r="AX512" s="205"/>
      <c r="AY512" s="205"/>
      <c r="BA512" s="207"/>
      <c r="BB512" s="281"/>
      <c r="BC512" s="207"/>
      <c r="BD512" s="207"/>
      <c r="BE512" s="207"/>
      <c r="BF512" s="207"/>
      <c r="BG512" s="207"/>
      <c r="BH512" s="207"/>
      <c r="BI512" s="207"/>
      <c r="BJ512" s="207"/>
      <c r="BK512" s="207"/>
      <c r="BL512" s="207"/>
      <c r="BM512" s="207"/>
      <c r="BN512" s="207"/>
      <c r="BO512" s="207"/>
      <c r="BP512" s="207"/>
      <c r="BQ512" s="207"/>
      <c r="BR512" s="207"/>
      <c r="BS512" s="207"/>
      <c r="BT512" s="207"/>
      <c r="BU512" s="207"/>
      <c r="BV512" s="207"/>
      <c r="BW512" s="207"/>
      <c r="BX512" s="207"/>
      <c r="BY512" s="207"/>
      <c r="BZ512" s="208"/>
      <c r="CA512" s="208"/>
      <c r="CB512" s="208"/>
      <c r="CC512" s="208"/>
      <c r="CD512" s="208"/>
      <c r="CE512" s="208"/>
      <c r="CF512" s="208"/>
      <c r="CG512" s="208"/>
      <c r="CH512" s="208"/>
      <c r="CI512" s="208"/>
      <c r="CJ512" s="208"/>
      <c r="CK512" s="208"/>
      <c r="CL512" s="208"/>
      <c r="CM512" s="208"/>
      <c r="CN512" s="208"/>
      <c r="CO512" s="208"/>
      <c r="CP512" s="208"/>
      <c r="CQ512" s="208"/>
      <c r="CR512" s="208"/>
      <c r="CS512" s="208"/>
      <c r="CT512" s="208"/>
      <c r="CU512" s="208"/>
      <c r="CV512" s="208"/>
      <c r="CW512" s="208"/>
      <c r="CX512" s="208"/>
      <c r="CY512" s="208"/>
      <c r="CZ512" s="208"/>
      <c r="DA512" s="205"/>
    </row>
    <row r="513" s="212" customFormat="true" ht="25.15" customHeight="true" x14ac:dyDescent="0.2">
      <c r="C513" s="1737" t="s">
        <v>225</v>
      </c>
      <c r="D513" s="1734"/>
      <c r="E513" s="510">
        <v>0.55417265808256999</v>
      </c>
      <c r="F513" s="488"/>
      <c r="G513" s="488"/>
      <c r="H513" s="1738" t="s">
        <v>272</v>
      </c>
      <c r="I513" s="1734"/>
      <c r="J513" s="511">
        <v>1.7101001736174959E-2</v>
      </c>
      <c r="K513" s="488"/>
      <c r="L513" s="488"/>
      <c r="M513" s="1739" t="s">
        <v>283</v>
      </c>
      <c r="N513" s="1734"/>
      <c r="O513" s="512">
        <v>8.3740135896436634E-3</v>
      </c>
      <c r="P513" s="488"/>
      <c r="Q513" s="488"/>
      <c r="AU513" s="205"/>
      <c r="AV513" s="205"/>
      <c r="AW513" s="205"/>
      <c r="AX513" s="205"/>
      <c r="AY513" s="205"/>
      <c r="BA513" s="207"/>
      <c r="BB513" s="281"/>
      <c r="BC513" s="207"/>
      <c r="BD513" s="207"/>
      <c r="BE513" s="207"/>
      <c r="BF513" s="207"/>
      <c r="BG513" s="207"/>
      <c r="BH513" s="207"/>
      <c r="BI513" s="207"/>
      <c r="BJ513" s="207"/>
      <c r="BK513" s="207"/>
      <c r="BL513" s="207"/>
      <c r="BM513" s="207"/>
      <c r="BN513" s="207"/>
      <c r="BO513" s="207"/>
      <c r="BP513" s="207"/>
      <c r="BQ513" s="207"/>
      <c r="BR513" s="207"/>
      <c r="BS513" s="207"/>
      <c r="BT513" s="207"/>
      <c r="BU513" s="207"/>
      <c r="BV513" s="207"/>
      <c r="BW513" s="207"/>
      <c r="BX513" s="207"/>
      <c r="BY513" s="207"/>
      <c r="BZ513" s="208"/>
      <c r="CA513" s="208"/>
      <c r="CB513" s="208"/>
      <c r="CC513" s="208"/>
      <c r="CD513" s="208"/>
      <c r="CE513" s="208"/>
      <c r="CF513" s="208"/>
      <c r="CG513" s="208"/>
      <c r="CH513" s="208"/>
      <c r="CI513" s="208"/>
      <c r="CJ513" s="208"/>
      <c r="CK513" s="208"/>
      <c r="CL513" s="208"/>
      <c r="CM513" s="208"/>
      <c r="CN513" s="208"/>
      <c r="CO513" s="208"/>
      <c r="CP513" s="208"/>
      <c r="CQ513" s="208"/>
      <c r="CR513" s="208"/>
      <c r="CS513" s="208"/>
      <c r="CT513" s="208"/>
      <c r="CU513" s="208"/>
      <c r="CV513" s="208"/>
      <c r="CW513" s="208"/>
      <c r="CX513" s="208"/>
      <c r="CY513" s="208"/>
      <c r="CZ513" s="208"/>
      <c r="DA513" s="205"/>
    </row>
    <row r="514" s="212" customFormat="true" ht="25.15" customHeight="true" x14ac:dyDescent="0.2">
      <c r="C514" s="1737" t="s">
        <v>228</v>
      </c>
      <c r="D514" s="1734"/>
      <c r="E514" s="510">
        <v>0.42627433979312085</v>
      </c>
      <c r="F514" s="488"/>
      <c r="G514" s="488"/>
      <c r="H514" s="1738" t="s">
        <v>233</v>
      </c>
      <c r="I514" s="1734"/>
      <c r="J514" s="511">
        <v>0.32905630972034772</v>
      </c>
      <c r="K514" s="488"/>
      <c r="L514" s="488"/>
      <c r="M514" s="1739" t="s">
        <v>250</v>
      </c>
      <c r="N514" s="1734"/>
      <c r="O514" s="512">
        <v>7.6763578295494309E-2</v>
      </c>
      <c r="P514" s="488"/>
      <c r="Q514" s="488"/>
      <c r="AU514" s="205"/>
      <c r="AV514" s="205"/>
      <c r="AW514" s="205"/>
      <c r="AX514" s="205"/>
      <c r="AY514" s="205"/>
      <c r="BA514" s="207"/>
      <c r="BB514" s="281"/>
      <c r="BC514" s="207"/>
      <c r="BD514" s="207"/>
      <c r="BE514" s="207"/>
      <c r="BF514" s="207"/>
      <c r="BG514" s="207"/>
      <c r="BH514" s="207"/>
      <c r="BI514" s="207"/>
      <c r="BJ514" s="207"/>
      <c r="BK514" s="207"/>
      <c r="BL514" s="207"/>
      <c r="BM514" s="207"/>
      <c r="BN514" s="207"/>
      <c r="BO514" s="207"/>
      <c r="BP514" s="207"/>
      <c r="BQ514" s="207"/>
      <c r="BR514" s="207"/>
      <c r="BS514" s="207"/>
      <c r="BT514" s="207"/>
      <c r="BU514" s="207"/>
      <c r="BV514" s="207"/>
      <c r="BW514" s="207"/>
      <c r="BX514" s="207"/>
      <c r="BY514" s="207"/>
      <c r="BZ514" s="208"/>
      <c r="CA514" s="208"/>
      <c r="CB514" s="208"/>
      <c r="CC514" s="208"/>
      <c r="CD514" s="208"/>
      <c r="CE514" s="208"/>
      <c r="CF514" s="208"/>
      <c r="CG514" s="208"/>
      <c r="CH514" s="208"/>
      <c r="CI514" s="208"/>
      <c r="CJ514" s="208"/>
      <c r="CK514" s="208"/>
      <c r="CL514" s="208"/>
      <c r="CM514" s="208"/>
      <c r="CN514" s="208"/>
      <c r="CO514" s="208"/>
      <c r="CP514" s="208"/>
      <c r="CQ514" s="208"/>
      <c r="CR514" s="208"/>
      <c r="CS514" s="208"/>
      <c r="CT514" s="208"/>
      <c r="CU514" s="208"/>
      <c r="CV514" s="208"/>
      <c r="CW514" s="208"/>
      <c r="CX514" s="208"/>
      <c r="CY514" s="208"/>
      <c r="CZ514" s="208"/>
      <c r="DA514" s="205"/>
    </row>
    <row r="515" s="212" customFormat="true" ht="25.15" customHeight="true" x14ac:dyDescent="0.2">
      <c r="C515" s="1737" t="s">
        <v>241</v>
      </c>
      <c r="D515" s="1734"/>
      <c r="E515" s="510">
        <v>0.10410743237144554</v>
      </c>
      <c r="F515" s="488"/>
      <c r="G515" s="488"/>
      <c r="H515" s="1738" t="s">
        <v>245</v>
      </c>
      <c r="I515" s="1734"/>
      <c r="J515" s="511">
        <v>0.13727411253417937</v>
      </c>
      <c r="K515" s="488"/>
      <c r="L515" s="488"/>
      <c r="M515" s="1739" t="s">
        <v>235</v>
      </c>
      <c r="N515" s="1734"/>
      <c r="O515" s="512">
        <v>0.23620449883196123</v>
      </c>
      <c r="P515" s="488"/>
      <c r="Q515" s="488"/>
      <c r="AU515" s="205"/>
      <c r="AV515" s="205"/>
      <c r="AW515" s="205"/>
      <c r="AX515" s="205"/>
      <c r="AY515" s="205"/>
      <c r="BA515" s="207"/>
      <c r="BB515" s="281"/>
      <c r="BC515" s="207"/>
      <c r="BD515" s="207"/>
      <c r="BE515" s="207"/>
      <c r="BF515" s="207"/>
      <c r="BG515" s="207"/>
      <c r="BH515" s="207"/>
      <c r="BI515" s="207"/>
      <c r="BJ515" s="207"/>
      <c r="BK515" s="207"/>
      <c r="BL515" s="207"/>
      <c r="BM515" s="207"/>
      <c r="BN515" s="207"/>
      <c r="BO515" s="207"/>
      <c r="BP515" s="207"/>
      <c r="BQ515" s="207"/>
      <c r="BR515" s="207"/>
      <c r="BS515" s="207"/>
      <c r="BT515" s="207"/>
      <c r="BU515" s="207"/>
      <c r="BV515" s="207"/>
      <c r="BW515" s="207"/>
      <c r="BX515" s="207"/>
      <c r="BY515" s="207"/>
      <c r="BZ515" s="208"/>
      <c r="CA515" s="208"/>
      <c r="CB515" s="208"/>
      <c r="CC515" s="208"/>
      <c r="CD515" s="208"/>
      <c r="CE515" s="208"/>
      <c r="CF515" s="208"/>
      <c r="CG515" s="208"/>
      <c r="CH515" s="208"/>
      <c r="CI515" s="208"/>
      <c r="CJ515" s="208"/>
      <c r="CK515" s="208"/>
      <c r="CL515" s="208"/>
      <c r="CM515" s="208"/>
      <c r="CN515" s="208"/>
      <c r="CO515" s="208"/>
      <c r="CP515" s="208"/>
      <c r="CQ515" s="208"/>
      <c r="CR515" s="208"/>
      <c r="CS515" s="208"/>
      <c r="CT515" s="208"/>
      <c r="CU515" s="208"/>
      <c r="CV515" s="208"/>
      <c r="CW515" s="208"/>
      <c r="CX515" s="208"/>
      <c r="CY515" s="208"/>
      <c r="CZ515" s="208"/>
      <c r="DA515" s="205"/>
    </row>
    <row r="516" s="212" customFormat="true" ht="25.15" customHeight="true" x14ac:dyDescent="0.2">
      <c r="C516" s="1737" t="s">
        <v>227</v>
      </c>
      <c r="D516" s="1734"/>
      <c r="E516" s="510">
        <v>0.43922138617920381</v>
      </c>
      <c r="F516" s="488"/>
      <c r="G516" s="488"/>
      <c r="H516" s="1738" t="s">
        <v>229</v>
      </c>
      <c r="I516" s="1734"/>
      <c r="J516" s="511">
        <v>0.38352720662648598</v>
      </c>
      <c r="K516" s="488"/>
      <c r="L516" s="488"/>
      <c r="M516" s="1739" t="s">
        <v>225</v>
      </c>
      <c r="N516" s="1734"/>
      <c r="O516" s="512">
        <v>0.46406675985035356</v>
      </c>
      <c r="P516" s="488"/>
      <c r="Q516" s="488"/>
      <c r="AU516" s="205"/>
      <c r="AV516" s="205"/>
      <c r="AW516" s="205"/>
      <c r="AX516" s="205"/>
      <c r="AY516" s="205"/>
      <c r="BA516" s="207"/>
      <c r="BB516" s="281"/>
      <c r="BC516" s="207"/>
      <c r="BD516" s="207"/>
      <c r="BE516" s="207"/>
      <c r="BF516" s="207"/>
      <c r="BG516" s="207"/>
      <c r="BH516" s="207"/>
      <c r="BI516" s="207"/>
      <c r="BJ516" s="207"/>
      <c r="BK516" s="207"/>
      <c r="BL516" s="207"/>
      <c r="BM516" s="207"/>
      <c r="BN516" s="207"/>
      <c r="BO516" s="207"/>
      <c r="BP516" s="207"/>
      <c r="BQ516" s="207"/>
      <c r="BR516" s="207"/>
      <c r="BS516" s="207"/>
      <c r="BT516" s="207"/>
      <c r="BU516" s="207"/>
      <c r="BV516" s="207"/>
      <c r="BW516" s="207"/>
      <c r="BX516" s="207"/>
      <c r="BY516" s="207"/>
      <c r="BZ516" s="208"/>
      <c r="CA516" s="208"/>
      <c r="CB516" s="208"/>
      <c r="CC516" s="208"/>
      <c r="CD516" s="208"/>
      <c r="CE516" s="208"/>
      <c r="CF516" s="208"/>
      <c r="CG516" s="208"/>
      <c r="CH516" s="208"/>
      <c r="CI516" s="208"/>
      <c r="CJ516" s="208"/>
      <c r="CK516" s="208"/>
      <c r="CL516" s="208"/>
      <c r="CM516" s="208"/>
      <c r="CN516" s="208"/>
      <c r="CO516" s="208"/>
      <c r="CP516" s="208"/>
      <c r="CQ516" s="208"/>
      <c r="CR516" s="208"/>
      <c r="CS516" s="208"/>
      <c r="CT516" s="208"/>
      <c r="CU516" s="208"/>
      <c r="CV516" s="208"/>
      <c r="CW516" s="208"/>
      <c r="CX516" s="208"/>
      <c r="CY516" s="208"/>
      <c r="CZ516" s="208"/>
      <c r="DA516" s="205"/>
    </row>
    <row r="517" s="212" customFormat="true" ht="25.15" customHeight="true" x14ac:dyDescent="0.2">
      <c r="C517" s="1737" t="s">
        <v>224</v>
      </c>
      <c r="D517" s="1734"/>
      <c r="E517" s="510">
        <v>0.47256775994251127</v>
      </c>
      <c r="F517" s="488"/>
      <c r="G517" s="488"/>
      <c r="H517" s="1738" t="s">
        <v>239</v>
      </c>
      <c r="I517" s="1734"/>
      <c r="J517" s="511">
        <v>0.14717135911588405</v>
      </c>
      <c r="K517" s="488"/>
      <c r="L517" s="488"/>
      <c r="M517" s="1739" t="s">
        <v>228</v>
      </c>
      <c r="N517" s="1734"/>
      <c r="O517" s="512">
        <v>0.41230290683302395</v>
      </c>
      <c r="P517" s="488"/>
      <c r="Q517" s="488"/>
      <c r="AU517" s="205"/>
      <c r="AV517" s="205"/>
      <c r="AW517" s="205"/>
      <c r="AX517" s="205"/>
      <c r="AY517" s="205"/>
      <c r="BA517" s="207"/>
      <c r="BB517" s="281"/>
      <c r="BC517" s="207"/>
      <c r="BD517" s="207"/>
      <c r="BE517" s="207"/>
      <c r="BF517" s="207"/>
      <c r="BG517" s="207"/>
      <c r="BH517" s="207"/>
      <c r="BI517" s="207"/>
      <c r="BJ517" s="207"/>
      <c r="BK517" s="207"/>
      <c r="BL517" s="207"/>
      <c r="BM517" s="207"/>
      <c r="BN517" s="207"/>
      <c r="BO517" s="207"/>
      <c r="BP517" s="207"/>
      <c r="BQ517" s="207"/>
      <c r="BR517" s="207"/>
      <c r="BS517" s="207"/>
      <c r="BT517" s="207"/>
      <c r="BU517" s="207"/>
      <c r="BV517" s="207"/>
      <c r="BW517" s="207"/>
      <c r="BX517" s="207"/>
      <c r="BY517" s="207"/>
      <c r="BZ517" s="208"/>
      <c r="CA517" s="208"/>
      <c r="CB517" s="208"/>
      <c r="CC517" s="208"/>
      <c r="CD517" s="208"/>
      <c r="CE517" s="208"/>
      <c r="CF517" s="208"/>
      <c r="CG517" s="208"/>
      <c r="CH517" s="208"/>
      <c r="CI517" s="208"/>
      <c r="CJ517" s="208"/>
      <c r="CK517" s="208"/>
      <c r="CL517" s="208"/>
      <c r="CM517" s="208"/>
      <c r="CN517" s="208"/>
      <c r="CO517" s="208"/>
      <c r="CP517" s="208"/>
      <c r="CQ517" s="208"/>
      <c r="CR517" s="208"/>
      <c r="CS517" s="208"/>
      <c r="CT517" s="208"/>
      <c r="CU517" s="208"/>
      <c r="CV517" s="208"/>
      <c r="CW517" s="208"/>
      <c r="CX517" s="208"/>
      <c r="CY517" s="208"/>
      <c r="CZ517" s="208"/>
      <c r="DA517" s="205"/>
    </row>
    <row r="518" s="212" customFormat="true" ht="25.15" customHeight="true" x14ac:dyDescent="0.2">
      <c r="C518" s="1737" t="s">
        <v>248</v>
      </c>
      <c r="D518" s="1734"/>
      <c r="E518" s="510">
        <v>1.4324554736930364E-2</v>
      </c>
      <c r="F518" s="488"/>
      <c r="G518" s="488"/>
      <c r="H518" s="1738" t="s">
        <v>283</v>
      </c>
      <c r="I518" s="1734"/>
      <c r="J518" s="511">
        <v>4.3607884387956297E-4</v>
      </c>
      <c r="K518" s="488"/>
      <c r="L518" s="488"/>
      <c r="M518" s="1739" t="s">
        <v>241</v>
      </c>
      <c r="N518" s="1734"/>
      <c r="O518" s="512">
        <v>8.2551112580493205E-2</v>
      </c>
      <c r="P518" s="488"/>
      <c r="Q518" s="488"/>
      <c r="AU518" s="205"/>
      <c r="AV518" s="205"/>
      <c r="AW518" s="205"/>
      <c r="AX518" s="205"/>
      <c r="AY518" s="205"/>
      <c r="BA518" s="207"/>
      <c r="BB518" s="281"/>
      <c r="BC518" s="207"/>
      <c r="BD518" s="207"/>
      <c r="BE518" s="207"/>
      <c r="BF518" s="207"/>
      <c r="BG518" s="207"/>
      <c r="BH518" s="207"/>
      <c r="BI518" s="207"/>
      <c r="BJ518" s="207"/>
      <c r="BK518" s="207"/>
      <c r="BL518" s="207"/>
      <c r="BM518" s="207"/>
      <c r="BN518" s="207"/>
      <c r="BO518" s="207"/>
      <c r="BP518" s="207"/>
      <c r="BQ518" s="207"/>
      <c r="BR518" s="207"/>
      <c r="BS518" s="207"/>
      <c r="BT518" s="207"/>
      <c r="BU518" s="207"/>
      <c r="BV518" s="207"/>
      <c r="BW518" s="207"/>
      <c r="BX518" s="207"/>
      <c r="BY518" s="207"/>
      <c r="BZ518" s="208"/>
      <c r="CA518" s="208"/>
      <c r="CB518" s="208"/>
      <c r="CC518" s="208"/>
      <c r="CD518" s="208"/>
      <c r="CE518" s="208"/>
      <c r="CF518" s="208"/>
      <c r="CG518" s="208"/>
      <c r="CH518" s="208"/>
      <c r="CI518" s="208"/>
      <c r="CJ518" s="208"/>
      <c r="CK518" s="208"/>
      <c r="CL518" s="208"/>
      <c r="CM518" s="208"/>
      <c r="CN518" s="208"/>
      <c r="CO518" s="208"/>
      <c r="CP518" s="208"/>
      <c r="CQ518" s="208"/>
      <c r="CR518" s="208"/>
      <c r="CS518" s="208"/>
      <c r="CT518" s="208"/>
      <c r="CU518" s="208"/>
      <c r="CV518" s="208"/>
      <c r="CW518" s="208"/>
      <c r="CX518" s="208"/>
      <c r="CY518" s="208"/>
      <c r="CZ518" s="208"/>
      <c r="DA518" s="205"/>
    </row>
    <row r="519" s="212" customFormat="true" ht="25.15" customHeight="true" x14ac:dyDescent="0.2">
      <c r="C519" s="1737" t="s">
        <v>223</v>
      </c>
      <c r="D519" s="1734"/>
      <c r="E519" s="510">
        <v>0.55409701240202769</v>
      </c>
      <c r="F519" s="488"/>
      <c r="G519" s="488"/>
      <c r="H519" s="1738" t="s">
        <v>250</v>
      </c>
      <c r="I519" s="1734"/>
      <c r="J519" s="511">
        <v>9.3164947878798421E-2</v>
      </c>
      <c r="K519" s="488"/>
      <c r="L519" s="488"/>
      <c r="M519" s="1739" t="s">
        <v>227</v>
      </c>
      <c r="N519" s="1734"/>
      <c r="O519" s="512">
        <v>0.42376624746985503</v>
      </c>
      <c r="P519" s="488"/>
      <c r="Q519" s="488"/>
      <c r="AU519" s="205"/>
      <c r="AV519" s="205"/>
      <c r="AW519" s="205"/>
      <c r="AX519" s="205"/>
      <c r="AY519" s="205"/>
      <c r="BA519" s="207"/>
      <c r="BB519" s="281"/>
      <c r="BC519" s="207"/>
      <c r="BD519" s="207"/>
      <c r="BE519" s="207"/>
      <c r="BF519" s="207"/>
      <c r="BG519" s="207"/>
      <c r="BH519" s="207"/>
      <c r="BI519" s="207"/>
      <c r="BJ519" s="207"/>
      <c r="BK519" s="207"/>
      <c r="BL519" s="207"/>
      <c r="BM519" s="207"/>
      <c r="BN519" s="207"/>
      <c r="BO519" s="207"/>
      <c r="BP519" s="207"/>
      <c r="BQ519" s="207"/>
      <c r="BR519" s="207"/>
      <c r="BS519" s="207"/>
      <c r="BT519" s="207"/>
      <c r="BU519" s="207"/>
      <c r="BV519" s="207"/>
      <c r="BW519" s="207"/>
      <c r="BX519" s="207"/>
      <c r="BY519" s="207"/>
      <c r="BZ519" s="208"/>
      <c r="CA519" s="208"/>
      <c r="CB519" s="208"/>
      <c r="CC519" s="208"/>
      <c r="CD519" s="208"/>
      <c r="CE519" s="208"/>
      <c r="CF519" s="208"/>
      <c r="CG519" s="208"/>
      <c r="CH519" s="208"/>
      <c r="CI519" s="208"/>
      <c r="CJ519" s="208"/>
      <c r="CK519" s="208"/>
      <c r="CL519" s="208"/>
      <c r="CM519" s="208"/>
      <c r="CN519" s="208"/>
      <c r="CO519" s="208"/>
      <c r="CP519" s="208"/>
      <c r="CQ519" s="208"/>
      <c r="CR519" s="208"/>
      <c r="CS519" s="208"/>
      <c r="CT519" s="208"/>
      <c r="CU519" s="208"/>
      <c r="CV519" s="208"/>
      <c r="CW519" s="208"/>
      <c r="CX519" s="208"/>
      <c r="CY519" s="208"/>
      <c r="CZ519" s="208"/>
      <c r="DA519" s="205"/>
    </row>
    <row r="520" s="212" customFormat="true" ht="25.15" customHeight="true" x14ac:dyDescent="0.2">
      <c r="C520" s="1737" t="s">
        <v>236</v>
      </c>
      <c r="D520" s="1734"/>
      <c r="E520" s="510">
        <v>0.25797916578784225</v>
      </c>
      <c r="F520" s="488"/>
      <c r="G520" s="488"/>
      <c r="H520" s="1738" t="s">
        <v>235</v>
      </c>
      <c r="I520" s="1734"/>
      <c r="J520" s="511">
        <v>0.28747516488226083</v>
      </c>
      <c r="K520" s="488"/>
      <c r="L520" s="488"/>
      <c r="M520" s="1739" t="s">
        <v>224</v>
      </c>
      <c r="N520" s="1734"/>
      <c r="O520" s="512">
        <v>0.46929462384438447</v>
      </c>
      <c r="P520" s="488"/>
      <c r="Q520" s="488"/>
      <c r="AU520" s="205"/>
      <c r="AV520" s="205"/>
      <c r="AW520" s="205"/>
      <c r="AX520" s="205"/>
      <c r="AY520" s="205"/>
      <c r="BA520" s="207"/>
      <c r="BB520" s="281"/>
      <c r="BC520" s="207"/>
      <c r="BD520" s="207"/>
      <c r="BE520" s="207"/>
      <c r="BF520" s="207"/>
      <c r="BG520" s="207"/>
      <c r="BH520" s="207"/>
      <c r="BI520" s="207"/>
      <c r="BJ520" s="207"/>
      <c r="BK520" s="207"/>
      <c r="BL520" s="207"/>
      <c r="BM520" s="207"/>
      <c r="BN520" s="207"/>
      <c r="BO520" s="207"/>
      <c r="BP520" s="207"/>
      <c r="BQ520" s="207"/>
      <c r="BR520" s="207"/>
      <c r="BS520" s="207"/>
      <c r="BT520" s="207"/>
      <c r="BU520" s="207"/>
      <c r="BV520" s="207"/>
      <c r="BW520" s="207"/>
      <c r="BX520" s="207"/>
      <c r="BY520" s="207"/>
      <c r="BZ520" s="208"/>
      <c r="CA520" s="208"/>
      <c r="CB520" s="208"/>
      <c r="CC520" s="208"/>
      <c r="CD520" s="208"/>
      <c r="CE520" s="208"/>
      <c r="CF520" s="208"/>
      <c r="CG520" s="208"/>
      <c r="CH520" s="208"/>
      <c r="CI520" s="208"/>
      <c r="CJ520" s="208"/>
      <c r="CK520" s="208"/>
      <c r="CL520" s="208"/>
      <c r="CM520" s="208"/>
      <c r="CN520" s="208"/>
      <c r="CO520" s="208"/>
      <c r="CP520" s="208"/>
      <c r="CQ520" s="208"/>
      <c r="CR520" s="208"/>
      <c r="CS520" s="208"/>
      <c r="CT520" s="208"/>
      <c r="CU520" s="208"/>
      <c r="CV520" s="208"/>
      <c r="CW520" s="208"/>
      <c r="CX520" s="208"/>
      <c r="CY520" s="208"/>
      <c r="CZ520" s="208"/>
      <c r="DA520" s="205"/>
    </row>
    <row r="521" s="212" customFormat="true" ht="25.15" customHeight="true" x14ac:dyDescent="0.2">
      <c r="C521" s="1737" t="s">
        <v>242</v>
      </c>
      <c r="D521" s="1734"/>
      <c r="E521" s="510">
        <v>0.1361420641351338</v>
      </c>
      <c r="F521" s="488"/>
      <c r="G521" s="488"/>
      <c r="H521" s="1738" t="s">
        <v>225</v>
      </c>
      <c r="I521" s="1734"/>
      <c r="J521" s="511">
        <v>0.44065771535770359</v>
      </c>
      <c r="K521" s="488"/>
      <c r="L521" s="488"/>
      <c r="M521" s="1739" t="s">
        <v>248</v>
      </c>
      <c r="N521" s="1734"/>
      <c r="O521" s="512">
        <v>9.7878342078771594E-2</v>
      </c>
      <c r="P521" s="488"/>
      <c r="Q521" s="488"/>
      <c r="AU521" s="205"/>
      <c r="AV521" s="205"/>
      <c r="AW521" s="205"/>
      <c r="AX521" s="205"/>
      <c r="AY521" s="205"/>
      <c r="BA521" s="207"/>
      <c r="BB521" s="281"/>
      <c r="BC521" s="207"/>
      <c r="BD521" s="207"/>
      <c r="BE521" s="207"/>
      <c r="BF521" s="207"/>
      <c r="BG521" s="207"/>
      <c r="BH521" s="207"/>
      <c r="BI521" s="207"/>
      <c r="BJ521" s="207"/>
      <c r="BK521" s="207"/>
      <c r="BL521" s="207"/>
      <c r="BM521" s="207"/>
      <c r="BN521" s="207"/>
      <c r="BO521" s="207"/>
      <c r="BP521" s="207"/>
      <c r="BQ521" s="207"/>
      <c r="BR521" s="207"/>
      <c r="BS521" s="207"/>
      <c r="BT521" s="207"/>
      <c r="BU521" s="207"/>
      <c r="BV521" s="207"/>
      <c r="BW521" s="207"/>
      <c r="BX521" s="207"/>
      <c r="BY521" s="207"/>
      <c r="BZ521" s="208"/>
      <c r="CA521" s="208"/>
      <c r="CB521" s="208"/>
      <c r="CC521" s="208"/>
      <c r="CD521" s="208"/>
      <c r="CE521" s="208"/>
      <c r="CF521" s="208"/>
      <c r="CG521" s="208"/>
      <c r="CH521" s="208"/>
      <c r="CI521" s="208"/>
      <c r="CJ521" s="208"/>
      <c r="CK521" s="208"/>
      <c r="CL521" s="208"/>
      <c r="CM521" s="208"/>
      <c r="CN521" s="208"/>
      <c r="CO521" s="208"/>
      <c r="CP521" s="208"/>
      <c r="CQ521" s="208"/>
      <c r="CR521" s="208"/>
      <c r="CS521" s="208"/>
      <c r="CT521" s="208"/>
      <c r="CU521" s="208"/>
      <c r="CV521" s="208"/>
      <c r="CW521" s="208"/>
      <c r="CX521" s="208"/>
      <c r="CY521" s="208"/>
      <c r="CZ521" s="208"/>
      <c r="DA521" s="205"/>
    </row>
    <row r="522" s="212" customFormat="true" ht="25.15" customHeight="true" x14ac:dyDescent="0.2">
      <c r="C522" s="1737" t="s">
        <v>247</v>
      </c>
      <c r="D522" s="1734"/>
      <c r="E522" s="510">
        <v>8.1289246561573242E-2</v>
      </c>
      <c r="F522" s="488"/>
      <c r="G522" s="488"/>
      <c r="H522" s="1738" t="s">
        <v>228</v>
      </c>
      <c r="I522" s="1734"/>
      <c r="J522" s="511">
        <v>0.3595012582128233</v>
      </c>
      <c r="K522" s="488"/>
      <c r="L522" s="488"/>
      <c r="M522" s="1739" t="s">
        <v>223</v>
      </c>
      <c r="N522" s="1734"/>
      <c r="O522" s="512">
        <v>0.45546408532263871</v>
      </c>
      <c r="P522" s="488"/>
      <c r="Q522" s="488"/>
      <c r="AU522" s="205"/>
      <c r="AV522" s="205"/>
      <c r="AW522" s="205"/>
      <c r="AX522" s="205"/>
      <c r="AY522" s="205"/>
      <c r="BA522" s="207"/>
      <c r="BB522" s="281"/>
      <c r="BC522" s="207"/>
      <c r="BD522" s="207"/>
      <c r="BE522" s="207"/>
      <c r="BF522" s="207"/>
      <c r="BG522" s="207"/>
      <c r="BH522" s="207"/>
      <c r="BI522" s="207"/>
      <c r="BJ522" s="207"/>
      <c r="BK522" s="207"/>
      <c r="BL522" s="207"/>
      <c r="BM522" s="207"/>
      <c r="BN522" s="207"/>
      <c r="BO522" s="207"/>
      <c r="BP522" s="207"/>
      <c r="BQ522" s="207"/>
      <c r="BR522" s="207"/>
      <c r="BS522" s="207"/>
      <c r="BT522" s="207"/>
      <c r="BU522" s="207"/>
      <c r="BV522" s="207"/>
      <c r="BW522" s="207"/>
      <c r="BX522" s="207"/>
      <c r="BY522" s="207"/>
      <c r="BZ522" s="208"/>
      <c r="CA522" s="208"/>
      <c r="CB522" s="208"/>
      <c r="CC522" s="208"/>
      <c r="CD522" s="208"/>
      <c r="CE522" s="208"/>
      <c r="CF522" s="208"/>
      <c r="CG522" s="208"/>
      <c r="CH522" s="208"/>
      <c r="CI522" s="208"/>
      <c r="CJ522" s="208"/>
      <c r="CK522" s="208"/>
      <c r="CL522" s="208"/>
      <c r="CM522" s="208"/>
      <c r="CN522" s="208"/>
      <c r="CO522" s="208"/>
      <c r="CP522" s="208"/>
      <c r="CQ522" s="208"/>
      <c r="CR522" s="208"/>
      <c r="CS522" s="208"/>
      <c r="CT522" s="208"/>
      <c r="CU522" s="208"/>
      <c r="CV522" s="208"/>
      <c r="CW522" s="208"/>
      <c r="CX522" s="208"/>
      <c r="CY522" s="208"/>
      <c r="CZ522" s="208"/>
      <c r="DA522" s="205"/>
    </row>
    <row r="523" s="212" customFormat="true" ht="25.15" customHeight="true" x14ac:dyDescent="0.2">
      <c r="C523" s="1737" t="s">
        <v>270</v>
      </c>
      <c r="D523" s="1734"/>
      <c r="E523" s="510">
        <v>1.2907359325279439E-3</v>
      </c>
      <c r="F523" s="488"/>
      <c r="G523" s="488"/>
      <c r="H523" s="1738" t="s">
        <v>241</v>
      </c>
      <c r="I523" s="1734"/>
      <c r="J523" s="511">
        <v>0.15494616142505996</v>
      </c>
      <c r="K523" s="488"/>
      <c r="L523" s="488"/>
      <c r="M523" s="1739" t="s">
        <v>236</v>
      </c>
      <c r="N523" s="1734"/>
      <c r="O523" s="512">
        <v>0.2750638372465064</v>
      </c>
      <c r="P523" s="488"/>
      <c r="Q523" s="488"/>
      <c r="AU523" s="205"/>
      <c r="AV523" s="205"/>
      <c r="AW523" s="205"/>
      <c r="AX523" s="205"/>
      <c r="AY523" s="205"/>
      <c r="BA523" s="207"/>
      <c r="BB523" s="281"/>
      <c r="BC523" s="207"/>
      <c r="BD523" s="207"/>
      <c r="BE523" s="207"/>
      <c r="BF523" s="207"/>
      <c r="BG523" s="207"/>
      <c r="BH523" s="207"/>
      <c r="BI523" s="207"/>
      <c r="BJ523" s="207"/>
      <c r="BK523" s="207"/>
      <c r="BL523" s="207"/>
      <c r="BM523" s="207"/>
      <c r="BN523" s="207"/>
      <c r="BO523" s="207"/>
      <c r="BP523" s="207"/>
      <c r="BQ523" s="207"/>
      <c r="BR523" s="207"/>
      <c r="BS523" s="207"/>
      <c r="BT523" s="207"/>
      <c r="BU523" s="207"/>
      <c r="BV523" s="207"/>
      <c r="BW523" s="207"/>
      <c r="BX523" s="207"/>
      <c r="BY523" s="207"/>
      <c r="BZ523" s="208"/>
      <c r="CA523" s="208"/>
      <c r="CB523" s="208"/>
      <c r="CC523" s="208"/>
      <c r="CD523" s="208"/>
      <c r="CE523" s="208"/>
      <c r="CF523" s="208"/>
      <c r="CG523" s="208"/>
      <c r="CH523" s="208"/>
      <c r="CI523" s="208"/>
      <c r="CJ523" s="208"/>
      <c r="CK523" s="208"/>
      <c r="CL523" s="208"/>
      <c r="CM523" s="208"/>
      <c r="CN523" s="208"/>
      <c r="CO523" s="208"/>
      <c r="CP523" s="208"/>
      <c r="CQ523" s="208"/>
      <c r="CR523" s="208"/>
      <c r="CS523" s="208"/>
      <c r="CT523" s="208"/>
      <c r="CU523" s="208"/>
      <c r="CV523" s="208"/>
      <c r="CW523" s="208"/>
      <c r="CX523" s="208"/>
      <c r="CY523" s="208"/>
      <c r="CZ523" s="208"/>
      <c r="DA523" s="205"/>
    </row>
    <row r="524" s="212" customFormat="true" ht="25.15" customHeight="true" x14ac:dyDescent="0.2">
      <c r="C524" s="1737" t="s">
        <v>257</v>
      </c>
      <c r="D524" s="1734"/>
      <c r="E524" s="510">
        <v>5.9567471668457829E-3</v>
      </c>
      <c r="F524" s="488"/>
      <c r="G524" s="488"/>
      <c r="H524" s="1738" t="s">
        <v>227</v>
      </c>
      <c r="I524" s="1734"/>
      <c r="J524" s="511">
        <v>0.38885244913014866</v>
      </c>
      <c r="K524" s="488"/>
      <c r="L524" s="488"/>
      <c r="M524" s="1739" t="s">
        <v>242</v>
      </c>
      <c r="N524" s="1734"/>
      <c r="O524" s="512">
        <v>6.3020750540311352E-2</v>
      </c>
      <c r="P524" s="488"/>
      <c r="Q524" s="488"/>
      <c r="AU524" s="205"/>
      <c r="AV524" s="205"/>
      <c r="AW524" s="205"/>
      <c r="AX524" s="205"/>
      <c r="AY524" s="205"/>
      <c r="BA524" s="207"/>
      <c r="BB524" s="281"/>
      <c r="BC524" s="207"/>
      <c r="BD524" s="207"/>
      <c r="BE524" s="207"/>
      <c r="BF524" s="207"/>
      <c r="BG524" s="207"/>
      <c r="BH524" s="207"/>
      <c r="BI524" s="207"/>
      <c r="BJ524" s="207"/>
      <c r="BK524" s="207"/>
      <c r="BL524" s="207"/>
      <c r="BM524" s="207"/>
      <c r="BN524" s="207"/>
      <c r="BO524" s="207"/>
      <c r="BP524" s="207"/>
      <c r="BQ524" s="207"/>
      <c r="BR524" s="207"/>
      <c r="BS524" s="207"/>
      <c r="BT524" s="207"/>
      <c r="BU524" s="207"/>
      <c r="BV524" s="207"/>
      <c r="BW524" s="207"/>
      <c r="BX524" s="207"/>
      <c r="BY524" s="207"/>
      <c r="BZ524" s="208"/>
      <c r="CA524" s="208"/>
      <c r="CB524" s="208"/>
      <c r="CC524" s="208"/>
      <c r="CD524" s="208"/>
      <c r="CE524" s="208"/>
      <c r="CF524" s="208"/>
      <c r="CG524" s="208"/>
      <c r="CH524" s="208"/>
      <c r="CI524" s="208"/>
      <c r="CJ524" s="208"/>
      <c r="CK524" s="208"/>
      <c r="CL524" s="208"/>
      <c r="CM524" s="208"/>
      <c r="CN524" s="208"/>
      <c r="CO524" s="208"/>
      <c r="CP524" s="208"/>
      <c r="CQ524" s="208"/>
      <c r="CR524" s="208"/>
      <c r="CS524" s="208"/>
      <c r="CT524" s="208"/>
      <c r="CU524" s="208"/>
      <c r="CV524" s="208"/>
      <c r="CW524" s="208"/>
      <c r="CX524" s="208"/>
      <c r="CY524" s="208"/>
      <c r="CZ524" s="208"/>
      <c r="DA524" s="205"/>
    </row>
    <row r="525" s="212" customFormat="true" ht="25.15" customHeight="true" x14ac:dyDescent="0.2">
      <c r="C525" s="1737" t="s">
        <v>304</v>
      </c>
      <c r="D525" s="1734"/>
      <c r="E525" s="510">
        <v>1.1520738813893625E-3</v>
      </c>
      <c r="F525" s="488"/>
      <c r="G525" s="488"/>
      <c r="H525" s="1738" t="s">
        <v>224</v>
      </c>
      <c r="I525" s="1734"/>
      <c r="J525" s="511">
        <v>0.2442003450300223</v>
      </c>
      <c r="K525" s="488"/>
      <c r="L525" s="488"/>
      <c r="M525" s="1739" t="s">
        <v>247</v>
      </c>
      <c r="N525" s="1734"/>
      <c r="O525" s="512">
        <v>9.3756042045732957E-2</v>
      </c>
      <c r="P525" s="488"/>
      <c r="Q525" s="488"/>
      <c r="AU525" s="205"/>
      <c r="AV525" s="205"/>
      <c r="AW525" s="205"/>
      <c r="AX525" s="205"/>
      <c r="AY525" s="205"/>
      <c r="BA525" s="207"/>
      <c r="BB525" s="281"/>
      <c r="BC525" s="207"/>
      <c r="BD525" s="207"/>
      <c r="BE525" s="207"/>
      <c r="BF525" s="207"/>
      <c r="BG525" s="207"/>
      <c r="BH525" s="207"/>
      <c r="BI525" s="207"/>
      <c r="BJ525" s="207"/>
      <c r="BK525" s="207"/>
      <c r="BL525" s="207"/>
      <c r="BM525" s="207"/>
      <c r="BN525" s="207"/>
      <c r="BO525" s="207"/>
      <c r="BP525" s="207"/>
      <c r="BQ525" s="207"/>
      <c r="BR525" s="207"/>
      <c r="BS525" s="207"/>
      <c r="BT525" s="207"/>
      <c r="BU525" s="207"/>
      <c r="BV525" s="207"/>
      <c r="BW525" s="207"/>
      <c r="BX525" s="207"/>
      <c r="BY525" s="207"/>
      <c r="BZ525" s="208"/>
      <c r="CA525" s="208"/>
      <c r="CB525" s="208"/>
      <c r="CC525" s="208"/>
      <c r="CD525" s="208"/>
      <c r="CE525" s="208"/>
      <c r="CF525" s="208"/>
      <c r="CG525" s="208"/>
      <c r="CH525" s="208"/>
      <c r="CI525" s="208"/>
      <c r="CJ525" s="208"/>
      <c r="CK525" s="208"/>
      <c r="CL525" s="208"/>
      <c r="CM525" s="208"/>
      <c r="CN525" s="208"/>
      <c r="CO525" s="208"/>
      <c r="CP525" s="208"/>
      <c r="CQ525" s="208"/>
      <c r="CR525" s="208"/>
      <c r="CS525" s="208"/>
      <c r="CT525" s="208"/>
      <c r="CU525" s="208"/>
      <c r="CV525" s="208"/>
      <c r="CW525" s="208"/>
      <c r="CX525" s="208"/>
      <c r="CY525" s="208"/>
      <c r="CZ525" s="208"/>
      <c r="DA525" s="205"/>
    </row>
    <row r="526" s="212" customFormat="true" ht="25.15" customHeight="true" x14ac:dyDescent="0.2">
      <c r="C526" s="1737" t="s">
        <v>261</v>
      </c>
      <c r="D526" s="1734"/>
      <c r="E526" s="510">
        <v>2.6675046174300138E-2</v>
      </c>
      <c r="F526" s="488"/>
      <c r="G526" s="488"/>
      <c r="H526" s="1738" t="s">
        <v>248</v>
      </c>
      <c r="I526" s="1734"/>
      <c r="J526" s="511">
        <v>1.2754295360840974E-2</v>
      </c>
      <c r="K526" s="488"/>
      <c r="L526" s="488"/>
      <c r="M526" s="1739" t="s">
        <v>270</v>
      </c>
      <c r="N526" s="1734"/>
      <c r="O526" s="512">
        <v>1.5845958996963162E-2</v>
      </c>
      <c r="P526" s="488"/>
      <c r="Q526" s="488"/>
      <c r="AU526" s="205"/>
      <c r="AV526" s="205"/>
      <c r="AW526" s="205"/>
      <c r="AX526" s="205"/>
      <c r="AY526" s="205"/>
      <c r="BA526" s="207"/>
      <c r="BB526" s="281"/>
      <c r="BC526" s="207"/>
      <c r="BD526" s="207"/>
      <c r="BE526" s="207"/>
      <c r="BF526" s="207"/>
      <c r="BG526" s="207"/>
      <c r="BH526" s="207"/>
      <c r="BI526" s="207"/>
      <c r="BJ526" s="207"/>
      <c r="BK526" s="207"/>
      <c r="BL526" s="207"/>
      <c r="BM526" s="207"/>
      <c r="BN526" s="207"/>
      <c r="BO526" s="207"/>
      <c r="BP526" s="207"/>
      <c r="BQ526" s="207"/>
      <c r="BR526" s="207"/>
      <c r="BS526" s="207"/>
      <c r="BT526" s="207"/>
      <c r="BU526" s="207"/>
      <c r="BV526" s="207"/>
      <c r="BW526" s="207"/>
      <c r="BX526" s="207"/>
      <c r="BY526" s="207"/>
      <c r="BZ526" s="208"/>
      <c r="CA526" s="208"/>
      <c r="CB526" s="208"/>
      <c r="CC526" s="208"/>
      <c r="CD526" s="208"/>
      <c r="CE526" s="208"/>
      <c r="CF526" s="208"/>
      <c r="CG526" s="208"/>
      <c r="CH526" s="208"/>
      <c r="CI526" s="208"/>
      <c r="CJ526" s="208"/>
      <c r="CK526" s="208"/>
      <c r="CL526" s="208"/>
      <c r="CM526" s="208"/>
      <c r="CN526" s="208"/>
      <c r="CO526" s="208"/>
      <c r="CP526" s="208"/>
      <c r="CQ526" s="208"/>
      <c r="CR526" s="208"/>
      <c r="CS526" s="208"/>
      <c r="CT526" s="208"/>
      <c r="CU526" s="208"/>
      <c r="CV526" s="208"/>
      <c r="CW526" s="208"/>
      <c r="CX526" s="208"/>
      <c r="CY526" s="208"/>
      <c r="CZ526" s="208"/>
      <c r="DA526" s="205"/>
    </row>
    <row r="527" s="212" customFormat="true" ht="25.15" customHeight="true" x14ac:dyDescent="0.2">
      <c r="C527" s="1737" t="s">
        <v>238</v>
      </c>
      <c r="D527" s="1734"/>
      <c r="E527" s="510">
        <v>0.27726013743159661</v>
      </c>
      <c r="F527" s="488"/>
      <c r="G527" s="488"/>
      <c r="H527" s="1738" t="s">
        <v>223</v>
      </c>
      <c r="I527" s="1734"/>
      <c r="J527" s="511">
        <v>0.50810512137466535</v>
      </c>
      <c r="K527" s="488"/>
      <c r="L527" s="488"/>
      <c r="M527" s="1739" t="s">
        <v>257</v>
      </c>
      <c r="N527" s="1734"/>
      <c r="O527" s="512">
        <v>4.5797892214492118E-2</v>
      </c>
      <c r="P527" s="488"/>
      <c r="Q527" s="488"/>
      <c r="AU527" s="205"/>
      <c r="AV527" s="205"/>
      <c r="AW527" s="205"/>
      <c r="AX527" s="205"/>
      <c r="AY527" s="205"/>
      <c r="BA527" s="207"/>
      <c r="BB527" s="281"/>
      <c r="BC527" s="207"/>
      <c r="BD527" s="207"/>
      <c r="BE527" s="207"/>
      <c r="BF527" s="207"/>
      <c r="BG527" s="207"/>
      <c r="BH527" s="207"/>
      <c r="BI527" s="207"/>
      <c r="BJ527" s="207"/>
      <c r="BK527" s="207"/>
      <c r="BL527" s="207"/>
      <c r="BM527" s="207"/>
      <c r="BN527" s="207"/>
      <c r="BO527" s="207"/>
      <c r="BP527" s="207"/>
      <c r="BQ527" s="207"/>
      <c r="BR527" s="207"/>
      <c r="BS527" s="207"/>
      <c r="BT527" s="207"/>
      <c r="BU527" s="207"/>
      <c r="BV527" s="207"/>
      <c r="BW527" s="207"/>
      <c r="BX527" s="207"/>
      <c r="BY527" s="207"/>
      <c r="BZ527" s="208"/>
      <c r="CA527" s="208"/>
      <c r="CB527" s="208"/>
      <c r="CC527" s="208"/>
      <c r="CD527" s="208"/>
      <c r="CE527" s="208"/>
      <c r="CF527" s="208"/>
      <c r="CG527" s="208"/>
      <c r="CH527" s="208"/>
      <c r="CI527" s="208"/>
      <c r="CJ527" s="208"/>
      <c r="CK527" s="208"/>
      <c r="CL527" s="208"/>
      <c r="CM527" s="208"/>
      <c r="CN527" s="208"/>
      <c r="CO527" s="208"/>
      <c r="CP527" s="208"/>
      <c r="CQ527" s="208"/>
      <c r="CR527" s="208"/>
      <c r="CS527" s="208"/>
      <c r="CT527" s="208"/>
      <c r="CU527" s="208"/>
      <c r="CV527" s="208"/>
      <c r="CW527" s="208"/>
      <c r="CX527" s="208"/>
      <c r="CY527" s="208"/>
      <c r="CZ527" s="208"/>
      <c r="DA527" s="205"/>
    </row>
    <row r="528" s="212" customFormat="true" ht="25.15" customHeight="true" x14ac:dyDescent="0.2">
      <c r="C528" s="1737" t="s">
        <v>280</v>
      </c>
      <c r="D528" s="1734"/>
      <c r="E528" s="510">
        <v>8.4104476076012624E-3</v>
      </c>
      <c r="F528" s="488"/>
      <c r="G528" s="488"/>
      <c r="H528" s="1738" t="s">
        <v>236</v>
      </c>
      <c r="I528" s="1734"/>
      <c r="J528" s="511">
        <v>0.21006678627879555</v>
      </c>
      <c r="K528" s="488"/>
      <c r="L528" s="488"/>
      <c r="M528" s="1739" t="s">
        <v>238</v>
      </c>
      <c r="N528" s="1734"/>
      <c r="O528" s="512">
        <v>0.19500623602986955</v>
      </c>
      <c r="P528" s="488"/>
      <c r="Q528" s="488"/>
      <c r="AU528" s="205"/>
      <c r="AV528" s="205"/>
      <c r="AW528" s="205"/>
      <c r="AX528" s="205"/>
      <c r="AY528" s="205"/>
      <c r="BA528" s="207"/>
      <c r="BB528" s="281"/>
      <c r="BC528" s="207"/>
      <c r="BD528" s="207"/>
      <c r="BE528" s="207"/>
      <c r="BF528" s="207"/>
      <c r="BG528" s="207"/>
      <c r="BH528" s="207"/>
      <c r="BI528" s="207"/>
      <c r="BJ528" s="207"/>
      <c r="BK528" s="207"/>
      <c r="BL528" s="207"/>
      <c r="BM528" s="207"/>
      <c r="BN528" s="207"/>
      <c r="BO528" s="207"/>
      <c r="BP528" s="207"/>
      <c r="BQ528" s="207"/>
      <c r="BR528" s="207"/>
      <c r="BS528" s="207"/>
      <c r="BT528" s="207"/>
      <c r="BU528" s="207"/>
      <c r="BV528" s="207"/>
      <c r="BW528" s="207"/>
      <c r="BX528" s="207"/>
      <c r="BY528" s="207"/>
      <c r="BZ528" s="208"/>
      <c r="CA528" s="208"/>
      <c r="CB528" s="208"/>
      <c r="CC528" s="208"/>
      <c r="CD528" s="208"/>
      <c r="CE528" s="208"/>
      <c r="CF528" s="208"/>
      <c r="CG528" s="208"/>
      <c r="CH528" s="208"/>
      <c r="CI528" s="208"/>
      <c r="CJ528" s="208"/>
      <c r="CK528" s="208"/>
      <c r="CL528" s="208"/>
      <c r="CM528" s="208"/>
      <c r="CN528" s="208"/>
      <c r="CO528" s="208"/>
      <c r="CP528" s="208"/>
      <c r="CQ528" s="208"/>
      <c r="CR528" s="208"/>
      <c r="CS528" s="208"/>
      <c r="CT528" s="208"/>
      <c r="CU528" s="208"/>
      <c r="CV528" s="208"/>
      <c r="CW528" s="208"/>
      <c r="CX528" s="208"/>
      <c r="CY528" s="208"/>
      <c r="CZ528" s="208"/>
      <c r="DA528" s="205"/>
    </row>
    <row r="529" s="212" customFormat="true" ht="25.15" customHeight="true" x14ac:dyDescent="0.2">
      <c r="C529" s="1737" t="s">
        <v>251</v>
      </c>
      <c r="D529" s="1734"/>
      <c r="E529" s="510">
        <v>9.5864129197889045E-2</v>
      </c>
      <c r="F529" s="488"/>
      <c r="G529" s="488"/>
      <c r="H529" s="1738" t="s">
        <v>242</v>
      </c>
      <c r="I529" s="1734"/>
      <c r="J529" s="511">
        <v>0.15324391530874282</v>
      </c>
      <c r="K529" s="488"/>
      <c r="L529" s="488"/>
      <c r="M529" s="1739" t="s">
        <v>280</v>
      </c>
      <c r="N529" s="1734"/>
      <c r="O529" s="512">
        <v>5.7983498812121323E-3</v>
      </c>
      <c r="P529" s="488"/>
      <c r="Q529" s="488"/>
      <c r="AU529" s="205"/>
      <c r="AV529" s="205"/>
      <c r="AW529" s="205"/>
      <c r="AX529" s="205"/>
      <c r="AY529" s="205"/>
      <c r="BA529" s="207"/>
      <c r="BB529" s="281"/>
      <c r="BC529" s="207"/>
      <c r="BD529" s="207"/>
      <c r="BE529" s="207"/>
      <c r="BF529" s="207"/>
      <c r="BG529" s="207"/>
      <c r="BH529" s="207"/>
      <c r="BI529" s="207"/>
      <c r="BJ529" s="207"/>
      <c r="BK529" s="207"/>
      <c r="BL529" s="207"/>
      <c r="BM529" s="207"/>
      <c r="BN529" s="207"/>
      <c r="BO529" s="207"/>
      <c r="BP529" s="207"/>
      <c r="BQ529" s="207"/>
      <c r="BR529" s="207"/>
      <c r="BS529" s="207"/>
      <c r="BT529" s="207"/>
      <c r="BU529" s="207"/>
      <c r="BV529" s="207"/>
      <c r="BW529" s="207"/>
      <c r="BX529" s="207"/>
      <c r="BY529" s="207"/>
      <c r="BZ529" s="208"/>
      <c r="CA529" s="208"/>
      <c r="CB529" s="208"/>
      <c r="CC529" s="208"/>
      <c r="CD529" s="208"/>
      <c r="CE529" s="208"/>
      <c r="CF529" s="208"/>
      <c r="CG529" s="208"/>
      <c r="CH529" s="208"/>
      <c r="CI529" s="208"/>
      <c r="CJ529" s="208"/>
      <c r="CK529" s="208"/>
      <c r="CL529" s="208"/>
      <c r="CM529" s="208"/>
      <c r="CN529" s="208"/>
      <c r="CO529" s="208"/>
      <c r="CP529" s="208"/>
      <c r="CQ529" s="208"/>
      <c r="CR529" s="208"/>
      <c r="CS529" s="208"/>
      <c r="CT529" s="208"/>
      <c r="CU529" s="208"/>
      <c r="CV529" s="208"/>
      <c r="CW529" s="208"/>
      <c r="CX529" s="208"/>
      <c r="CY529" s="208"/>
      <c r="CZ529" s="208"/>
      <c r="DA529" s="205"/>
    </row>
    <row r="530" s="212" customFormat="true" ht="25.15" customHeight="true" x14ac:dyDescent="0.2">
      <c r="C530" s="1737" t="s">
        <v>301</v>
      </c>
      <c r="D530" s="1734"/>
      <c r="E530" s="510">
        <v>1.3784000683662978E-3</v>
      </c>
      <c r="F530" s="488"/>
      <c r="G530" s="488"/>
      <c r="H530" s="1738" t="s">
        <v>247</v>
      </c>
      <c r="I530" s="1734"/>
      <c r="J530" s="511">
        <v>0.10552269187489084</v>
      </c>
      <c r="K530" s="488"/>
      <c r="L530" s="488"/>
      <c r="M530" s="1739" t="s">
        <v>251</v>
      </c>
      <c r="N530" s="1734"/>
      <c r="O530" s="512">
        <v>5.4711482144414417E-2</v>
      </c>
      <c r="P530" s="488"/>
      <c r="Q530" s="488"/>
      <c r="AU530" s="205"/>
      <c r="AV530" s="205"/>
      <c r="AW530" s="205"/>
      <c r="AX530" s="205"/>
      <c r="AY530" s="205"/>
      <c r="BA530" s="207"/>
      <c r="BB530" s="281"/>
      <c r="BC530" s="207"/>
      <c r="BD530" s="207"/>
      <c r="BE530" s="207"/>
      <c r="BF530" s="207"/>
      <c r="BG530" s="207"/>
      <c r="BH530" s="207"/>
      <c r="BI530" s="207"/>
      <c r="BJ530" s="207"/>
      <c r="BK530" s="207"/>
      <c r="BL530" s="207"/>
      <c r="BM530" s="207"/>
      <c r="BN530" s="207"/>
      <c r="BO530" s="207"/>
      <c r="BP530" s="207"/>
      <c r="BQ530" s="207"/>
      <c r="BR530" s="207"/>
      <c r="BS530" s="207"/>
      <c r="BT530" s="207"/>
      <c r="BU530" s="207"/>
      <c r="BV530" s="207"/>
      <c r="BW530" s="207"/>
      <c r="BX530" s="207"/>
      <c r="BY530" s="207"/>
      <c r="BZ530" s="208"/>
      <c r="CA530" s="208"/>
      <c r="CB530" s="208"/>
      <c r="CC530" s="208"/>
      <c r="CD530" s="208"/>
      <c r="CE530" s="208"/>
      <c r="CF530" s="208"/>
      <c r="CG530" s="208"/>
      <c r="CH530" s="208"/>
      <c r="CI530" s="208"/>
      <c r="CJ530" s="208"/>
      <c r="CK530" s="208"/>
      <c r="CL530" s="208"/>
      <c r="CM530" s="208"/>
      <c r="CN530" s="208"/>
      <c r="CO530" s="208"/>
      <c r="CP530" s="208"/>
      <c r="CQ530" s="208"/>
      <c r="CR530" s="208"/>
      <c r="CS530" s="208"/>
      <c r="CT530" s="208"/>
      <c r="CU530" s="208"/>
      <c r="CV530" s="208"/>
      <c r="CW530" s="208"/>
      <c r="CX530" s="208"/>
      <c r="CY530" s="208"/>
      <c r="CZ530" s="208"/>
      <c r="DA530" s="205"/>
    </row>
    <row r="531" s="212" customFormat="true" ht="25.15" customHeight="true" x14ac:dyDescent="0.2">
      <c r="C531" s="1737" t="s">
        <v>279</v>
      </c>
      <c r="D531" s="1734"/>
      <c r="E531" s="510">
        <v>8.5012337372241224E-3</v>
      </c>
      <c r="F531" s="488"/>
      <c r="G531" s="488"/>
      <c r="H531" s="1738" t="s">
        <v>270</v>
      </c>
      <c r="I531" s="1734"/>
      <c r="J531" s="511">
        <v>1.4079507011407668E-3</v>
      </c>
      <c r="K531" s="488"/>
      <c r="L531" s="488"/>
      <c r="M531" s="1739" t="s">
        <v>301</v>
      </c>
      <c r="N531" s="1734"/>
      <c r="O531" s="516">
        <v>6.8338957518544199E-5</v>
      </c>
      <c r="P531" s="488"/>
      <c r="Q531" s="488"/>
      <c r="AU531" s="205"/>
      <c r="AV531" s="205"/>
      <c r="AW531" s="205"/>
      <c r="AX531" s="205"/>
      <c r="AY531" s="205"/>
      <c r="BA531" s="207"/>
      <c r="BB531" s="281"/>
      <c r="BC531" s="207"/>
      <c r="BD531" s="207"/>
      <c r="BE531" s="207"/>
      <c r="BF531" s="207"/>
      <c r="BG531" s="207"/>
      <c r="BH531" s="207"/>
      <c r="BI531" s="207"/>
      <c r="BJ531" s="207"/>
      <c r="BK531" s="207"/>
      <c r="BL531" s="207"/>
      <c r="BM531" s="207"/>
      <c r="BN531" s="207"/>
      <c r="BO531" s="207"/>
      <c r="BP531" s="207"/>
      <c r="BQ531" s="207"/>
      <c r="BR531" s="207"/>
      <c r="BS531" s="207"/>
      <c r="BT531" s="207"/>
      <c r="BU531" s="207"/>
      <c r="BV531" s="207"/>
      <c r="BW531" s="207"/>
      <c r="BX531" s="207"/>
      <c r="BY531" s="207"/>
      <c r="BZ531" s="208"/>
      <c r="CA531" s="208"/>
      <c r="CB531" s="208"/>
      <c r="CC531" s="208"/>
      <c r="CD531" s="208"/>
      <c r="CE531" s="208"/>
      <c r="CF531" s="208"/>
      <c r="CG531" s="208"/>
      <c r="CH531" s="208"/>
      <c r="CI531" s="208"/>
      <c r="CJ531" s="208"/>
      <c r="CK531" s="208"/>
      <c r="CL531" s="208"/>
      <c r="CM531" s="208"/>
      <c r="CN531" s="208"/>
      <c r="CO531" s="208"/>
      <c r="CP531" s="208"/>
      <c r="CQ531" s="208"/>
      <c r="CR531" s="208"/>
      <c r="CS531" s="208"/>
      <c r="CT531" s="208"/>
      <c r="CU531" s="208"/>
      <c r="CV531" s="208"/>
      <c r="CW531" s="208"/>
      <c r="CX531" s="208"/>
      <c r="CY531" s="208"/>
      <c r="CZ531" s="208"/>
      <c r="DA531" s="205"/>
    </row>
    <row r="532" s="212" customFormat="true" ht="25.15" customHeight="true" x14ac:dyDescent="0.2">
      <c r="C532" s="1737" t="s">
        <v>290</v>
      </c>
      <c r="D532" s="1734"/>
      <c r="E532" s="517">
        <v>7.8278326124454266E-6</v>
      </c>
      <c r="F532" s="488"/>
      <c r="G532" s="488"/>
      <c r="H532" s="1738" t="s">
        <v>257</v>
      </c>
      <c r="I532" s="1734"/>
      <c r="J532" s="511">
        <v>1.8034563948947072E-3</v>
      </c>
      <c r="K532" s="488"/>
      <c r="L532" s="488"/>
      <c r="M532" s="1739" t="s">
        <v>279</v>
      </c>
      <c r="N532" s="1734"/>
      <c r="O532" s="512">
        <v>6.3155946183950287E-3</v>
      </c>
      <c r="P532" s="488"/>
      <c r="Q532" s="488"/>
      <c r="AU532" s="205"/>
      <c r="AV532" s="205"/>
      <c r="AW532" s="205"/>
      <c r="AX532" s="205"/>
      <c r="AY532" s="205"/>
      <c r="BA532" s="207"/>
      <c r="BB532" s="281"/>
      <c r="BC532" s="207"/>
      <c r="BD532" s="207"/>
      <c r="BE532" s="207"/>
      <c r="BF532" s="207"/>
      <c r="BG532" s="207"/>
      <c r="BH532" s="207"/>
      <c r="BI532" s="207"/>
      <c r="BJ532" s="207"/>
      <c r="BK532" s="207"/>
      <c r="BL532" s="207"/>
      <c r="BM532" s="207"/>
      <c r="BN532" s="207"/>
      <c r="BO532" s="207"/>
      <c r="BP532" s="207"/>
      <c r="BQ532" s="207"/>
      <c r="BR532" s="207"/>
      <c r="BS532" s="207"/>
      <c r="BT532" s="207"/>
      <c r="BU532" s="207"/>
      <c r="BV532" s="207"/>
      <c r="BW532" s="207"/>
      <c r="BX532" s="207"/>
      <c r="BY532" s="207"/>
      <c r="BZ532" s="208"/>
      <c r="CA532" s="208"/>
      <c r="CB532" s="208"/>
      <c r="CC532" s="208"/>
      <c r="CD532" s="208"/>
      <c r="CE532" s="208"/>
      <c r="CF532" s="208"/>
      <c r="CG532" s="208"/>
      <c r="CH532" s="208"/>
      <c r="CI532" s="208"/>
      <c r="CJ532" s="208"/>
      <c r="CK532" s="208"/>
      <c r="CL532" s="208"/>
      <c r="CM532" s="208"/>
      <c r="CN532" s="208"/>
      <c r="CO532" s="208"/>
      <c r="CP532" s="208"/>
      <c r="CQ532" s="208"/>
      <c r="CR532" s="208"/>
      <c r="CS532" s="208"/>
      <c r="CT532" s="208"/>
      <c r="CU532" s="208"/>
      <c r="CV532" s="208"/>
      <c r="CW532" s="208"/>
      <c r="CX532" s="208"/>
      <c r="CY532" s="208"/>
      <c r="CZ532" s="208"/>
      <c r="DA532" s="205"/>
    </row>
    <row r="533" s="212" customFormat="true" ht="25.15" customHeight="true" x14ac:dyDescent="0.2">
      <c r="C533" s="1737" t="s">
        <v>287</v>
      </c>
      <c r="D533" s="1734"/>
      <c r="E533" s="510">
        <v>2.973657654097214E-4</v>
      </c>
      <c r="F533" s="488"/>
      <c r="G533" s="488"/>
      <c r="H533" s="1738" t="s">
        <v>304</v>
      </c>
      <c r="I533" s="1734"/>
      <c r="J533" s="511">
        <v>5.3886862167917653E-4</v>
      </c>
      <c r="K533" s="488"/>
      <c r="L533" s="488"/>
      <c r="M533" s="1739" t="s">
        <v>290</v>
      </c>
      <c r="N533" s="1734"/>
      <c r="O533" s="512">
        <v>4.8555007930905078E-3</v>
      </c>
      <c r="P533" s="488"/>
      <c r="Q533" s="488"/>
      <c r="AU533" s="205"/>
      <c r="AV533" s="205"/>
      <c r="AW533" s="205"/>
      <c r="AX533" s="205"/>
      <c r="AY533" s="205"/>
      <c r="BA533" s="207"/>
      <c r="BB533" s="281"/>
      <c r="BC533" s="207"/>
      <c r="BD533" s="207"/>
      <c r="BE533" s="207"/>
      <c r="BF533" s="207"/>
      <c r="BG533" s="207"/>
      <c r="BH533" s="207"/>
      <c r="BI533" s="207"/>
      <c r="BJ533" s="207"/>
      <c r="BK533" s="207"/>
      <c r="BL533" s="207"/>
      <c r="BM533" s="207"/>
      <c r="BN533" s="207"/>
      <c r="BO533" s="207"/>
      <c r="BP533" s="207"/>
      <c r="BQ533" s="207"/>
      <c r="BR533" s="207"/>
      <c r="BS533" s="207"/>
      <c r="BT533" s="207"/>
      <c r="BU533" s="207"/>
      <c r="BV533" s="207"/>
      <c r="BW533" s="207"/>
      <c r="BX533" s="207"/>
      <c r="BY533" s="207"/>
      <c r="BZ533" s="208"/>
      <c r="CA533" s="208"/>
      <c r="CB533" s="208"/>
      <c r="CC533" s="208"/>
      <c r="CD533" s="208"/>
      <c r="CE533" s="208"/>
      <c r="CF533" s="208"/>
      <c r="CG533" s="208"/>
      <c r="CH533" s="208"/>
      <c r="CI533" s="208"/>
      <c r="CJ533" s="208"/>
      <c r="CK533" s="208"/>
      <c r="CL533" s="208"/>
      <c r="CM533" s="208"/>
      <c r="CN533" s="208"/>
      <c r="CO533" s="208"/>
      <c r="CP533" s="208"/>
      <c r="CQ533" s="208"/>
      <c r="CR533" s="208"/>
      <c r="CS533" s="208"/>
      <c r="CT533" s="208"/>
      <c r="CU533" s="208"/>
      <c r="CV533" s="208"/>
      <c r="CW533" s="208"/>
      <c r="CX533" s="208"/>
      <c r="CY533" s="208"/>
      <c r="CZ533" s="208"/>
      <c r="DA533" s="205"/>
    </row>
    <row r="534" s="212" customFormat="true" ht="25.15" customHeight="true" x14ac:dyDescent="0.2">
      <c r="C534" s="1737" t="s">
        <v>303</v>
      </c>
      <c r="D534" s="1734"/>
      <c r="E534" s="517">
        <v>5.6082120328817517E-5</v>
      </c>
      <c r="F534" s="488"/>
      <c r="G534" s="488"/>
      <c r="H534" s="1738" t="s">
        <v>261</v>
      </c>
      <c r="I534" s="1734"/>
      <c r="J534" s="511">
        <v>1.4786069927349113E-2</v>
      </c>
      <c r="K534" s="488"/>
      <c r="L534" s="488"/>
      <c r="M534" s="1739" t="s">
        <v>287</v>
      </c>
      <c r="N534" s="1734"/>
      <c r="O534" s="512">
        <v>2.1037908033141248E-3</v>
      </c>
      <c r="P534" s="488"/>
      <c r="Q534" s="488"/>
      <c r="AU534" s="205"/>
      <c r="AV534" s="205"/>
      <c r="AW534" s="205"/>
      <c r="AX534" s="205"/>
      <c r="AY534" s="205"/>
      <c r="BA534" s="207"/>
      <c r="BB534" s="281"/>
      <c r="BC534" s="207"/>
      <c r="BD534" s="207"/>
      <c r="BE534" s="207"/>
      <c r="BF534" s="207"/>
      <c r="BG534" s="207"/>
      <c r="BH534" s="207"/>
      <c r="BI534" s="207"/>
      <c r="BJ534" s="207"/>
      <c r="BK534" s="207"/>
      <c r="BL534" s="207"/>
      <c r="BM534" s="207"/>
      <c r="BN534" s="207"/>
      <c r="BO534" s="207"/>
      <c r="BP534" s="207"/>
      <c r="BQ534" s="207"/>
      <c r="BR534" s="207"/>
      <c r="BS534" s="207"/>
      <c r="BT534" s="207"/>
      <c r="BU534" s="207"/>
      <c r="BV534" s="207"/>
      <c r="BW534" s="207"/>
      <c r="BX534" s="207"/>
      <c r="BY534" s="207"/>
      <c r="BZ534" s="208"/>
      <c r="CA534" s="208"/>
      <c r="CB534" s="208"/>
      <c r="CC534" s="208"/>
      <c r="CD534" s="208"/>
      <c r="CE534" s="208"/>
      <c r="CF534" s="208"/>
      <c r="CG534" s="208"/>
      <c r="CH534" s="208"/>
      <c r="CI534" s="208"/>
      <c r="CJ534" s="208"/>
      <c r="CK534" s="208"/>
      <c r="CL534" s="208"/>
      <c r="CM534" s="208"/>
      <c r="CN534" s="208"/>
      <c r="CO534" s="208"/>
      <c r="CP534" s="208"/>
      <c r="CQ534" s="208"/>
      <c r="CR534" s="208"/>
      <c r="CS534" s="208"/>
      <c r="CT534" s="208"/>
      <c r="CU534" s="208"/>
      <c r="CV534" s="208"/>
      <c r="CW534" s="208"/>
      <c r="CX534" s="208"/>
      <c r="CY534" s="208"/>
      <c r="CZ534" s="208"/>
      <c r="DA534" s="205"/>
    </row>
    <row r="535" s="212" customFormat="true" ht="25.15" customHeight="true" x14ac:dyDescent="0.2">
      <c r="C535" s="1737" t="s">
        <v>278</v>
      </c>
      <c r="D535" s="1734"/>
      <c r="E535" s="510">
        <v>8.3433097496644227E-3</v>
      </c>
      <c r="F535" s="488"/>
      <c r="G535" s="488"/>
      <c r="H535" s="1738" t="s">
        <v>238</v>
      </c>
      <c r="I535" s="1734"/>
      <c r="J535" s="511">
        <v>0.19838156297713547</v>
      </c>
      <c r="K535" s="488"/>
      <c r="L535" s="488"/>
      <c r="M535" s="1739" t="s">
        <v>303</v>
      </c>
      <c r="N535" s="1734"/>
      <c r="O535" s="512">
        <v>1.8763857889463208E-3</v>
      </c>
      <c r="P535" s="488"/>
      <c r="Q535" s="488"/>
      <c r="AU535" s="205"/>
      <c r="AV535" s="205"/>
      <c r="AW535" s="205"/>
      <c r="AX535" s="205"/>
      <c r="AY535" s="205"/>
      <c r="BA535" s="207"/>
      <c r="BB535" s="281"/>
      <c r="BC535" s="207"/>
      <c r="BD535" s="207"/>
      <c r="BE535" s="207"/>
      <c r="BF535" s="207"/>
      <c r="BG535" s="207"/>
      <c r="BH535" s="207"/>
      <c r="BI535" s="207"/>
      <c r="BJ535" s="207"/>
      <c r="BK535" s="207"/>
      <c r="BL535" s="207"/>
      <c r="BM535" s="207"/>
      <c r="BN535" s="207"/>
      <c r="BO535" s="207"/>
      <c r="BP535" s="207"/>
      <c r="BQ535" s="207"/>
      <c r="BR535" s="207"/>
      <c r="BS535" s="207"/>
      <c r="BT535" s="207"/>
      <c r="BU535" s="207"/>
      <c r="BV535" s="207"/>
      <c r="BW535" s="207"/>
      <c r="BX535" s="207"/>
      <c r="BY535" s="207"/>
      <c r="BZ535" s="208"/>
      <c r="CA535" s="208"/>
      <c r="CB535" s="208"/>
      <c r="CC535" s="208"/>
      <c r="CD535" s="208"/>
      <c r="CE535" s="208"/>
      <c r="CF535" s="208"/>
      <c r="CG535" s="208"/>
      <c r="CH535" s="208"/>
      <c r="CI535" s="208"/>
      <c r="CJ535" s="208"/>
      <c r="CK535" s="208"/>
      <c r="CL535" s="208"/>
      <c r="CM535" s="208"/>
      <c r="CN535" s="208"/>
      <c r="CO535" s="208"/>
      <c r="CP535" s="208"/>
      <c r="CQ535" s="208"/>
      <c r="CR535" s="208"/>
      <c r="CS535" s="208"/>
      <c r="CT535" s="208"/>
      <c r="CU535" s="208"/>
      <c r="CV535" s="208"/>
      <c r="CW535" s="208"/>
      <c r="CX535" s="208"/>
      <c r="CY535" s="208"/>
      <c r="CZ535" s="208"/>
      <c r="DA535" s="205"/>
    </row>
    <row r="536" s="212" customFormat="true" ht="25.15" customHeight="true" x14ac:dyDescent="0.2">
      <c r="C536" s="1737" t="s">
        <v>252</v>
      </c>
      <c r="D536" s="1734"/>
      <c r="E536" s="510">
        <v>8.1470327741773402E-2</v>
      </c>
      <c r="F536" s="488"/>
      <c r="G536" s="488"/>
      <c r="H536" s="1738" t="s">
        <v>280</v>
      </c>
      <c r="I536" s="1734"/>
      <c r="J536" s="511">
        <v>5.3803584929321031E-3</v>
      </c>
      <c r="K536" s="488"/>
      <c r="L536" s="488"/>
      <c r="M536" s="1739" t="s">
        <v>278</v>
      </c>
      <c r="N536" s="1734"/>
      <c r="O536" s="512">
        <v>1.3408970131357443E-2</v>
      </c>
      <c r="P536" s="488"/>
      <c r="Q536" s="488"/>
      <c r="AU536" s="205"/>
      <c r="AV536" s="205"/>
      <c r="AW536" s="205"/>
      <c r="AX536" s="205"/>
      <c r="AY536" s="205"/>
      <c r="BA536" s="207"/>
      <c r="BB536" s="281"/>
      <c r="BC536" s="207"/>
      <c r="BD536" s="207"/>
      <c r="BE536" s="207"/>
      <c r="BF536" s="207"/>
      <c r="BG536" s="207"/>
      <c r="BH536" s="207"/>
      <c r="BI536" s="207"/>
      <c r="BJ536" s="207"/>
      <c r="BK536" s="207"/>
      <c r="BL536" s="207"/>
      <c r="BM536" s="207"/>
      <c r="BN536" s="207"/>
      <c r="BO536" s="207"/>
      <c r="BP536" s="207"/>
      <c r="BQ536" s="207"/>
      <c r="BR536" s="207"/>
      <c r="BS536" s="207"/>
      <c r="BT536" s="207"/>
      <c r="BU536" s="207"/>
      <c r="BV536" s="207"/>
      <c r="BW536" s="207"/>
      <c r="BX536" s="207"/>
      <c r="BY536" s="207"/>
      <c r="BZ536" s="208"/>
      <c r="CA536" s="208"/>
      <c r="CB536" s="208"/>
      <c r="CC536" s="208"/>
      <c r="CD536" s="208"/>
      <c r="CE536" s="208"/>
      <c r="CF536" s="208"/>
      <c r="CG536" s="208"/>
      <c r="CH536" s="208"/>
      <c r="CI536" s="208"/>
      <c r="CJ536" s="208"/>
      <c r="CK536" s="208"/>
      <c r="CL536" s="208"/>
      <c r="CM536" s="208"/>
      <c r="CN536" s="208"/>
      <c r="CO536" s="208"/>
      <c r="CP536" s="208"/>
      <c r="CQ536" s="208"/>
      <c r="CR536" s="208"/>
      <c r="CS536" s="208"/>
      <c r="CT536" s="208"/>
      <c r="CU536" s="208"/>
      <c r="CV536" s="208"/>
      <c r="CW536" s="208"/>
      <c r="CX536" s="208"/>
      <c r="CY536" s="208"/>
      <c r="CZ536" s="208"/>
      <c r="DA536" s="205"/>
    </row>
    <row r="537" s="212" customFormat="true" ht="25.15" customHeight="true" x14ac:dyDescent="0.2">
      <c r="C537" s="1737" t="s">
        <v>237</v>
      </c>
      <c r="D537" s="1734"/>
      <c r="E537" s="510">
        <v>0.10970563609068541</v>
      </c>
      <c r="F537" s="488"/>
      <c r="G537" s="488"/>
      <c r="H537" s="1738" t="s">
        <v>251</v>
      </c>
      <c r="I537" s="1734"/>
      <c r="J537" s="511">
        <v>5.3435304681828333E-2</v>
      </c>
      <c r="K537" s="488"/>
      <c r="L537" s="488"/>
      <c r="M537" s="1739" t="s">
        <v>252</v>
      </c>
      <c r="N537" s="1734"/>
      <c r="O537" s="512">
        <v>6.3922275488289465E-2</v>
      </c>
      <c r="P537" s="488"/>
      <c r="Q537" s="488"/>
      <c r="AU537" s="205"/>
      <c r="AV537" s="205"/>
      <c r="AW537" s="205"/>
      <c r="AX537" s="205"/>
      <c r="AY537" s="205"/>
      <c r="BA537" s="207"/>
      <c r="BB537" s="281"/>
      <c r="BC537" s="207"/>
      <c r="BD537" s="207"/>
      <c r="BE537" s="207"/>
      <c r="BF537" s="207"/>
      <c r="BG537" s="207"/>
      <c r="BH537" s="207"/>
      <c r="BI537" s="207"/>
      <c r="BJ537" s="207"/>
      <c r="BK537" s="207"/>
      <c r="BL537" s="207"/>
      <c r="BM537" s="207"/>
      <c r="BN537" s="207"/>
      <c r="BO537" s="207"/>
      <c r="BP537" s="207"/>
      <c r="BQ537" s="207"/>
      <c r="BR537" s="207"/>
      <c r="BS537" s="207"/>
      <c r="BT537" s="207"/>
      <c r="BU537" s="207"/>
      <c r="BV537" s="207"/>
      <c r="BW537" s="207"/>
      <c r="BX537" s="207"/>
      <c r="BY537" s="207"/>
      <c r="BZ537" s="208"/>
      <c r="CA537" s="208"/>
      <c r="CB537" s="208"/>
      <c r="CC537" s="208"/>
      <c r="CD537" s="208"/>
      <c r="CE537" s="208"/>
      <c r="CF537" s="208"/>
      <c r="CG537" s="208"/>
      <c r="CH537" s="208"/>
      <c r="CI537" s="208"/>
      <c r="CJ537" s="208"/>
      <c r="CK537" s="208"/>
      <c r="CL537" s="208"/>
      <c r="CM537" s="208"/>
      <c r="CN537" s="208"/>
      <c r="CO537" s="208"/>
      <c r="CP537" s="208"/>
      <c r="CQ537" s="208"/>
      <c r="CR537" s="208"/>
      <c r="CS537" s="208"/>
      <c r="CT537" s="208"/>
      <c r="CU537" s="208"/>
      <c r="CV537" s="208"/>
      <c r="CW537" s="208"/>
      <c r="CX537" s="208"/>
      <c r="CY537" s="208"/>
      <c r="CZ537" s="208"/>
      <c r="DA537" s="205"/>
    </row>
    <row r="538" s="212" customFormat="true" ht="25.15" customHeight="true" x14ac:dyDescent="0.2">
      <c r="C538" s="1737" t="s">
        <v>284</v>
      </c>
      <c r="D538" s="1734"/>
      <c r="E538" s="510">
        <v>6.9994069203874335E-3</v>
      </c>
      <c r="F538" s="488"/>
      <c r="G538" s="488"/>
      <c r="H538" s="1738" t="s">
        <v>301</v>
      </c>
      <c r="I538" s="1734"/>
      <c r="J538" s="511">
        <v>2.7765152881550634E-3</v>
      </c>
      <c r="K538" s="488"/>
      <c r="L538" s="488"/>
      <c r="M538" s="1739" t="s">
        <v>237</v>
      </c>
      <c r="N538" s="1734"/>
      <c r="O538" s="512">
        <v>0.22979419660249825</v>
      </c>
      <c r="P538" s="488"/>
      <c r="Q538" s="488"/>
      <c r="AU538" s="205"/>
      <c r="AV538" s="205"/>
      <c r="AW538" s="205"/>
      <c r="AX538" s="205"/>
      <c r="AY538" s="205"/>
      <c r="BA538" s="207"/>
      <c r="BB538" s="281"/>
      <c r="BC538" s="207"/>
      <c r="BD538" s="207"/>
      <c r="BE538" s="207"/>
      <c r="BF538" s="207"/>
      <c r="BG538" s="207"/>
      <c r="BH538" s="207"/>
      <c r="BI538" s="207"/>
      <c r="BJ538" s="207"/>
      <c r="BK538" s="207"/>
      <c r="BL538" s="207"/>
      <c r="BM538" s="207"/>
      <c r="BN538" s="207"/>
      <c r="BO538" s="207"/>
      <c r="BP538" s="207"/>
      <c r="BQ538" s="207"/>
      <c r="BR538" s="207"/>
      <c r="BS538" s="207"/>
      <c r="BT538" s="207"/>
      <c r="BU538" s="207"/>
      <c r="BV538" s="207"/>
      <c r="BW538" s="207"/>
      <c r="BX538" s="207"/>
      <c r="BY538" s="207"/>
      <c r="BZ538" s="208"/>
      <c r="CA538" s="208"/>
      <c r="CB538" s="208"/>
      <c r="CC538" s="208"/>
      <c r="CD538" s="208"/>
      <c r="CE538" s="208"/>
      <c r="CF538" s="208"/>
      <c r="CG538" s="208"/>
      <c r="CH538" s="208"/>
      <c r="CI538" s="208"/>
      <c r="CJ538" s="208"/>
      <c r="CK538" s="208"/>
      <c r="CL538" s="208"/>
      <c r="CM538" s="208"/>
      <c r="CN538" s="208"/>
      <c r="CO538" s="208"/>
      <c r="CP538" s="208"/>
      <c r="CQ538" s="208"/>
      <c r="CR538" s="208"/>
      <c r="CS538" s="208"/>
      <c r="CT538" s="208"/>
      <c r="CU538" s="208"/>
      <c r="CV538" s="208"/>
      <c r="CW538" s="208"/>
      <c r="CX538" s="208"/>
      <c r="CY538" s="208"/>
      <c r="CZ538" s="208"/>
      <c r="DA538" s="205"/>
    </row>
    <row r="539" s="212" customFormat="true" ht="25.15" customHeight="true" x14ac:dyDescent="0.2">
      <c r="C539" s="1737" t="s">
        <v>244</v>
      </c>
      <c r="D539" s="1734"/>
      <c r="E539" s="510">
        <v>0.12948585903828494</v>
      </c>
      <c r="F539" s="488"/>
      <c r="G539" s="488"/>
      <c r="H539" s="1738" t="s">
        <v>279</v>
      </c>
      <c r="I539" s="1734"/>
      <c r="J539" s="511">
        <v>1.6952784472671978E-3</v>
      </c>
      <c r="K539" s="488"/>
      <c r="L539" s="488"/>
      <c r="M539" s="1739" t="s">
        <v>284</v>
      </c>
      <c r="N539" s="1734"/>
      <c r="O539" s="512">
        <v>6.4382226842934868E-3</v>
      </c>
      <c r="P539" s="488"/>
      <c r="Q539" s="488"/>
      <c r="AU539" s="205"/>
      <c r="AV539" s="205"/>
      <c r="AW539" s="205"/>
      <c r="AX539" s="205"/>
      <c r="AY539" s="205"/>
      <c r="BA539" s="207"/>
      <c r="BB539" s="281"/>
      <c r="BC539" s="207"/>
      <c r="BD539" s="207"/>
      <c r="BE539" s="207"/>
      <c r="BF539" s="207"/>
      <c r="BG539" s="207"/>
      <c r="BH539" s="207"/>
      <c r="BI539" s="207"/>
      <c r="BJ539" s="207"/>
      <c r="BK539" s="207"/>
      <c r="BL539" s="207"/>
      <c r="BM539" s="207"/>
      <c r="BN539" s="207"/>
      <c r="BO539" s="207"/>
      <c r="BP539" s="207"/>
      <c r="BQ539" s="207"/>
      <c r="BR539" s="207"/>
      <c r="BS539" s="207"/>
      <c r="BT539" s="207"/>
      <c r="BU539" s="207"/>
      <c r="BV539" s="207"/>
      <c r="BW539" s="207"/>
      <c r="BX539" s="207"/>
      <c r="BY539" s="207"/>
      <c r="BZ539" s="208"/>
      <c r="CA539" s="208"/>
      <c r="CB539" s="208"/>
      <c r="CC539" s="208"/>
      <c r="CD539" s="208"/>
      <c r="CE539" s="208"/>
      <c r="CF539" s="208"/>
      <c r="CG539" s="208"/>
      <c r="CH539" s="208"/>
      <c r="CI539" s="208"/>
      <c r="CJ539" s="208"/>
      <c r="CK539" s="208"/>
      <c r="CL539" s="208"/>
      <c r="CM539" s="208"/>
      <c r="CN539" s="208"/>
      <c r="CO539" s="208"/>
      <c r="CP539" s="208"/>
      <c r="CQ539" s="208"/>
      <c r="CR539" s="208"/>
      <c r="CS539" s="208"/>
      <c r="CT539" s="208"/>
      <c r="CU539" s="208"/>
      <c r="CV539" s="208"/>
      <c r="CW539" s="208"/>
      <c r="CX539" s="208"/>
      <c r="CY539" s="208"/>
      <c r="CZ539" s="208"/>
      <c r="DA539" s="205"/>
    </row>
    <row r="540" s="212" customFormat="true" ht="25.15" customHeight="true" x14ac:dyDescent="0.2">
      <c r="C540" s="1737" t="s">
        <v>318</v>
      </c>
      <c r="D540" s="1734"/>
      <c r="E540" s="517">
        <v>1.586725927869338E-5</v>
      </c>
      <c r="F540" s="488"/>
      <c r="G540" s="488"/>
      <c r="H540" s="1738" t="s">
        <v>290</v>
      </c>
      <c r="I540" s="1734"/>
      <c r="J540" s="511">
        <v>3.6743046700317959E-3</v>
      </c>
      <c r="K540" s="488"/>
      <c r="L540" s="488"/>
      <c r="M540" s="1739" t="s">
        <v>244</v>
      </c>
      <c r="N540" s="1734"/>
      <c r="O540" s="512">
        <v>5.709638310444571E-2</v>
      </c>
      <c r="P540" s="488"/>
      <c r="Q540" s="488"/>
      <c r="AU540" s="205"/>
      <c r="AV540" s="205"/>
      <c r="AW540" s="205"/>
      <c r="AX540" s="205"/>
      <c r="AY540" s="205"/>
      <c r="BA540" s="207"/>
      <c r="BB540" s="281"/>
      <c r="BC540" s="207"/>
      <c r="BD540" s="207"/>
      <c r="BE540" s="207"/>
      <c r="BF540" s="207"/>
      <c r="BG540" s="207"/>
      <c r="BH540" s="207"/>
      <c r="BI540" s="207"/>
      <c r="BJ540" s="207"/>
      <c r="BK540" s="207"/>
      <c r="BL540" s="207"/>
      <c r="BM540" s="207"/>
      <c r="BN540" s="207"/>
      <c r="BO540" s="207"/>
      <c r="BP540" s="207"/>
      <c r="BQ540" s="207"/>
      <c r="BR540" s="207"/>
      <c r="BS540" s="207"/>
      <c r="BT540" s="207"/>
      <c r="BU540" s="207"/>
      <c r="BV540" s="207"/>
      <c r="BW540" s="207"/>
      <c r="BX540" s="207"/>
      <c r="BY540" s="207"/>
      <c r="BZ540" s="208"/>
      <c r="CA540" s="208"/>
      <c r="CB540" s="208"/>
      <c r="CC540" s="208"/>
      <c r="CD540" s="208"/>
      <c r="CE540" s="208"/>
      <c r="CF540" s="208"/>
      <c r="CG540" s="208"/>
      <c r="CH540" s="208"/>
      <c r="CI540" s="208"/>
      <c r="CJ540" s="208"/>
      <c r="CK540" s="208"/>
      <c r="CL540" s="208"/>
      <c r="CM540" s="208"/>
      <c r="CN540" s="208"/>
      <c r="CO540" s="208"/>
      <c r="CP540" s="208"/>
      <c r="CQ540" s="208"/>
      <c r="CR540" s="208"/>
      <c r="CS540" s="208"/>
      <c r="CT540" s="208"/>
      <c r="CU540" s="208"/>
      <c r="CV540" s="208"/>
      <c r="CW540" s="208"/>
      <c r="CX540" s="208"/>
      <c r="CY540" s="208"/>
      <c r="CZ540" s="208"/>
      <c r="DA540" s="205"/>
    </row>
    <row r="541" s="212" customFormat="true" ht="25.15" customHeight="true" x14ac:dyDescent="0.2">
      <c r="C541" s="1737" t="s">
        <v>306</v>
      </c>
      <c r="D541" s="1734"/>
      <c r="E541" s="510">
        <v>9.0593832987340259E-4</v>
      </c>
      <c r="F541" s="488"/>
      <c r="G541" s="488"/>
      <c r="H541" s="1738" t="s">
        <v>287</v>
      </c>
      <c r="I541" s="1734"/>
      <c r="J541" s="511">
        <v>7.9401298178492716E-3</v>
      </c>
      <c r="K541" s="488"/>
      <c r="L541" s="488"/>
      <c r="M541" s="1739" t="s">
        <v>318</v>
      </c>
      <c r="N541" s="1734"/>
      <c r="O541" s="512">
        <v>1.3095356591699383E-4</v>
      </c>
      <c r="P541" s="488"/>
      <c r="Q541" s="488"/>
      <c r="AU541" s="205"/>
      <c r="AV541" s="205"/>
      <c r="AW541" s="205"/>
      <c r="AX541" s="205"/>
      <c r="AY541" s="205"/>
      <c r="BA541" s="207"/>
      <c r="BB541" s="281"/>
      <c r="BC541" s="207"/>
      <c r="BD541" s="207"/>
      <c r="BE541" s="207"/>
      <c r="BF541" s="207"/>
      <c r="BG541" s="207"/>
      <c r="BH541" s="207"/>
      <c r="BI541" s="207"/>
      <c r="BJ541" s="207"/>
      <c r="BK541" s="207"/>
      <c r="BL541" s="207"/>
      <c r="BM541" s="207"/>
      <c r="BN541" s="207"/>
      <c r="BO541" s="207"/>
      <c r="BP541" s="207"/>
      <c r="BQ541" s="207"/>
      <c r="BR541" s="207"/>
      <c r="BS541" s="207"/>
      <c r="BT541" s="207"/>
      <c r="BU541" s="207"/>
      <c r="BV541" s="207"/>
      <c r="BW541" s="207"/>
      <c r="BX541" s="207"/>
      <c r="BY541" s="207"/>
      <c r="BZ541" s="208"/>
      <c r="CA541" s="208"/>
      <c r="CB541" s="208"/>
      <c r="CC541" s="208"/>
      <c r="CD541" s="208"/>
      <c r="CE541" s="208"/>
      <c r="CF541" s="208"/>
      <c r="CG541" s="208"/>
      <c r="CH541" s="208"/>
      <c r="CI541" s="208"/>
      <c r="CJ541" s="208"/>
      <c r="CK541" s="208"/>
      <c r="CL541" s="208"/>
      <c r="CM541" s="208"/>
      <c r="CN541" s="208"/>
      <c r="CO541" s="208"/>
      <c r="CP541" s="208"/>
      <c r="CQ541" s="208"/>
      <c r="CR541" s="208"/>
      <c r="CS541" s="208"/>
      <c r="CT541" s="208"/>
      <c r="CU541" s="208"/>
      <c r="CV541" s="208"/>
      <c r="CW541" s="208"/>
      <c r="CX541" s="208"/>
      <c r="CY541" s="208"/>
      <c r="CZ541" s="208"/>
      <c r="DA541" s="205"/>
    </row>
    <row r="542" s="212" customFormat="true" ht="25.15" customHeight="true" x14ac:dyDescent="0.2">
      <c r="C542" s="1737" t="s">
        <v>256</v>
      </c>
      <c r="D542" s="1734"/>
      <c r="E542" s="510">
        <v>2.9101393073476849E-2</v>
      </c>
      <c r="F542" s="488"/>
      <c r="G542" s="488"/>
      <c r="H542" s="1738" t="s">
        <v>303</v>
      </c>
      <c r="I542" s="1734"/>
      <c r="J542" s="511">
        <v>3.2998017533453878E-4</v>
      </c>
      <c r="K542" s="488"/>
      <c r="L542" s="488"/>
      <c r="M542" s="1739" t="s">
        <v>306</v>
      </c>
      <c r="N542" s="1734"/>
      <c r="O542" s="512">
        <v>6.9782178536236536E-4</v>
      </c>
      <c r="P542" s="488"/>
      <c r="Q542" s="488"/>
      <c r="AU542" s="205"/>
      <c r="AV542" s="205"/>
      <c r="AW542" s="205"/>
      <c r="AX542" s="205"/>
      <c r="AY542" s="205"/>
      <c r="BA542" s="207"/>
      <c r="BB542" s="281"/>
      <c r="BC542" s="207"/>
      <c r="BD542" s="207"/>
      <c r="BE542" s="207"/>
      <c r="BF542" s="207"/>
      <c r="BG542" s="207"/>
      <c r="BH542" s="207"/>
      <c r="BI542" s="207"/>
      <c r="BJ542" s="207"/>
      <c r="BK542" s="207"/>
      <c r="BL542" s="207"/>
      <c r="BM542" s="207"/>
      <c r="BN542" s="207"/>
      <c r="BO542" s="207"/>
      <c r="BP542" s="207"/>
      <c r="BQ542" s="207"/>
      <c r="BR542" s="207"/>
      <c r="BS542" s="207"/>
      <c r="BT542" s="207"/>
      <c r="BU542" s="207"/>
      <c r="BV542" s="207"/>
      <c r="BW542" s="207"/>
      <c r="BX542" s="207"/>
      <c r="BY542" s="207"/>
      <c r="BZ542" s="208"/>
      <c r="CA542" s="208"/>
      <c r="CB542" s="208"/>
      <c r="CC542" s="208"/>
      <c r="CD542" s="208"/>
      <c r="CE542" s="208"/>
      <c r="CF542" s="208"/>
      <c r="CG542" s="208"/>
      <c r="CH542" s="208"/>
      <c r="CI542" s="208"/>
      <c r="CJ542" s="208"/>
      <c r="CK542" s="208"/>
      <c r="CL542" s="208"/>
      <c r="CM542" s="208"/>
      <c r="CN542" s="208"/>
      <c r="CO542" s="208"/>
      <c r="CP542" s="208"/>
      <c r="CQ542" s="208"/>
      <c r="CR542" s="208"/>
      <c r="CS542" s="208"/>
      <c r="CT542" s="208"/>
      <c r="CU542" s="208"/>
      <c r="CV542" s="208"/>
      <c r="CW542" s="208"/>
      <c r="CX542" s="208"/>
      <c r="CY542" s="208"/>
      <c r="CZ542" s="208"/>
      <c r="DA542" s="205"/>
    </row>
    <row r="543" s="212" customFormat="true" ht="25.15" customHeight="true" x14ac:dyDescent="0.2">
      <c r="C543" s="1737" t="s">
        <v>240</v>
      </c>
      <c r="D543" s="1734"/>
      <c r="E543" s="510">
        <v>0.22649634526074874</v>
      </c>
      <c r="F543" s="488"/>
      <c r="G543" s="488"/>
      <c r="H543" s="1738" t="s">
        <v>278</v>
      </c>
      <c r="I543" s="1734"/>
      <c r="J543" s="511">
        <v>5.5764486126990403E-3</v>
      </c>
      <c r="K543" s="488"/>
      <c r="L543" s="488"/>
      <c r="M543" s="1739" t="s">
        <v>256</v>
      </c>
      <c r="N543" s="1734"/>
      <c r="O543" s="512">
        <v>1.6927553265465203E-2</v>
      </c>
      <c r="P543" s="488"/>
      <c r="Q543" s="488"/>
      <c r="AU543" s="205"/>
      <c r="AV543" s="205"/>
      <c r="AW543" s="205"/>
      <c r="AX543" s="205"/>
      <c r="AY543" s="205"/>
      <c r="BA543" s="207"/>
      <c r="BB543" s="281"/>
      <c r="BC543" s="207"/>
      <c r="BD543" s="207"/>
      <c r="BE543" s="207"/>
      <c r="BF543" s="207"/>
      <c r="BG543" s="207"/>
      <c r="BH543" s="207"/>
      <c r="BI543" s="207"/>
      <c r="BJ543" s="207"/>
      <c r="BK543" s="207"/>
      <c r="BL543" s="207"/>
      <c r="BM543" s="207"/>
      <c r="BN543" s="207"/>
      <c r="BO543" s="207"/>
      <c r="BP543" s="207"/>
      <c r="BQ543" s="207"/>
      <c r="BR543" s="207"/>
      <c r="BS543" s="207"/>
      <c r="BT543" s="207"/>
      <c r="BU543" s="207"/>
      <c r="BV543" s="207"/>
      <c r="BW543" s="207"/>
      <c r="BX543" s="207"/>
      <c r="BY543" s="207"/>
      <c r="BZ543" s="208"/>
      <c r="CA543" s="208"/>
      <c r="CB543" s="208"/>
      <c r="CC543" s="208"/>
      <c r="CD543" s="208"/>
      <c r="CE543" s="208"/>
      <c r="CF543" s="208"/>
      <c r="CG543" s="208"/>
      <c r="CH543" s="208"/>
      <c r="CI543" s="208"/>
      <c r="CJ543" s="208"/>
      <c r="CK543" s="208"/>
      <c r="CL543" s="208"/>
      <c r="CM543" s="208"/>
      <c r="CN543" s="208"/>
      <c r="CO543" s="208"/>
      <c r="CP543" s="208"/>
      <c r="CQ543" s="208"/>
      <c r="CR543" s="208"/>
      <c r="CS543" s="208"/>
      <c r="CT543" s="208"/>
      <c r="CU543" s="208"/>
      <c r="CV543" s="208"/>
      <c r="CW543" s="208"/>
      <c r="CX543" s="208"/>
      <c r="CY543" s="208"/>
      <c r="CZ543" s="208"/>
      <c r="DA543" s="205"/>
    </row>
    <row r="544" s="212" customFormat="true" ht="25.15" customHeight="true" x14ac:dyDescent="0.2">
      <c r="C544" s="1737" t="s">
        <v>269</v>
      </c>
      <c r="D544" s="1734"/>
      <c r="E544" s="510">
        <v>1.4907179523499563E-2</v>
      </c>
      <c r="F544" s="488"/>
      <c r="G544" s="488"/>
      <c r="H544" s="1738" t="s">
        <v>252</v>
      </c>
      <c r="I544" s="1734"/>
      <c r="J544" s="511">
        <v>6.3165558943788863E-2</v>
      </c>
      <c r="K544" s="488"/>
      <c r="L544" s="488"/>
      <c r="M544" s="1739" t="s">
        <v>240</v>
      </c>
      <c r="N544" s="1734"/>
      <c r="O544" s="512">
        <v>0.19672751642762834</v>
      </c>
      <c r="P544" s="488"/>
      <c r="Q544" s="488"/>
      <c r="AU544" s="205"/>
      <c r="AV544" s="205"/>
      <c r="AW544" s="205"/>
      <c r="AX544" s="205"/>
      <c r="AY544" s="205"/>
      <c r="BA544" s="207"/>
      <c r="BB544" s="281"/>
      <c r="BC544" s="207"/>
      <c r="BD544" s="207"/>
      <c r="BE544" s="207"/>
      <c r="BF544" s="207"/>
      <c r="BG544" s="207"/>
      <c r="BH544" s="207"/>
      <c r="BI544" s="207"/>
      <c r="BJ544" s="207"/>
      <c r="BK544" s="207"/>
      <c r="BL544" s="207"/>
      <c r="BM544" s="207"/>
      <c r="BN544" s="207"/>
      <c r="BO544" s="207"/>
      <c r="BP544" s="207"/>
      <c r="BQ544" s="207"/>
      <c r="BR544" s="207"/>
      <c r="BS544" s="207"/>
      <c r="BT544" s="207"/>
      <c r="BU544" s="207"/>
      <c r="BV544" s="207"/>
      <c r="BW544" s="207"/>
      <c r="BX544" s="207"/>
      <c r="BY544" s="207"/>
      <c r="BZ544" s="208"/>
      <c r="CA544" s="208"/>
      <c r="CB544" s="208"/>
      <c r="CC544" s="208"/>
      <c r="CD544" s="208"/>
      <c r="CE544" s="208"/>
      <c r="CF544" s="208"/>
      <c r="CG544" s="208"/>
      <c r="CH544" s="208"/>
      <c r="CI544" s="208"/>
      <c r="CJ544" s="208"/>
      <c r="CK544" s="208"/>
      <c r="CL544" s="208"/>
      <c r="CM544" s="208"/>
      <c r="CN544" s="208"/>
      <c r="CO544" s="208"/>
      <c r="CP544" s="208"/>
      <c r="CQ544" s="208"/>
      <c r="CR544" s="208"/>
      <c r="CS544" s="208"/>
      <c r="CT544" s="208"/>
      <c r="CU544" s="208"/>
      <c r="CV544" s="208"/>
      <c r="CW544" s="208"/>
      <c r="CX544" s="208"/>
      <c r="CY544" s="208"/>
      <c r="CZ544" s="208"/>
      <c r="DA544" s="205"/>
    </row>
    <row r="545" s="212" customFormat="true" ht="25.15" customHeight="true" x14ac:dyDescent="0.2">
      <c r="C545" s="1737" t="s">
        <v>263</v>
      </c>
      <c r="D545" s="1734"/>
      <c r="E545" s="510">
        <v>1.7876368340051286E-2</v>
      </c>
      <c r="F545" s="488"/>
      <c r="G545" s="488"/>
      <c r="H545" s="1738" t="s">
        <v>237</v>
      </c>
      <c r="I545" s="1734"/>
      <c r="J545" s="511">
        <v>5.0819551526323304E-4</v>
      </c>
      <c r="K545" s="488"/>
      <c r="L545" s="488"/>
      <c r="M545" s="1739" t="s">
        <v>269</v>
      </c>
      <c r="N545" s="1734"/>
      <c r="O545" s="512">
        <v>1.2633507486087778E-2</v>
      </c>
      <c r="P545" s="488"/>
      <c r="Q545" s="488"/>
      <c r="AU545" s="205"/>
      <c r="AV545" s="205"/>
      <c r="AW545" s="205"/>
      <c r="AX545" s="205"/>
      <c r="AY545" s="205"/>
      <c r="BA545" s="207"/>
      <c r="BB545" s="281"/>
      <c r="BC545" s="207"/>
      <c r="BD545" s="207"/>
      <c r="BE545" s="207"/>
      <c r="BF545" s="207"/>
      <c r="BG545" s="207"/>
      <c r="BH545" s="207"/>
      <c r="BI545" s="207"/>
      <c r="BJ545" s="207"/>
      <c r="BK545" s="207"/>
      <c r="BL545" s="207"/>
      <c r="BM545" s="207"/>
      <c r="BN545" s="207"/>
      <c r="BO545" s="207"/>
      <c r="BP545" s="207"/>
      <c r="BQ545" s="207"/>
      <c r="BR545" s="207"/>
      <c r="BS545" s="207"/>
      <c r="BT545" s="207"/>
      <c r="BU545" s="207"/>
      <c r="BV545" s="207"/>
      <c r="BW545" s="207"/>
      <c r="BX545" s="207"/>
      <c r="BY545" s="207"/>
      <c r="BZ545" s="208"/>
      <c r="CA545" s="208"/>
      <c r="CB545" s="208"/>
      <c r="CC545" s="208"/>
      <c r="CD545" s="208"/>
      <c r="CE545" s="208"/>
      <c r="CF545" s="208"/>
      <c r="CG545" s="208"/>
      <c r="CH545" s="208"/>
      <c r="CI545" s="208"/>
      <c r="CJ545" s="208"/>
      <c r="CK545" s="208"/>
      <c r="CL545" s="208"/>
      <c r="CM545" s="208"/>
      <c r="CN545" s="208"/>
      <c r="CO545" s="208"/>
      <c r="CP545" s="208"/>
      <c r="CQ545" s="208"/>
      <c r="CR545" s="208"/>
      <c r="CS545" s="208"/>
      <c r="CT545" s="208"/>
      <c r="CU545" s="208"/>
      <c r="CV545" s="208"/>
      <c r="CW545" s="208"/>
      <c r="CX545" s="208"/>
      <c r="CY545" s="208"/>
      <c r="CZ545" s="208"/>
      <c r="DA545" s="205"/>
    </row>
    <row r="546" s="212" customFormat="true" ht="25.15" customHeight="true" x14ac:dyDescent="0.2">
      <c r="C546" s="1737" t="s">
        <v>267</v>
      </c>
      <c r="D546" s="1734"/>
      <c r="E546" s="510">
        <v>1.5430211445981688E-2</v>
      </c>
      <c r="F546" s="488"/>
      <c r="G546" s="488"/>
      <c r="H546" s="1738" t="s">
        <v>284</v>
      </c>
      <c r="I546" s="1734"/>
      <c r="J546" s="511">
        <v>3.0649632620477168E-3</v>
      </c>
      <c r="K546" s="488"/>
      <c r="L546" s="488"/>
      <c r="M546" s="1739" t="s">
        <v>263</v>
      </c>
      <c r="N546" s="1734"/>
      <c r="O546" s="512">
        <v>5.7220916666996177E-3</v>
      </c>
      <c r="P546" s="488"/>
      <c r="Q546" s="488"/>
      <c r="AU546" s="205"/>
      <c r="AV546" s="205"/>
      <c r="AW546" s="205"/>
      <c r="AX546" s="205"/>
      <c r="AY546" s="205"/>
      <c r="BA546" s="207"/>
      <c r="BB546" s="281"/>
      <c r="BC546" s="207"/>
      <c r="BD546" s="207"/>
      <c r="BE546" s="207"/>
      <c r="BF546" s="207"/>
      <c r="BG546" s="207"/>
      <c r="BH546" s="207"/>
      <c r="BI546" s="207"/>
      <c r="BJ546" s="207"/>
      <c r="BK546" s="207"/>
      <c r="BL546" s="207"/>
      <c r="BM546" s="207"/>
      <c r="BN546" s="207"/>
      <c r="BO546" s="207"/>
      <c r="BP546" s="207"/>
      <c r="BQ546" s="207"/>
      <c r="BR546" s="207"/>
      <c r="BS546" s="207"/>
      <c r="BT546" s="207"/>
      <c r="BU546" s="207"/>
      <c r="BV546" s="207"/>
      <c r="BW546" s="207"/>
      <c r="BX546" s="207"/>
      <c r="BY546" s="207"/>
      <c r="BZ546" s="208"/>
      <c r="CA546" s="208"/>
      <c r="CB546" s="208"/>
      <c r="CC546" s="208"/>
      <c r="CD546" s="208"/>
      <c r="CE546" s="208"/>
      <c r="CF546" s="208"/>
      <c r="CG546" s="208"/>
      <c r="CH546" s="208"/>
      <c r="CI546" s="208"/>
      <c r="CJ546" s="208"/>
      <c r="CK546" s="208"/>
      <c r="CL546" s="208"/>
      <c r="CM546" s="208"/>
      <c r="CN546" s="208"/>
      <c r="CO546" s="208"/>
      <c r="CP546" s="208"/>
      <c r="CQ546" s="208"/>
      <c r="CR546" s="208"/>
      <c r="CS546" s="208"/>
      <c r="CT546" s="208"/>
      <c r="CU546" s="208"/>
      <c r="CV546" s="208"/>
      <c r="CW546" s="208"/>
      <c r="CX546" s="208"/>
      <c r="CY546" s="208"/>
      <c r="CZ546" s="208"/>
      <c r="DA546" s="205"/>
    </row>
    <row r="547" s="212" customFormat="true" ht="25.15" customHeight="true" x14ac:dyDescent="0.2">
      <c r="C547" s="1737" t="s">
        <v>288</v>
      </c>
      <c r="D547" s="1734"/>
      <c r="E547" s="510">
        <v>5.6488397099951652E-3</v>
      </c>
      <c r="F547" s="488"/>
      <c r="G547" s="488"/>
      <c r="H547" s="1738" t="s">
        <v>244</v>
      </c>
      <c r="I547" s="1734"/>
      <c r="J547" s="511">
        <v>0.13406385572472607</v>
      </c>
      <c r="K547" s="488"/>
      <c r="L547" s="488"/>
      <c r="M547" s="1739" t="s">
        <v>267</v>
      </c>
      <c r="N547" s="1734"/>
      <c r="O547" s="512">
        <v>4.9687788387697256E-3</v>
      </c>
      <c r="P547" s="488"/>
      <c r="Q547" s="488"/>
      <c r="AU547" s="205"/>
      <c r="AV547" s="205"/>
      <c r="AW547" s="205"/>
      <c r="AX547" s="205"/>
      <c r="AY547" s="205"/>
      <c r="BA547" s="207"/>
      <c r="BB547" s="281"/>
      <c r="BC547" s="207"/>
      <c r="BD547" s="207"/>
      <c r="BE547" s="207"/>
      <c r="BF547" s="207"/>
      <c r="BG547" s="207"/>
      <c r="BH547" s="207"/>
      <c r="BI547" s="207"/>
      <c r="BJ547" s="207"/>
      <c r="BK547" s="207"/>
      <c r="BL547" s="207"/>
      <c r="BM547" s="207"/>
      <c r="BN547" s="207"/>
      <c r="BO547" s="207"/>
      <c r="BP547" s="207"/>
      <c r="BQ547" s="207"/>
      <c r="BR547" s="207"/>
      <c r="BS547" s="207"/>
      <c r="BT547" s="207"/>
      <c r="BU547" s="207"/>
      <c r="BV547" s="207"/>
      <c r="BW547" s="207"/>
      <c r="BX547" s="207"/>
      <c r="BY547" s="207"/>
      <c r="BZ547" s="208"/>
      <c r="CA547" s="208"/>
      <c r="CB547" s="208"/>
      <c r="CC547" s="208"/>
      <c r="CD547" s="208"/>
      <c r="CE547" s="208"/>
      <c r="CF547" s="208"/>
      <c r="CG547" s="208"/>
      <c r="CH547" s="208"/>
      <c r="CI547" s="208"/>
      <c r="CJ547" s="208"/>
      <c r="CK547" s="208"/>
      <c r="CL547" s="208"/>
      <c r="CM547" s="208"/>
      <c r="CN547" s="208"/>
      <c r="CO547" s="208"/>
      <c r="CP547" s="208"/>
      <c r="CQ547" s="208"/>
      <c r="CR547" s="208"/>
      <c r="CS547" s="208"/>
      <c r="CT547" s="208"/>
      <c r="CU547" s="208"/>
      <c r="CV547" s="208"/>
      <c r="CW547" s="208"/>
      <c r="CX547" s="208"/>
      <c r="CY547" s="208"/>
      <c r="CZ547" s="208"/>
      <c r="DA547" s="205"/>
    </row>
    <row r="548" s="212" customFormat="true" ht="25.15" customHeight="true" x14ac:dyDescent="0.2">
      <c r="C548" s="1737" t="s">
        <v>317</v>
      </c>
      <c r="D548" s="1734"/>
      <c r="E548" s="517">
        <v>7.6126893214773991E-5</v>
      </c>
      <c r="F548" s="488"/>
      <c r="G548" s="488"/>
      <c r="H548" s="1738" t="s">
        <v>318</v>
      </c>
      <c r="I548" s="1734"/>
      <c r="J548" s="518">
        <v>3.3928188930324449E-6</v>
      </c>
      <c r="K548" s="488"/>
      <c r="L548" s="488"/>
      <c r="M548" s="1739" t="s">
        <v>288</v>
      </c>
      <c r="N548" s="1734"/>
      <c r="O548" s="512">
        <v>2.1348484109776529E-3</v>
      </c>
      <c r="P548" s="488"/>
      <c r="Q548" s="488"/>
      <c r="AU548" s="205"/>
      <c r="AV548" s="205"/>
      <c r="AW548" s="205"/>
      <c r="AX548" s="205"/>
      <c r="AY548" s="205"/>
      <c r="BA548" s="207"/>
      <c r="BB548" s="281"/>
      <c r="BC548" s="207"/>
      <c r="BD548" s="207"/>
      <c r="BE548" s="207"/>
      <c r="BF548" s="207"/>
      <c r="BG548" s="207"/>
      <c r="BH548" s="207"/>
      <c r="BI548" s="207"/>
      <c r="BJ548" s="207"/>
      <c r="BK548" s="207"/>
      <c r="BL548" s="207"/>
      <c r="BM548" s="207"/>
      <c r="BN548" s="207"/>
      <c r="BO548" s="207"/>
      <c r="BP548" s="207"/>
      <c r="BQ548" s="207"/>
      <c r="BR548" s="207"/>
      <c r="BS548" s="207"/>
      <c r="BT548" s="207"/>
      <c r="BU548" s="207"/>
      <c r="BV548" s="207"/>
      <c r="BW548" s="207"/>
      <c r="BX548" s="207"/>
      <c r="BY548" s="207"/>
      <c r="BZ548" s="208"/>
      <c r="CA548" s="208"/>
      <c r="CB548" s="208"/>
      <c r="CC548" s="208"/>
      <c r="CD548" s="208"/>
      <c r="CE548" s="208"/>
      <c r="CF548" s="208"/>
      <c r="CG548" s="208"/>
      <c r="CH548" s="208"/>
      <c r="CI548" s="208"/>
      <c r="CJ548" s="208"/>
      <c r="CK548" s="208"/>
      <c r="CL548" s="208"/>
      <c r="CM548" s="208"/>
      <c r="CN548" s="208"/>
      <c r="CO548" s="208"/>
      <c r="CP548" s="208"/>
      <c r="CQ548" s="208"/>
      <c r="CR548" s="208"/>
      <c r="CS548" s="208"/>
      <c r="CT548" s="208"/>
      <c r="CU548" s="208"/>
      <c r="CV548" s="208"/>
      <c r="CW548" s="208"/>
      <c r="CX548" s="208"/>
      <c r="CY548" s="208"/>
      <c r="CZ548" s="208"/>
      <c r="DA548" s="205"/>
    </row>
    <row r="549" s="212" customFormat="true" ht="25.15" customHeight="true" x14ac:dyDescent="0.2">
      <c r="C549" s="1737" t="s">
        <v>320</v>
      </c>
      <c r="D549" s="1734"/>
      <c r="E549" s="517">
        <v>5.1932654850004201E-6</v>
      </c>
      <c r="F549" s="488"/>
      <c r="G549" s="488"/>
      <c r="H549" s="1738" t="s">
        <v>306</v>
      </c>
      <c r="I549" s="1734"/>
      <c r="J549" s="511">
        <v>1.6826701785411791E-3</v>
      </c>
      <c r="K549" s="488"/>
      <c r="L549" s="488"/>
      <c r="M549" s="1739" t="s">
        <v>317</v>
      </c>
      <c r="N549" s="1734"/>
      <c r="O549" s="516">
        <v>8.7066005409755885E-6</v>
      </c>
      <c r="P549" s="488"/>
      <c r="Q549" s="488"/>
      <c r="AU549" s="205"/>
      <c r="AV549" s="205"/>
      <c r="AW549" s="205"/>
      <c r="AX549" s="205"/>
      <c r="AY549" s="205"/>
      <c r="BA549" s="207"/>
      <c r="BB549" s="281"/>
      <c r="BC549" s="207"/>
      <c r="BD549" s="207"/>
      <c r="BE549" s="207"/>
      <c r="BF549" s="207"/>
      <c r="BG549" s="207"/>
      <c r="BH549" s="207"/>
      <c r="BI549" s="207"/>
      <c r="BJ549" s="207"/>
      <c r="BK549" s="207"/>
      <c r="BL549" s="207"/>
      <c r="BM549" s="207"/>
      <c r="BN549" s="207"/>
      <c r="BO549" s="207"/>
      <c r="BP549" s="207"/>
      <c r="BQ549" s="207"/>
      <c r="BR549" s="207"/>
      <c r="BS549" s="207"/>
      <c r="BT549" s="207"/>
      <c r="BU549" s="207"/>
      <c r="BV549" s="207"/>
      <c r="BW549" s="207"/>
      <c r="BX549" s="207"/>
      <c r="BY549" s="207"/>
      <c r="BZ549" s="208"/>
      <c r="CA549" s="208"/>
      <c r="CB549" s="208"/>
      <c r="CC549" s="208"/>
      <c r="CD549" s="208"/>
      <c r="CE549" s="208"/>
      <c r="CF549" s="208"/>
      <c r="CG549" s="208"/>
      <c r="CH549" s="208"/>
      <c r="CI549" s="208"/>
      <c r="CJ549" s="208"/>
      <c r="CK549" s="208"/>
      <c r="CL549" s="208"/>
      <c r="CM549" s="208"/>
      <c r="CN549" s="208"/>
      <c r="CO549" s="208"/>
      <c r="CP549" s="208"/>
      <c r="CQ549" s="208"/>
      <c r="CR549" s="208"/>
      <c r="CS549" s="208"/>
      <c r="CT549" s="208"/>
      <c r="CU549" s="208"/>
      <c r="CV549" s="208"/>
      <c r="CW549" s="208"/>
      <c r="CX549" s="208"/>
      <c r="CY549" s="208"/>
      <c r="CZ549" s="208"/>
      <c r="DA549" s="205"/>
    </row>
    <row r="550" s="212" customFormat="true" ht="25.15" customHeight="true" x14ac:dyDescent="0.2">
      <c r="C550" s="1737" t="s">
        <v>307</v>
      </c>
      <c r="D550" s="1734"/>
      <c r="E550" s="510">
        <v>1.3280421714508963E-4</v>
      </c>
      <c r="F550" s="488"/>
      <c r="G550" s="488"/>
      <c r="H550" s="1738" t="s">
        <v>256</v>
      </c>
      <c r="I550" s="1734"/>
      <c r="J550" s="511">
        <v>4.6672203966725063E-2</v>
      </c>
      <c r="K550" s="488"/>
      <c r="L550" s="488"/>
      <c r="M550" s="1739" t="s">
        <v>320</v>
      </c>
      <c r="N550" s="1734"/>
      <c r="O550" s="516">
        <v>2.0296630561433875E-6</v>
      </c>
      <c r="P550" s="488"/>
      <c r="Q550" s="488"/>
      <c r="AU550" s="205"/>
      <c r="AV550" s="205"/>
      <c r="AW550" s="205"/>
      <c r="AX550" s="205"/>
      <c r="AY550" s="205"/>
      <c r="BA550" s="207"/>
      <c r="BB550" s="281"/>
      <c r="BC550" s="207"/>
      <c r="BD550" s="207"/>
      <c r="BE550" s="207"/>
      <c r="BF550" s="207"/>
      <c r="BG550" s="207"/>
      <c r="BH550" s="207"/>
      <c r="BI550" s="207"/>
      <c r="BJ550" s="207"/>
      <c r="BK550" s="207"/>
      <c r="BL550" s="207"/>
      <c r="BM550" s="207"/>
      <c r="BN550" s="207"/>
      <c r="BO550" s="207"/>
      <c r="BP550" s="207"/>
      <c r="BQ550" s="207"/>
      <c r="BR550" s="207"/>
      <c r="BS550" s="207"/>
      <c r="BT550" s="207"/>
      <c r="BU550" s="207"/>
      <c r="BV550" s="207"/>
      <c r="BW550" s="207"/>
      <c r="BX550" s="207"/>
      <c r="BY550" s="207"/>
      <c r="BZ550" s="208"/>
      <c r="CA550" s="208"/>
      <c r="CB550" s="208"/>
      <c r="CC550" s="208"/>
      <c r="CD550" s="208"/>
      <c r="CE550" s="208"/>
      <c r="CF550" s="208"/>
      <c r="CG550" s="208"/>
      <c r="CH550" s="208"/>
      <c r="CI550" s="208"/>
      <c r="CJ550" s="208"/>
      <c r="CK550" s="208"/>
      <c r="CL550" s="208"/>
      <c r="CM550" s="208"/>
      <c r="CN550" s="208"/>
      <c r="CO550" s="208"/>
      <c r="CP550" s="208"/>
      <c r="CQ550" s="208"/>
      <c r="CR550" s="208"/>
      <c r="CS550" s="208"/>
      <c r="CT550" s="208"/>
      <c r="CU550" s="208"/>
      <c r="CV550" s="208"/>
      <c r="CW550" s="208"/>
      <c r="CX550" s="208"/>
      <c r="CY550" s="208"/>
      <c r="CZ550" s="208"/>
      <c r="DA550" s="205"/>
    </row>
    <row r="551" s="212" customFormat="true" ht="25.15" customHeight="true" x14ac:dyDescent="0.2">
      <c r="C551" s="1737" t="s">
        <v>232</v>
      </c>
      <c r="D551" s="1734"/>
      <c r="E551" s="510">
        <v>0.363708535582699</v>
      </c>
      <c r="F551" s="488"/>
      <c r="G551" s="488"/>
      <c r="H551" s="1738" t="s">
        <v>240</v>
      </c>
      <c r="I551" s="1734"/>
      <c r="J551" s="511">
        <v>0.10193915209589798</v>
      </c>
      <c r="K551" s="488"/>
      <c r="L551" s="488"/>
      <c r="M551" s="1739" t="s">
        <v>307</v>
      </c>
      <c r="N551" s="1734"/>
      <c r="O551" s="512">
        <v>6.757426037999623E-4</v>
      </c>
      <c r="P551" s="488"/>
      <c r="Q551" s="488"/>
      <c r="AU551" s="205"/>
      <c r="AV551" s="205"/>
      <c r="AW551" s="205"/>
      <c r="AX551" s="205"/>
      <c r="AY551" s="205"/>
      <c r="BA551" s="207"/>
      <c r="BB551" s="281"/>
      <c r="BC551" s="207"/>
      <c r="BD551" s="207"/>
      <c r="BE551" s="207"/>
      <c r="BF551" s="207"/>
      <c r="BG551" s="207"/>
      <c r="BH551" s="207"/>
      <c r="BI551" s="207"/>
      <c r="BJ551" s="207"/>
      <c r="BK551" s="207"/>
      <c r="BL551" s="207"/>
      <c r="BM551" s="207"/>
      <c r="BN551" s="207"/>
      <c r="BO551" s="207"/>
      <c r="BP551" s="207"/>
      <c r="BQ551" s="207"/>
      <c r="BR551" s="207"/>
      <c r="BS551" s="207"/>
      <c r="BT551" s="207"/>
      <c r="BU551" s="207"/>
      <c r="BV551" s="207"/>
      <c r="BW551" s="207"/>
      <c r="BX551" s="207"/>
      <c r="BY551" s="207"/>
      <c r="BZ551" s="208"/>
      <c r="CA551" s="208"/>
      <c r="CB551" s="208"/>
      <c r="CC551" s="208"/>
      <c r="CD551" s="208"/>
      <c r="CE551" s="208"/>
      <c r="CF551" s="208"/>
      <c r="CG551" s="208"/>
      <c r="CH551" s="208"/>
      <c r="CI551" s="208"/>
      <c r="CJ551" s="208"/>
      <c r="CK551" s="208"/>
      <c r="CL551" s="208"/>
      <c r="CM551" s="208"/>
      <c r="CN551" s="208"/>
      <c r="CO551" s="208"/>
      <c r="CP551" s="208"/>
      <c r="CQ551" s="208"/>
      <c r="CR551" s="208"/>
      <c r="CS551" s="208"/>
      <c r="CT551" s="208"/>
      <c r="CU551" s="208"/>
      <c r="CV551" s="208"/>
      <c r="CW551" s="208"/>
      <c r="CX551" s="208"/>
      <c r="CY551" s="208"/>
      <c r="CZ551" s="208"/>
      <c r="DA551" s="205"/>
    </row>
    <row r="552" s="212" customFormat="true" ht="25.15" customHeight="true" x14ac:dyDescent="0.2">
      <c r="C552" s="1737" t="s">
        <v>276</v>
      </c>
      <c r="D552" s="1734"/>
      <c r="E552" s="510">
        <v>5.9578992569529381E-3</v>
      </c>
      <c r="F552" s="488"/>
      <c r="G552" s="488"/>
      <c r="H552" s="1738" t="s">
        <v>269</v>
      </c>
      <c r="I552" s="1734"/>
      <c r="J552" s="511">
        <v>1.6186490811808465E-2</v>
      </c>
      <c r="K552" s="488"/>
      <c r="L552" s="488"/>
      <c r="M552" s="1739" t="s">
        <v>232</v>
      </c>
      <c r="N552" s="1734"/>
      <c r="O552" s="512">
        <v>0.29188504014247263</v>
      </c>
      <c r="P552" s="488"/>
      <c r="Q552" s="488"/>
      <c r="AU552" s="205"/>
      <c r="AV552" s="205"/>
      <c r="AW552" s="205"/>
      <c r="AX552" s="205"/>
      <c r="AY552" s="205"/>
      <c r="BA552" s="207"/>
      <c r="BB552" s="281"/>
      <c r="BC552" s="207"/>
      <c r="BD552" s="207"/>
      <c r="BE552" s="207"/>
      <c r="BF552" s="207"/>
      <c r="BG552" s="207"/>
      <c r="BH552" s="207"/>
      <c r="BI552" s="207"/>
      <c r="BJ552" s="207"/>
      <c r="BK552" s="207"/>
      <c r="BL552" s="207"/>
      <c r="BM552" s="207"/>
      <c r="BN552" s="207"/>
      <c r="BO552" s="207"/>
      <c r="BP552" s="207"/>
      <c r="BQ552" s="207"/>
      <c r="BR552" s="207"/>
      <c r="BS552" s="207"/>
      <c r="BT552" s="207"/>
      <c r="BU552" s="207"/>
      <c r="BV552" s="207"/>
      <c r="BW552" s="207"/>
      <c r="BX552" s="207"/>
      <c r="BY552" s="207"/>
      <c r="BZ552" s="208"/>
      <c r="CA552" s="208"/>
      <c r="CB552" s="208"/>
      <c r="CC552" s="208"/>
      <c r="CD552" s="208"/>
      <c r="CE552" s="208"/>
      <c r="CF552" s="208"/>
      <c r="CG552" s="208"/>
      <c r="CH552" s="208"/>
      <c r="CI552" s="208"/>
      <c r="CJ552" s="208"/>
      <c r="CK552" s="208"/>
      <c r="CL552" s="208"/>
      <c r="CM552" s="208"/>
      <c r="CN552" s="208"/>
      <c r="CO552" s="208"/>
      <c r="CP552" s="208"/>
      <c r="CQ552" s="208"/>
      <c r="CR552" s="208"/>
      <c r="CS552" s="208"/>
      <c r="CT552" s="208"/>
      <c r="CU552" s="208"/>
      <c r="CV552" s="208"/>
      <c r="CW552" s="208"/>
      <c r="CX552" s="208"/>
      <c r="CY552" s="208"/>
      <c r="CZ552" s="208"/>
      <c r="DA552" s="205"/>
    </row>
    <row r="553" s="212" customFormat="true" ht="25.15" customHeight="true" x14ac:dyDescent="0.2">
      <c r="C553" s="1737" t="s">
        <v>262</v>
      </c>
      <c r="D553" s="1734"/>
      <c r="E553" s="510">
        <v>1.2463342928480416E-2</v>
      </c>
      <c r="F553" s="488"/>
      <c r="G553" s="488"/>
      <c r="H553" s="1738" t="s">
        <v>263</v>
      </c>
      <c r="I553" s="1734"/>
      <c r="J553" s="511">
        <v>2.4651624787627391E-2</v>
      </c>
      <c r="K553" s="488"/>
      <c r="L553" s="488"/>
      <c r="M553" s="1739" t="s">
        <v>276</v>
      </c>
      <c r="N553" s="1734"/>
      <c r="O553" s="512">
        <v>1.3734514949190738E-2</v>
      </c>
      <c r="P553" s="488"/>
      <c r="Q553" s="488"/>
      <c r="AU553" s="205"/>
      <c r="AV553" s="205"/>
      <c r="AW553" s="205"/>
      <c r="AX553" s="205"/>
      <c r="AY553" s="205"/>
      <c r="BA553" s="207"/>
      <c r="BB553" s="281"/>
      <c r="BC553" s="207"/>
      <c r="BD553" s="207"/>
      <c r="BE553" s="207"/>
      <c r="BF553" s="207"/>
      <c r="BG553" s="207"/>
      <c r="BH553" s="207"/>
      <c r="BI553" s="207"/>
      <c r="BJ553" s="207"/>
      <c r="BK553" s="207"/>
      <c r="BL553" s="207"/>
      <c r="BM553" s="207"/>
      <c r="BN553" s="207"/>
      <c r="BO553" s="207"/>
      <c r="BP553" s="207"/>
      <c r="BQ553" s="207"/>
      <c r="BR553" s="207"/>
      <c r="BS553" s="207"/>
      <c r="BT553" s="207"/>
      <c r="BU553" s="207"/>
      <c r="BV553" s="207"/>
      <c r="BW553" s="207"/>
      <c r="BX553" s="207"/>
      <c r="BY553" s="207"/>
      <c r="BZ553" s="208"/>
      <c r="CA553" s="208"/>
      <c r="CB553" s="208"/>
      <c r="CC553" s="208"/>
      <c r="CD553" s="208"/>
      <c r="CE553" s="208"/>
      <c r="CF553" s="208"/>
      <c r="CG553" s="208"/>
      <c r="CH553" s="208"/>
      <c r="CI553" s="208"/>
      <c r="CJ553" s="208"/>
      <c r="CK553" s="208"/>
      <c r="CL553" s="208"/>
      <c r="CM553" s="208"/>
      <c r="CN553" s="208"/>
      <c r="CO553" s="208"/>
      <c r="CP553" s="208"/>
      <c r="CQ553" s="208"/>
      <c r="CR553" s="208"/>
      <c r="CS553" s="208"/>
      <c r="CT553" s="208"/>
      <c r="CU553" s="208"/>
      <c r="CV553" s="208"/>
      <c r="CW553" s="208"/>
      <c r="CX553" s="208"/>
      <c r="CY553" s="208"/>
      <c r="CZ553" s="208"/>
      <c r="DA553" s="205"/>
    </row>
    <row r="554" s="212" customFormat="true" ht="25.15" customHeight="true" x14ac:dyDescent="0.2">
      <c r="C554" s="1737" t="s">
        <v>268</v>
      </c>
      <c r="D554" s="1734"/>
      <c r="E554" s="510">
        <v>4.7530433225979407E-3</v>
      </c>
      <c r="F554" s="488"/>
      <c r="G554" s="488"/>
      <c r="H554" s="1738" t="s">
        <v>267</v>
      </c>
      <c r="I554" s="1734"/>
      <c r="J554" s="511">
        <v>9.1237673272505076E-3</v>
      </c>
      <c r="K554" s="488"/>
      <c r="L554" s="488"/>
      <c r="M554" s="1739" t="s">
        <v>262</v>
      </c>
      <c r="N554" s="1734"/>
      <c r="O554" s="512">
        <v>4.0615833815473159E-4</v>
      </c>
      <c r="P554" s="488"/>
      <c r="Q554" s="488"/>
      <c r="AU554" s="205"/>
      <c r="AV554" s="205"/>
      <c r="AW554" s="205"/>
      <c r="AX554" s="205"/>
      <c r="AY554" s="205"/>
      <c r="BA554" s="207"/>
      <c r="BB554" s="281"/>
      <c r="BC554" s="207"/>
      <c r="BD554" s="207"/>
      <c r="BE554" s="207"/>
      <c r="BF554" s="207"/>
      <c r="BG554" s="207"/>
      <c r="BH554" s="207"/>
      <c r="BI554" s="207"/>
      <c r="BJ554" s="207"/>
      <c r="BK554" s="207"/>
      <c r="BL554" s="207"/>
      <c r="BM554" s="207"/>
      <c r="BN554" s="207"/>
      <c r="BO554" s="207"/>
      <c r="BP554" s="207"/>
      <c r="BQ554" s="207"/>
      <c r="BR554" s="207"/>
      <c r="BS554" s="207"/>
      <c r="BT554" s="207"/>
      <c r="BU554" s="207"/>
      <c r="BV554" s="207"/>
      <c r="BW554" s="207"/>
      <c r="BX554" s="207"/>
      <c r="BY554" s="207"/>
      <c r="BZ554" s="208"/>
      <c r="CA554" s="208"/>
      <c r="CB554" s="208"/>
      <c r="CC554" s="208"/>
      <c r="CD554" s="208"/>
      <c r="CE554" s="208"/>
      <c r="CF554" s="208"/>
      <c r="CG554" s="208"/>
      <c r="CH554" s="208"/>
      <c r="CI554" s="208"/>
      <c r="CJ554" s="208"/>
      <c r="CK554" s="208"/>
      <c r="CL554" s="208"/>
      <c r="CM554" s="208"/>
      <c r="CN554" s="208"/>
      <c r="CO554" s="208"/>
      <c r="CP554" s="208"/>
      <c r="CQ554" s="208"/>
      <c r="CR554" s="208"/>
      <c r="CS554" s="208"/>
      <c r="CT554" s="208"/>
      <c r="CU554" s="208"/>
      <c r="CV554" s="208"/>
      <c r="CW554" s="208"/>
      <c r="CX554" s="208"/>
      <c r="CY554" s="208"/>
      <c r="CZ554" s="208"/>
      <c r="DA554" s="205"/>
    </row>
    <row r="555" s="212" customFormat="true" ht="25.15" customHeight="true" x14ac:dyDescent="0.2">
      <c r="C555" s="1737" t="s">
        <v>314</v>
      </c>
      <c r="D555" s="1734"/>
      <c r="E555" s="510">
        <v>2.5040340691283433E-4</v>
      </c>
      <c r="F555" s="488"/>
      <c r="G555" s="488"/>
      <c r="H555" s="1738" t="s">
        <v>288</v>
      </c>
      <c r="I555" s="1734"/>
      <c r="J555" s="511">
        <v>6.6434002929191419E-3</v>
      </c>
      <c r="K555" s="488"/>
      <c r="L555" s="488"/>
      <c r="M555" s="1739" t="s">
        <v>268</v>
      </c>
      <c r="N555" s="1734"/>
      <c r="O555" s="512">
        <v>1.6411469639085702E-2</v>
      </c>
      <c r="P555" s="488"/>
      <c r="Q555" s="488"/>
      <c r="AU555" s="205"/>
      <c r="AV555" s="205"/>
      <c r="AW555" s="205"/>
      <c r="AX555" s="205"/>
      <c r="AY555" s="205"/>
      <c r="BA555" s="207"/>
      <c r="BB555" s="281"/>
      <c r="BC555" s="207"/>
      <c r="BD555" s="207"/>
      <c r="BE555" s="207"/>
      <c r="BF555" s="207"/>
      <c r="BG555" s="207"/>
      <c r="BH555" s="207"/>
      <c r="BI555" s="207"/>
      <c r="BJ555" s="207"/>
      <c r="BK555" s="207"/>
      <c r="BL555" s="207"/>
      <c r="BM555" s="207"/>
      <c r="BN555" s="207"/>
      <c r="BO555" s="207"/>
      <c r="BP555" s="207"/>
      <c r="BQ555" s="207"/>
      <c r="BR555" s="207"/>
      <c r="BS555" s="207"/>
      <c r="BT555" s="207"/>
      <c r="BU555" s="207"/>
      <c r="BV555" s="207"/>
      <c r="BW555" s="207"/>
      <c r="BX555" s="207"/>
      <c r="BY555" s="207"/>
      <c r="BZ555" s="208"/>
      <c r="CA555" s="208"/>
      <c r="CB555" s="208"/>
      <c r="CC555" s="208"/>
      <c r="CD555" s="208"/>
      <c r="CE555" s="208"/>
      <c r="CF555" s="208"/>
      <c r="CG555" s="208"/>
      <c r="CH555" s="208"/>
      <c r="CI555" s="208"/>
      <c r="CJ555" s="208"/>
      <c r="CK555" s="208"/>
      <c r="CL555" s="208"/>
      <c r="CM555" s="208"/>
      <c r="CN555" s="208"/>
      <c r="CO555" s="208"/>
      <c r="CP555" s="208"/>
      <c r="CQ555" s="208"/>
      <c r="CR555" s="208"/>
      <c r="CS555" s="208"/>
      <c r="CT555" s="208"/>
      <c r="CU555" s="208"/>
      <c r="CV555" s="208"/>
      <c r="CW555" s="208"/>
      <c r="CX555" s="208"/>
      <c r="CY555" s="208"/>
      <c r="CZ555" s="208"/>
      <c r="DA555" s="205"/>
    </row>
    <row r="556" s="212" customFormat="true" ht="25.15" customHeight="true" x14ac:dyDescent="0.2">
      <c r="C556" s="1737" t="s">
        <v>289</v>
      </c>
      <c r="D556" s="1734"/>
      <c r="E556" s="510">
        <v>4.7611276928258837E-4</v>
      </c>
      <c r="F556" s="488"/>
      <c r="G556" s="488"/>
      <c r="H556" s="1738" t="s">
        <v>317</v>
      </c>
      <c r="I556" s="1734"/>
      <c r="J556" s="511">
        <v>1.26014572272327E-3</v>
      </c>
      <c r="K556" s="488"/>
      <c r="L556" s="488"/>
      <c r="M556" s="1739" t="s">
        <v>314</v>
      </c>
      <c r="N556" s="1734"/>
      <c r="O556" s="516">
        <v>4.6679475946211233E-5</v>
      </c>
      <c r="P556" s="488"/>
      <c r="Q556" s="488"/>
      <c r="AU556" s="205"/>
      <c r="AV556" s="205"/>
      <c r="AW556" s="205"/>
      <c r="AX556" s="205"/>
      <c r="AY556" s="205"/>
      <c r="BA556" s="207"/>
      <c r="BB556" s="281"/>
      <c r="BC556" s="207"/>
      <c r="BD556" s="207"/>
      <c r="BE556" s="207"/>
      <c r="BF556" s="207"/>
      <c r="BG556" s="207"/>
      <c r="BH556" s="207"/>
      <c r="BI556" s="207"/>
      <c r="BJ556" s="207"/>
      <c r="BK556" s="207"/>
      <c r="BL556" s="207"/>
      <c r="BM556" s="207"/>
      <c r="BN556" s="207"/>
      <c r="BO556" s="207"/>
      <c r="BP556" s="207"/>
      <c r="BQ556" s="207"/>
      <c r="BR556" s="207"/>
      <c r="BS556" s="207"/>
      <c r="BT556" s="207"/>
      <c r="BU556" s="207"/>
      <c r="BV556" s="207"/>
      <c r="BW556" s="207"/>
      <c r="BX556" s="207"/>
      <c r="BY556" s="207"/>
      <c r="BZ556" s="208"/>
      <c r="CA556" s="208"/>
      <c r="CB556" s="208"/>
      <c r="CC556" s="208"/>
      <c r="CD556" s="208"/>
      <c r="CE556" s="208"/>
      <c r="CF556" s="208"/>
      <c r="CG556" s="208"/>
      <c r="CH556" s="208"/>
      <c r="CI556" s="208"/>
      <c r="CJ556" s="208"/>
      <c r="CK556" s="208"/>
      <c r="CL556" s="208"/>
      <c r="CM556" s="208"/>
      <c r="CN556" s="208"/>
      <c r="CO556" s="208"/>
      <c r="CP556" s="208"/>
      <c r="CQ556" s="208"/>
      <c r="CR556" s="208"/>
      <c r="CS556" s="208"/>
      <c r="CT556" s="208"/>
      <c r="CU556" s="208"/>
      <c r="CV556" s="208"/>
      <c r="CW556" s="208"/>
      <c r="CX556" s="208"/>
      <c r="CY556" s="208"/>
      <c r="CZ556" s="208"/>
      <c r="DA556" s="205"/>
    </row>
    <row r="557" s="212" customFormat="true" ht="25.15" customHeight="true" x14ac:dyDescent="0.2">
      <c r="C557" s="1737" t="s">
        <v>292</v>
      </c>
      <c r="D557" s="1734"/>
      <c r="E557" s="510">
        <v>4.7173356355001444E-4</v>
      </c>
      <c r="F557" s="488"/>
      <c r="G557" s="488"/>
      <c r="H557" s="1738" t="s">
        <v>320</v>
      </c>
      <c r="I557" s="1734"/>
      <c r="J557" s="518">
        <v>4.7350044989204154E-5</v>
      </c>
      <c r="K557" s="488"/>
      <c r="L557" s="488"/>
      <c r="M557" s="1739" t="s">
        <v>289</v>
      </c>
      <c r="N557" s="1734"/>
      <c r="O557" s="516">
        <v>8.4851240683379186E-6</v>
      </c>
      <c r="P557" s="488"/>
      <c r="Q557" s="488"/>
      <c r="AU557" s="205"/>
      <c r="AV557" s="205"/>
      <c r="AW557" s="205"/>
      <c r="AX557" s="205"/>
      <c r="AY557" s="205"/>
      <c r="BA557" s="207"/>
      <c r="BB557" s="281"/>
      <c r="BC557" s="207"/>
      <c r="BD557" s="207"/>
      <c r="BE557" s="207"/>
      <c r="BF557" s="207"/>
      <c r="BG557" s="207"/>
      <c r="BH557" s="207"/>
      <c r="BI557" s="207"/>
      <c r="BJ557" s="207"/>
      <c r="BK557" s="207"/>
      <c r="BL557" s="207"/>
      <c r="BM557" s="207"/>
      <c r="BN557" s="207"/>
      <c r="BO557" s="207"/>
      <c r="BP557" s="207"/>
      <c r="BQ557" s="207"/>
      <c r="BR557" s="207"/>
      <c r="BS557" s="207"/>
      <c r="BT557" s="207"/>
      <c r="BU557" s="207"/>
      <c r="BV557" s="207"/>
      <c r="BW557" s="207"/>
      <c r="BX557" s="207"/>
      <c r="BY557" s="207"/>
      <c r="BZ557" s="208"/>
      <c r="CA557" s="208"/>
      <c r="CB557" s="208"/>
      <c r="CC557" s="208"/>
      <c r="CD557" s="208"/>
      <c r="CE557" s="208"/>
      <c r="CF557" s="208"/>
      <c r="CG557" s="208"/>
      <c r="CH557" s="208"/>
      <c r="CI557" s="208"/>
      <c r="CJ557" s="208"/>
      <c r="CK557" s="208"/>
      <c r="CL557" s="208"/>
      <c r="CM557" s="208"/>
      <c r="CN557" s="208"/>
      <c r="CO557" s="208"/>
      <c r="CP557" s="208"/>
      <c r="CQ557" s="208"/>
      <c r="CR557" s="208"/>
      <c r="CS557" s="208"/>
      <c r="CT557" s="208"/>
      <c r="CU557" s="208"/>
      <c r="CV557" s="208"/>
      <c r="CW557" s="208"/>
      <c r="CX557" s="208"/>
      <c r="CY557" s="208"/>
      <c r="CZ557" s="208"/>
      <c r="DA557" s="205"/>
    </row>
    <row r="558" s="212" customFormat="true" ht="25.15" customHeight="true" x14ac:dyDescent="0.2">
      <c r="C558" s="1737" t="s">
        <v>310</v>
      </c>
      <c r="D558" s="1734"/>
      <c r="E558" s="510">
        <v>6.5624229219158193E-4</v>
      </c>
      <c r="F558" s="488"/>
      <c r="G558" s="488"/>
      <c r="H558" s="1738" t="s">
        <v>307</v>
      </c>
      <c r="I558" s="1734"/>
      <c r="J558" s="511">
        <v>2.8900036178397368E-3</v>
      </c>
      <c r="K558" s="488"/>
      <c r="L558" s="488"/>
      <c r="M558" s="1739" t="s">
        <v>292</v>
      </c>
      <c r="N558" s="1734"/>
      <c r="O558" s="516">
        <v>3.7123540856582702E-5</v>
      </c>
      <c r="P558" s="488"/>
      <c r="Q558" s="488"/>
      <c r="AU558" s="205"/>
      <c r="AV558" s="205"/>
      <c r="AW558" s="205"/>
      <c r="AX558" s="205"/>
      <c r="AY558" s="205"/>
      <c r="BA558" s="207"/>
      <c r="BB558" s="281"/>
      <c r="BC558" s="207"/>
      <c r="BD558" s="207"/>
      <c r="BE558" s="207"/>
      <c r="BF558" s="207"/>
      <c r="BG558" s="207"/>
      <c r="BH558" s="207"/>
      <c r="BI558" s="207"/>
      <c r="BJ558" s="207"/>
      <c r="BK558" s="207"/>
      <c r="BL558" s="207"/>
      <c r="BM558" s="207"/>
      <c r="BN558" s="207"/>
      <c r="BO558" s="207"/>
      <c r="BP558" s="207"/>
      <c r="BQ558" s="207"/>
      <c r="BR558" s="207"/>
      <c r="BS558" s="207"/>
      <c r="BT558" s="207"/>
      <c r="BU558" s="207"/>
      <c r="BV558" s="207"/>
      <c r="BW558" s="207"/>
      <c r="BX558" s="207"/>
      <c r="BY558" s="207"/>
      <c r="BZ558" s="208"/>
      <c r="CA558" s="208"/>
      <c r="CB558" s="208"/>
      <c r="CC558" s="208"/>
      <c r="CD558" s="208"/>
      <c r="CE558" s="208"/>
      <c r="CF558" s="208"/>
      <c r="CG558" s="208"/>
      <c r="CH558" s="208"/>
      <c r="CI558" s="208"/>
      <c r="CJ558" s="208"/>
      <c r="CK558" s="208"/>
      <c r="CL558" s="208"/>
      <c r="CM558" s="208"/>
      <c r="CN558" s="208"/>
      <c r="CO558" s="208"/>
      <c r="CP558" s="208"/>
      <c r="CQ558" s="208"/>
      <c r="CR558" s="208"/>
      <c r="CS558" s="208"/>
      <c r="CT558" s="208"/>
      <c r="CU558" s="208"/>
      <c r="CV558" s="208"/>
      <c r="CW558" s="208"/>
      <c r="CX558" s="208"/>
      <c r="CY558" s="208"/>
      <c r="CZ558" s="208"/>
      <c r="DA558" s="205"/>
    </row>
    <row r="559" s="212" customFormat="true" ht="25.15" customHeight="true" x14ac:dyDescent="0.2">
      <c r="C559" s="1737" t="s">
        <v>246</v>
      </c>
      <c r="D559" s="1734"/>
      <c r="E559" s="510">
        <v>0.12744698001473501</v>
      </c>
      <c r="F559" s="488"/>
      <c r="G559" s="488"/>
      <c r="H559" s="1738" t="s">
        <v>232</v>
      </c>
      <c r="I559" s="1734"/>
      <c r="J559" s="511">
        <v>0.22374191022200879</v>
      </c>
      <c r="K559" s="488"/>
      <c r="L559" s="488"/>
      <c r="M559" s="1739" t="s">
        <v>310</v>
      </c>
      <c r="N559" s="1734"/>
      <c r="O559" s="512">
        <v>4.5895744865190015E-4</v>
      </c>
      <c r="P559" s="488"/>
      <c r="Q559" s="488"/>
      <c r="AU559" s="205"/>
      <c r="AV559" s="205"/>
      <c r="AW559" s="205"/>
      <c r="AX559" s="205"/>
      <c r="AY559" s="205"/>
      <c r="BA559" s="207"/>
      <c r="BB559" s="281"/>
      <c r="BC559" s="207"/>
      <c r="BD559" s="207"/>
      <c r="BE559" s="207"/>
      <c r="BF559" s="207"/>
      <c r="BG559" s="207"/>
      <c r="BH559" s="207"/>
      <c r="BI559" s="207"/>
      <c r="BJ559" s="207"/>
      <c r="BK559" s="207"/>
      <c r="BL559" s="207"/>
      <c r="BM559" s="207"/>
      <c r="BN559" s="207"/>
      <c r="BO559" s="207"/>
      <c r="BP559" s="207"/>
      <c r="BQ559" s="207"/>
      <c r="BR559" s="207"/>
      <c r="BS559" s="207"/>
      <c r="BT559" s="207"/>
      <c r="BU559" s="207"/>
      <c r="BV559" s="207"/>
      <c r="BW559" s="207"/>
      <c r="BX559" s="207"/>
      <c r="BY559" s="207"/>
      <c r="BZ559" s="208"/>
      <c r="CA559" s="208"/>
      <c r="CB559" s="208"/>
      <c r="CC559" s="208"/>
      <c r="CD559" s="208"/>
      <c r="CE559" s="208"/>
      <c r="CF559" s="208"/>
      <c r="CG559" s="208"/>
      <c r="CH559" s="208"/>
      <c r="CI559" s="208"/>
      <c r="CJ559" s="208"/>
      <c r="CK559" s="208"/>
      <c r="CL559" s="208"/>
      <c r="CM559" s="208"/>
      <c r="CN559" s="208"/>
      <c r="CO559" s="208"/>
      <c r="CP559" s="208"/>
      <c r="CQ559" s="208"/>
      <c r="CR559" s="208"/>
      <c r="CS559" s="208"/>
      <c r="CT559" s="208"/>
      <c r="CU559" s="208"/>
      <c r="CV559" s="208"/>
      <c r="CW559" s="208"/>
      <c r="CX559" s="208"/>
      <c r="CY559" s="208"/>
      <c r="CZ559" s="208"/>
      <c r="DA559" s="205"/>
    </row>
    <row r="560" s="212" customFormat="true" ht="25.15" customHeight="true" x14ac:dyDescent="0.2">
      <c r="C560" s="1737" t="s">
        <v>285</v>
      </c>
      <c r="D560" s="1734"/>
      <c r="E560" s="510">
        <v>6.9295458254720384E-3</v>
      </c>
      <c r="F560" s="488"/>
      <c r="G560" s="488"/>
      <c r="H560" s="1738" t="s">
        <v>276</v>
      </c>
      <c r="I560" s="1734"/>
      <c r="J560" s="511">
        <v>2.5000567574802062E-3</v>
      </c>
      <c r="K560" s="488"/>
      <c r="L560" s="488"/>
      <c r="M560" s="1739" t="s">
        <v>246</v>
      </c>
      <c r="N560" s="1734"/>
      <c r="O560" s="512">
        <v>0.11048524893218845</v>
      </c>
      <c r="P560" s="488"/>
      <c r="Q560" s="488"/>
      <c r="AU560" s="205"/>
      <c r="AV560" s="205"/>
      <c r="AW560" s="205"/>
      <c r="AX560" s="205"/>
      <c r="AY560" s="205"/>
      <c r="BA560" s="207"/>
      <c r="BB560" s="281"/>
      <c r="BC560" s="207"/>
      <c r="BD560" s="207"/>
      <c r="BE560" s="207"/>
      <c r="BF560" s="207"/>
      <c r="BG560" s="207"/>
      <c r="BH560" s="207"/>
      <c r="BI560" s="207"/>
      <c r="BJ560" s="207"/>
      <c r="BK560" s="207"/>
      <c r="BL560" s="207"/>
      <c r="BM560" s="207"/>
      <c r="BN560" s="207"/>
      <c r="BO560" s="207"/>
      <c r="BP560" s="207"/>
      <c r="BQ560" s="207"/>
      <c r="BR560" s="207"/>
      <c r="BS560" s="207"/>
      <c r="BT560" s="207"/>
      <c r="BU560" s="207"/>
      <c r="BV560" s="207"/>
      <c r="BW560" s="207"/>
      <c r="BX560" s="207"/>
      <c r="BY560" s="207"/>
      <c r="BZ560" s="208"/>
      <c r="CA560" s="208"/>
      <c r="CB560" s="208"/>
      <c r="CC560" s="208"/>
      <c r="CD560" s="208"/>
      <c r="CE560" s="208"/>
      <c r="CF560" s="208"/>
      <c r="CG560" s="208"/>
      <c r="CH560" s="208"/>
      <c r="CI560" s="208"/>
      <c r="CJ560" s="208"/>
      <c r="CK560" s="208"/>
      <c r="CL560" s="208"/>
      <c r="CM560" s="208"/>
      <c r="CN560" s="208"/>
      <c r="CO560" s="208"/>
      <c r="CP560" s="208"/>
      <c r="CQ560" s="208"/>
      <c r="CR560" s="208"/>
      <c r="CS560" s="208"/>
      <c r="CT560" s="208"/>
      <c r="CU560" s="208"/>
      <c r="CV560" s="208"/>
      <c r="CW560" s="208"/>
      <c r="CX560" s="208"/>
      <c r="CY560" s="208"/>
      <c r="CZ560" s="208"/>
      <c r="DA560" s="205"/>
    </row>
    <row r="561" s="212" customFormat="true" ht="25.15" customHeight="true" x14ac:dyDescent="0.2">
      <c r="C561" s="1737" t="s">
        <v>274</v>
      </c>
      <c r="D561" s="1734"/>
      <c r="E561" s="510">
        <v>9.717116732245271E-3</v>
      </c>
      <c r="F561" s="488"/>
      <c r="G561" s="488"/>
      <c r="H561" s="1738" t="s">
        <v>262</v>
      </c>
      <c r="I561" s="1734"/>
      <c r="J561" s="511">
        <v>4.0803058100032027E-2</v>
      </c>
      <c r="K561" s="488"/>
      <c r="L561" s="488"/>
      <c r="M561" s="1739" t="s">
        <v>285</v>
      </c>
      <c r="N561" s="1734"/>
      <c r="O561" s="512">
        <v>3.4414372514966324E-3</v>
      </c>
      <c r="P561" s="488"/>
      <c r="Q561" s="488"/>
      <c r="AU561" s="205"/>
      <c r="AV561" s="205"/>
      <c r="AW561" s="205"/>
      <c r="AX561" s="205"/>
      <c r="AY561" s="205"/>
      <c r="BA561" s="207"/>
      <c r="BB561" s="281"/>
      <c r="BC561" s="207"/>
      <c r="BD561" s="207"/>
      <c r="BE561" s="207"/>
      <c r="BF561" s="207"/>
      <c r="BG561" s="207"/>
      <c r="BH561" s="207"/>
      <c r="BI561" s="207"/>
      <c r="BJ561" s="207"/>
      <c r="BK561" s="207"/>
      <c r="BL561" s="207"/>
      <c r="BM561" s="207"/>
      <c r="BN561" s="207"/>
      <c r="BO561" s="207"/>
      <c r="BP561" s="207"/>
      <c r="BQ561" s="207"/>
      <c r="BR561" s="207"/>
      <c r="BS561" s="207"/>
      <c r="BT561" s="207"/>
      <c r="BU561" s="207"/>
      <c r="BV561" s="207"/>
      <c r="BW561" s="207"/>
      <c r="BX561" s="207"/>
      <c r="BY561" s="207"/>
      <c r="BZ561" s="208"/>
      <c r="CA561" s="208"/>
      <c r="CB561" s="208"/>
      <c r="CC561" s="208"/>
      <c r="CD561" s="208"/>
      <c r="CE561" s="208"/>
      <c r="CF561" s="208"/>
      <c r="CG561" s="208"/>
      <c r="CH561" s="208"/>
      <c r="CI561" s="208"/>
      <c r="CJ561" s="208"/>
      <c r="CK561" s="208"/>
      <c r="CL561" s="208"/>
      <c r="CM561" s="208"/>
      <c r="CN561" s="208"/>
      <c r="CO561" s="208"/>
      <c r="CP561" s="208"/>
      <c r="CQ561" s="208"/>
      <c r="CR561" s="208"/>
      <c r="CS561" s="208"/>
      <c r="CT561" s="208"/>
      <c r="CU561" s="208"/>
      <c r="CV561" s="208"/>
      <c r="CW561" s="208"/>
      <c r="CX561" s="208"/>
      <c r="CY561" s="208"/>
      <c r="CZ561" s="208"/>
      <c r="DA561" s="205"/>
    </row>
    <row r="562" s="212" customFormat="true" ht="25.15" customHeight="true" x14ac:dyDescent="0.2">
      <c r="C562" s="1737" t="s">
        <v>275</v>
      </c>
      <c r="D562" s="1734"/>
      <c r="E562" s="510">
        <v>4.6503031682853619E-3</v>
      </c>
      <c r="F562" s="488"/>
      <c r="G562" s="488"/>
      <c r="H562" s="1738" t="s">
        <v>268</v>
      </c>
      <c r="I562" s="1734"/>
      <c r="J562" s="511">
        <v>2.1503952909650818E-4</v>
      </c>
      <c r="K562" s="488"/>
      <c r="L562" s="488"/>
      <c r="M562" s="1739" t="s">
        <v>274</v>
      </c>
      <c r="N562" s="1734"/>
      <c r="O562" s="512">
        <v>6.923616963107615E-3</v>
      </c>
      <c r="P562" s="488"/>
      <c r="Q562" s="488"/>
      <c r="AU562" s="205"/>
      <c r="AV562" s="205"/>
      <c r="AW562" s="205"/>
      <c r="AX562" s="205"/>
      <c r="AY562" s="205"/>
      <c r="BA562" s="207"/>
      <c r="BB562" s="281"/>
      <c r="BC562" s="207"/>
      <c r="BD562" s="207"/>
      <c r="BE562" s="207"/>
      <c r="BF562" s="207"/>
      <c r="BG562" s="207"/>
      <c r="BH562" s="207"/>
      <c r="BI562" s="207"/>
      <c r="BJ562" s="207"/>
      <c r="BK562" s="207"/>
      <c r="BL562" s="207"/>
      <c r="BM562" s="207"/>
      <c r="BN562" s="207"/>
      <c r="BO562" s="207"/>
      <c r="BP562" s="207"/>
      <c r="BQ562" s="207"/>
      <c r="BR562" s="207"/>
      <c r="BS562" s="207"/>
      <c r="BT562" s="207"/>
      <c r="BU562" s="207"/>
      <c r="BV562" s="207"/>
      <c r="BW562" s="207"/>
      <c r="BX562" s="207"/>
      <c r="BY562" s="207"/>
      <c r="BZ562" s="208"/>
      <c r="CA562" s="208"/>
      <c r="CB562" s="208"/>
      <c r="CC562" s="208"/>
      <c r="CD562" s="208"/>
      <c r="CE562" s="208"/>
      <c r="CF562" s="208"/>
      <c r="CG562" s="208"/>
      <c r="CH562" s="208"/>
      <c r="CI562" s="208"/>
      <c r="CJ562" s="208"/>
      <c r="CK562" s="208"/>
      <c r="CL562" s="208"/>
      <c r="CM562" s="208"/>
      <c r="CN562" s="208"/>
      <c r="CO562" s="208"/>
      <c r="CP562" s="208"/>
      <c r="CQ562" s="208"/>
      <c r="CR562" s="208"/>
      <c r="CS562" s="208"/>
      <c r="CT562" s="208"/>
      <c r="CU562" s="208"/>
      <c r="CV562" s="208"/>
      <c r="CW562" s="208"/>
      <c r="CX562" s="208"/>
      <c r="CY562" s="208"/>
      <c r="CZ562" s="208"/>
      <c r="DA562" s="205"/>
    </row>
    <row r="563" s="212" customFormat="true" ht="25.15" customHeight="true" x14ac:dyDescent="0.2">
      <c r="C563" s="1737" t="s">
        <v>309</v>
      </c>
      <c r="D563" s="1734"/>
      <c r="E563" s="510">
        <v>6.8186490554811134E-4</v>
      </c>
      <c r="F563" s="488"/>
      <c r="G563" s="488"/>
      <c r="H563" s="1738" t="s">
        <v>314</v>
      </c>
      <c r="I563" s="1734"/>
      <c r="J563" s="511">
        <v>1.661776430113019E-3</v>
      </c>
      <c r="K563" s="488"/>
      <c r="L563" s="488"/>
      <c r="M563" s="1739" t="s">
        <v>275</v>
      </c>
      <c r="N563" s="1734"/>
      <c r="O563" s="512">
        <v>2.427090603779073E-3</v>
      </c>
      <c r="P563" s="488"/>
      <c r="Q563" s="488"/>
      <c r="AU563" s="205"/>
      <c r="AV563" s="205"/>
      <c r="AW563" s="205"/>
      <c r="AX563" s="205"/>
      <c r="AY563" s="205"/>
      <c r="BA563" s="207"/>
      <c r="BB563" s="281"/>
      <c r="BC563" s="207"/>
      <c r="BD563" s="207"/>
      <c r="BE563" s="207"/>
      <c r="BF563" s="207"/>
      <c r="BG563" s="207"/>
      <c r="BH563" s="207"/>
      <c r="BI563" s="207"/>
      <c r="BJ563" s="207"/>
      <c r="BK563" s="207"/>
      <c r="BL563" s="207"/>
      <c r="BM563" s="207"/>
      <c r="BN563" s="207"/>
      <c r="BO563" s="207"/>
      <c r="BP563" s="207"/>
      <c r="BQ563" s="207"/>
      <c r="BR563" s="207"/>
      <c r="BS563" s="207"/>
      <c r="BT563" s="207"/>
      <c r="BU563" s="207"/>
      <c r="BV563" s="207"/>
      <c r="BW563" s="207"/>
      <c r="BX563" s="207"/>
      <c r="BY563" s="207"/>
      <c r="BZ563" s="208"/>
      <c r="CA563" s="208"/>
      <c r="CB563" s="208"/>
      <c r="CC563" s="208"/>
      <c r="CD563" s="208"/>
      <c r="CE563" s="208"/>
      <c r="CF563" s="208"/>
      <c r="CG563" s="208"/>
      <c r="CH563" s="208"/>
      <c r="CI563" s="208"/>
      <c r="CJ563" s="208"/>
      <c r="CK563" s="208"/>
      <c r="CL563" s="208"/>
      <c r="CM563" s="208"/>
      <c r="CN563" s="208"/>
      <c r="CO563" s="208"/>
      <c r="CP563" s="208"/>
      <c r="CQ563" s="208"/>
      <c r="CR563" s="208"/>
      <c r="CS563" s="208"/>
      <c r="CT563" s="208"/>
      <c r="CU563" s="208"/>
      <c r="CV563" s="208"/>
      <c r="CW563" s="208"/>
      <c r="CX563" s="208"/>
      <c r="CY563" s="208"/>
      <c r="CZ563" s="208"/>
      <c r="DA563" s="205"/>
    </row>
    <row r="564" s="212" customFormat="true" ht="25.15" customHeight="true" x14ac:dyDescent="0.2">
      <c r="C564" s="1737" t="s">
        <v>265</v>
      </c>
      <c r="D564" s="1734"/>
      <c r="E564" s="510">
        <v>1.6201706412059178E-2</v>
      </c>
      <c r="F564" s="488"/>
      <c r="G564" s="488"/>
      <c r="H564" s="1738" t="s">
        <v>289</v>
      </c>
      <c r="I564" s="1734"/>
      <c r="J564" s="511">
        <v>5.7853081452192059E-3</v>
      </c>
      <c r="K564" s="488"/>
      <c r="L564" s="488"/>
      <c r="M564" s="1739" t="s">
        <v>309</v>
      </c>
      <c r="N564" s="1734"/>
      <c r="O564" s="512">
        <v>4.3399711248351749E-4</v>
      </c>
      <c r="P564" s="488"/>
      <c r="Q564" s="488"/>
      <c r="AU564" s="205"/>
      <c r="AV564" s="205"/>
      <c r="AW564" s="205"/>
      <c r="AX564" s="205"/>
      <c r="AY564" s="205"/>
      <c r="BA564" s="207"/>
      <c r="BB564" s="281"/>
      <c r="BC564" s="207"/>
      <c r="BD564" s="207"/>
      <c r="BE564" s="207"/>
      <c r="BF564" s="207"/>
      <c r="BG564" s="207"/>
      <c r="BH564" s="207"/>
      <c r="BI564" s="207"/>
      <c r="BJ564" s="207"/>
      <c r="BK564" s="207"/>
      <c r="BL564" s="207"/>
      <c r="BM564" s="207"/>
      <c r="BN564" s="207"/>
      <c r="BO564" s="207"/>
      <c r="BP564" s="207"/>
      <c r="BQ564" s="207"/>
      <c r="BR564" s="207"/>
      <c r="BS564" s="207"/>
      <c r="BT564" s="207"/>
      <c r="BU564" s="207"/>
      <c r="BV564" s="207"/>
      <c r="BW564" s="207"/>
      <c r="BX564" s="207"/>
      <c r="BY564" s="207"/>
      <c r="BZ564" s="208"/>
      <c r="CA564" s="208"/>
      <c r="CB564" s="208"/>
      <c r="CC564" s="208"/>
      <c r="CD564" s="208"/>
      <c r="CE564" s="208"/>
      <c r="CF564" s="208"/>
      <c r="CG564" s="208"/>
      <c r="CH564" s="208"/>
      <c r="CI564" s="208"/>
      <c r="CJ564" s="208"/>
      <c r="CK564" s="208"/>
      <c r="CL564" s="208"/>
      <c r="CM564" s="208"/>
      <c r="CN564" s="208"/>
      <c r="CO564" s="208"/>
      <c r="CP564" s="208"/>
      <c r="CQ564" s="208"/>
      <c r="CR564" s="208"/>
      <c r="CS564" s="208"/>
      <c r="CT564" s="208"/>
      <c r="CU564" s="208"/>
      <c r="CV564" s="208"/>
      <c r="CW564" s="208"/>
      <c r="CX564" s="208"/>
      <c r="CY564" s="208"/>
      <c r="CZ564" s="208"/>
      <c r="DA564" s="205"/>
    </row>
    <row r="565" s="212" customFormat="true" ht="25.15" customHeight="true" x14ac:dyDescent="0.2">
      <c r="C565" s="1737" t="s">
        <v>315</v>
      </c>
      <c r="D565" s="1734"/>
      <c r="E565" s="510">
        <v>2.3519063679994695E-4</v>
      </c>
      <c r="F565" s="488"/>
      <c r="G565" s="488"/>
      <c r="H565" s="1738" t="s">
        <v>292</v>
      </c>
      <c r="I565" s="1734"/>
      <c r="J565" s="511">
        <v>5.1343533518718107E-3</v>
      </c>
      <c r="K565" s="488"/>
      <c r="L565" s="488"/>
      <c r="M565" s="1739" t="s">
        <v>265</v>
      </c>
      <c r="N565" s="1734"/>
      <c r="O565" s="512">
        <v>1.1622818210549942E-2</v>
      </c>
      <c r="P565" s="488"/>
      <c r="Q565" s="488"/>
      <c r="AU565" s="205"/>
      <c r="AV565" s="205"/>
      <c r="AW565" s="205"/>
      <c r="AX565" s="205"/>
      <c r="AY565" s="205"/>
      <c r="BA565" s="207"/>
      <c r="BB565" s="281"/>
      <c r="BC565" s="207"/>
      <c r="BD565" s="207"/>
      <c r="BE565" s="207"/>
      <c r="BF565" s="207"/>
      <c r="BG565" s="207"/>
      <c r="BH565" s="207"/>
      <c r="BI565" s="207"/>
      <c r="BJ565" s="207"/>
      <c r="BK565" s="207"/>
      <c r="BL565" s="207"/>
      <c r="BM565" s="207"/>
      <c r="BN565" s="207"/>
      <c r="BO565" s="207"/>
      <c r="BP565" s="207"/>
      <c r="BQ565" s="207"/>
      <c r="BR565" s="207"/>
      <c r="BS565" s="207"/>
      <c r="BT565" s="207"/>
      <c r="BU565" s="207"/>
      <c r="BV565" s="207"/>
      <c r="BW565" s="207"/>
      <c r="BX565" s="207"/>
      <c r="BY565" s="207"/>
      <c r="BZ565" s="208"/>
      <c r="CA565" s="208"/>
      <c r="CB565" s="208"/>
      <c r="CC565" s="208"/>
      <c r="CD565" s="208"/>
      <c r="CE565" s="208"/>
      <c r="CF565" s="208"/>
      <c r="CG565" s="208"/>
      <c r="CH565" s="208"/>
      <c r="CI565" s="208"/>
      <c r="CJ565" s="208"/>
      <c r="CK565" s="208"/>
      <c r="CL565" s="208"/>
      <c r="CM565" s="208"/>
      <c r="CN565" s="208"/>
      <c r="CO565" s="208"/>
      <c r="CP565" s="208"/>
      <c r="CQ565" s="208"/>
      <c r="CR565" s="208"/>
      <c r="CS565" s="208"/>
      <c r="CT565" s="208"/>
      <c r="CU565" s="208"/>
      <c r="CV565" s="208"/>
      <c r="CW565" s="208"/>
      <c r="CX565" s="208"/>
      <c r="CY565" s="208"/>
      <c r="CZ565" s="208"/>
      <c r="DA565" s="205"/>
    </row>
    <row r="566" s="212" customFormat="true" ht="25.15" customHeight="true" x14ac:dyDescent="0.2">
      <c r="C566" s="1737" t="s">
        <v>297</v>
      </c>
      <c r="D566" s="1734"/>
      <c r="E566" s="510">
        <v>2.1382143259933324E-3</v>
      </c>
      <c r="F566" s="488"/>
      <c r="G566" s="488"/>
      <c r="H566" s="1738" t="s">
        <v>310</v>
      </c>
      <c r="I566" s="1734"/>
      <c r="J566" s="511">
        <v>5.37872984549517E-4</v>
      </c>
      <c r="K566" s="488"/>
      <c r="L566" s="488"/>
      <c r="M566" s="1739" t="s">
        <v>315</v>
      </c>
      <c r="N566" s="1734"/>
      <c r="O566" s="516">
        <v>3.0509973552597549E-5</v>
      </c>
      <c r="P566" s="488"/>
      <c r="Q566" s="488"/>
      <c r="AU566" s="205"/>
      <c r="AV566" s="205"/>
      <c r="AW566" s="205"/>
      <c r="AX566" s="205"/>
      <c r="AY566" s="205"/>
      <c r="BA566" s="207"/>
      <c r="BB566" s="281"/>
      <c r="BC566" s="207"/>
      <c r="BD566" s="207"/>
      <c r="BE566" s="207"/>
      <c r="BF566" s="207"/>
      <c r="BG566" s="207"/>
      <c r="BH566" s="207"/>
      <c r="BI566" s="207"/>
      <c r="BJ566" s="207"/>
      <c r="BK566" s="207"/>
      <c r="BL566" s="207"/>
      <c r="BM566" s="207"/>
      <c r="BN566" s="207"/>
      <c r="BO566" s="207"/>
      <c r="BP566" s="207"/>
      <c r="BQ566" s="207"/>
      <c r="BR566" s="207"/>
      <c r="BS566" s="207"/>
      <c r="BT566" s="207"/>
      <c r="BU566" s="207"/>
      <c r="BV566" s="207"/>
      <c r="BW566" s="207"/>
      <c r="BX566" s="207"/>
      <c r="BY566" s="207"/>
      <c r="BZ566" s="208"/>
      <c r="CA566" s="208"/>
      <c r="CB566" s="208"/>
      <c r="CC566" s="208"/>
      <c r="CD566" s="208"/>
      <c r="CE566" s="208"/>
      <c r="CF566" s="208"/>
      <c r="CG566" s="208"/>
      <c r="CH566" s="208"/>
      <c r="CI566" s="208"/>
      <c r="CJ566" s="208"/>
      <c r="CK566" s="208"/>
      <c r="CL566" s="208"/>
      <c r="CM566" s="208"/>
      <c r="CN566" s="208"/>
      <c r="CO566" s="208"/>
      <c r="CP566" s="208"/>
      <c r="CQ566" s="208"/>
      <c r="CR566" s="208"/>
      <c r="CS566" s="208"/>
      <c r="CT566" s="208"/>
      <c r="CU566" s="208"/>
      <c r="CV566" s="208"/>
      <c r="CW566" s="208"/>
      <c r="CX566" s="208"/>
      <c r="CY566" s="208"/>
      <c r="CZ566" s="208"/>
      <c r="DA566" s="205"/>
    </row>
    <row r="567" s="212" customFormat="true" ht="25.15" customHeight="true" x14ac:dyDescent="0.2">
      <c r="C567" s="1737" t="s">
        <v>291</v>
      </c>
      <c r="D567" s="1734"/>
      <c r="E567" s="510">
        <v>4.1836150728646144E-3</v>
      </c>
      <c r="F567" s="488"/>
      <c r="G567" s="488"/>
      <c r="H567" s="1738" t="s">
        <v>246</v>
      </c>
      <c r="I567" s="1734"/>
      <c r="J567" s="511">
        <v>8.4007844770357082E-2</v>
      </c>
      <c r="K567" s="488"/>
      <c r="L567" s="488"/>
      <c r="M567" s="1739" t="s">
        <v>297</v>
      </c>
      <c r="N567" s="1734"/>
      <c r="O567" s="516">
        <v>9.1870084460426733E-6</v>
      </c>
      <c r="P567" s="488"/>
      <c r="Q567" s="488"/>
      <c r="AU567" s="205"/>
      <c r="AV567" s="205"/>
      <c r="AW567" s="205"/>
      <c r="AX567" s="205"/>
      <c r="AY567" s="205"/>
      <c r="BA567" s="207"/>
      <c r="BB567" s="281"/>
      <c r="BC567" s="207"/>
      <c r="BD567" s="207"/>
      <c r="BE567" s="207"/>
      <c r="BF567" s="207"/>
      <c r="BG567" s="207"/>
      <c r="BH567" s="207"/>
      <c r="BI567" s="207"/>
      <c r="BJ567" s="207"/>
      <c r="BK567" s="207"/>
      <c r="BL567" s="207"/>
      <c r="BM567" s="207"/>
      <c r="BN567" s="207"/>
      <c r="BO567" s="207"/>
      <c r="BP567" s="207"/>
      <c r="BQ567" s="207"/>
      <c r="BR567" s="207"/>
      <c r="BS567" s="207"/>
      <c r="BT567" s="207"/>
      <c r="BU567" s="207"/>
      <c r="BV567" s="207"/>
      <c r="BW567" s="207"/>
      <c r="BX567" s="207"/>
      <c r="BY567" s="207"/>
      <c r="BZ567" s="208"/>
      <c r="CA567" s="208"/>
      <c r="CB567" s="208"/>
      <c r="CC567" s="208"/>
      <c r="CD567" s="208"/>
      <c r="CE567" s="208"/>
      <c r="CF567" s="208"/>
      <c r="CG567" s="208"/>
      <c r="CH567" s="208"/>
      <c r="CI567" s="208"/>
      <c r="CJ567" s="208"/>
      <c r="CK567" s="208"/>
      <c r="CL567" s="208"/>
      <c r="CM567" s="208"/>
      <c r="CN567" s="208"/>
      <c r="CO567" s="208"/>
      <c r="CP567" s="208"/>
      <c r="CQ567" s="208"/>
      <c r="CR567" s="208"/>
      <c r="CS567" s="208"/>
      <c r="CT567" s="208"/>
      <c r="CU567" s="208"/>
      <c r="CV567" s="208"/>
      <c r="CW567" s="208"/>
      <c r="CX567" s="208"/>
      <c r="CY567" s="208"/>
      <c r="CZ567" s="208"/>
      <c r="DA567" s="205"/>
    </row>
    <row r="568" s="212" customFormat="true" ht="25.15" customHeight="true" x14ac:dyDescent="0.2">
      <c r="C568" s="1737" t="s">
        <v>259</v>
      </c>
      <c r="D568" s="1734"/>
      <c r="E568" s="510">
        <v>7.9216183619276077E-3</v>
      </c>
      <c r="F568" s="488"/>
      <c r="G568" s="488"/>
      <c r="H568" s="1738" t="s">
        <v>285</v>
      </c>
      <c r="I568" s="1734"/>
      <c r="J568" s="511">
        <v>4.4457529050584386E-3</v>
      </c>
      <c r="K568" s="488"/>
      <c r="L568" s="488"/>
      <c r="M568" s="1739" t="s">
        <v>291</v>
      </c>
      <c r="N568" s="1734"/>
      <c r="O568" s="512">
        <v>9.8452913077129315E-4</v>
      </c>
      <c r="P568" s="488"/>
      <c r="Q568" s="488"/>
      <c r="AU568" s="205"/>
      <c r="AV568" s="205"/>
      <c r="AW568" s="205"/>
      <c r="AX568" s="205"/>
      <c r="AY568" s="205"/>
      <c r="BA568" s="207"/>
      <c r="BB568" s="281"/>
      <c r="BC568" s="207"/>
      <c r="BD568" s="207"/>
      <c r="BE568" s="207"/>
      <c r="BF568" s="207"/>
      <c r="BG568" s="207"/>
      <c r="BH568" s="207"/>
      <c r="BI568" s="207"/>
      <c r="BJ568" s="207"/>
      <c r="BK568" s="207"/>
      <c r="BL568" s="207"/>
      <c r="BM568" s="207"/>
      <c r="BN568" s="207"/>
      <c r="BO568" s="207"/>
      <c r="BP568" s="207"/>
      <c r="BQ568" s="207"/>
      <c r="BR568" s="207"/>
      <c r="BS568" s="207"/>
      <c r="BT568" s="207"/>
      <c r="BU568" s="207"/>
      <c r="BV568" s="207"/>
      <c r="BW568" s="207"/>
      <c r="BX568" s="207"/>
      <c r="BY568" s="207"/>
      <c r="BZ568" s="208"/>
      <c r="CA568" s="208"/>
      <c r="CB568" s="208"/>
      <c r="CC568" s="208"/>
      <c r="CD568" s="208"/>
      <c r="CE568" s="208"/>
      <c r="CF568" s="208"/>
      <c r="CG568" s="208"/>
      <c r="CH568" s="208"/>
      <c r="CI568" s="208"/>
      <c r="CJ568" s="208"/>
      <c r="CK568" s="208"/>
      <c r="CL568" s="208"/>
      <c r="CM568" s="208"/>
      <c r="CN568" s="208"/>
      <c r="CO568" s="208"/>
      <c r="CP568" s="208"/>
      <c r="CQ568" s="208"/>
      <c r="CR568" s="208"/>
      <c r="CS568" s="208"/>
      <c r="CT568" s="208"/>
      <c r="CU568" s="208"/>
      <c r="CV568" s="208"/>
      <c r="CW568" s="208"/>
      <c r="CX568" s="208"/>
      <c r="CY568" s="208"/>
      <c r="CZ568" s="208"/>
      <c r="DA568" s="205"/>
    </row>
    <row r="569" s="212" customFormat="true" ht="25.15" customHeight="true" x14ac:dyDescent="0.2">
      <c r="C569" s="1737" t="s">
        <v>302</v>
      </c>
      <c r="D569" s="1734"/>
      <c r="E569" s="510">
        <v>6.6001628471603561E-4</v>
      </c>
      <c r="F569" s="488"/>
      <c r="G569" s="488"/>
      <c r="H569" s="1738" t="s">
        <v>274</v>
      </c>
      <c r="I569" s="1734"/>
      <c r="J569" s="511">
        <v>4.2603010634861401E-3</v>
      </c>
      <c r="K569" s="488"/>
      <c r="L569" s="488"/>
      <c r="M569" s="1739" t="s">
        <v>259</v>
      </c>
      <c r="N569" s="1734"/>
      <c r="O569" s="512">
        <v>4.2318054685569679E-4</v>
      </c>
      <c r="P569" s="488"/>
      <c r="Q569" s="488"/>
      <c r="AU569" s="205"/>
      <c r="AV569" s="205"/>
      <c r="AW569" s="205"/>
      <c r="AX569" s="205"/>
      <c r="AY569" s="205"/>
      <c r="BA569" s="207"/>
      <c r="BB569" s="281"/>
      <c r="BC569" s="207"/>
      <c r="BD569" s="207"/>
      <c r="BE569" s="207"/>
      <c r="BF569" s="207"/>
      <c r="BG569" s="207"/>
      <c r="BH569" s="207"/>
      <c r="BI569" s="207"/>
      <c r="BJ569" s="207"/>
      <c r="BK569" s="207"/>
      <c r="BL569" s="207"/>
      <c r="BM569" s="207"/>
      <c r="BN569" s="207"/>
      <c r="BO569" s="207"/>
      <c r="BP569" s="207"/>
      <c r="BQ569" s="207"/>
      <c r="BR569" s="207"/>
      <c r="BS569" s="207"/>
      <c r="BT569" s="207"/>
      <c r="BU569" s="207"/>
      <c r="BV569" s="207"/>
      <c r="BW569" s="207"/>
      <c r="BX569" s="207"/>
      <c r="BY569" s="207"/>
      <c r="BZ569" s="208"/>
      <c r="CA569" s="208"/>
      <c r="CB569" s="208"/>
      <c r="CC569" s="208"/>
      <c r="CD569" s="208"/>
      <c r="CE569" s="208"/>
      <c r="CF569" s="208"/>
      <c r="CG569" s="208"/>
      <c r="CH569" s="208"/>
      <c r="CI569" s="208"/>
      <c r="CJ569" s="208"/>
      <c r="CK569" s="208"/>
      <c r="CL569" s="208"/>
      <c r="CM569" s="208"/>
      <c r="CN569" s="208"/>
      <c r="CO569" s="208"/>
      <c r="CP569" s="208"/>
      <c r="CQ569" s="208"/>
      <c r="CR569" s="208"/>
      <c r="CS569" s="208"/>
      <c r="CT569" s="208"/>
      <c r="CU569" s="208"/>
      <c r="CV569" s="208"/>
      <c r="CW569" s="208"/>
      <c r="CX569" s="208"/>
      <c r="CY569" s="208"/>
      <c r="CZ569" s="208"/>
      <c r="DA569" s="205"/>
    </row>
    <row r="570" s="212" customFormat="true" ht="25.15" customHeight="true" x14ac:dyDescent="0.2">
      <c r="C570" s="1737" t="s">
        <v>296</v>
      </c>
      <c r="D570" s="1734"/>
      <c r="E570" s="510">
        <v>1.3702961585269093E-3</v>
      </c>
      <c r="F570" s="488"/>
      <c r="G570" s="488"/>
      <c r="H570" s="1738" t="s">
        <v>275</v>
      </c>
      <c r="I570" s="1734"/>
      <c r="J570" s="511">
        <v>1.9907592491055219E-2</v>
      </c>
      <c r="K570" s="488"/>
      <c r="L570" s="488"/>
      <c r="M570" s="1739" t="s">
        <v>302</v>
      </c>
      <c r="N570" s="1734"/>
      <c r="O570" s="516">
        <v>9.2267864238008851E-5</v>
      </c>
      <c r="P570" s="488"/>
      <c r="Q570" s="488"/>
      <c r="AU570" s="205"/>
      <c r="AV570" s="205"/>
      <c r="AW570" s="205"/>
      <c r="AX570" s="205"/>
      <c r="AY570" s="205"/>
      <c r="BA570" s="207"/>
      <c r="BB570" s="281"/>
      <c r="BC570" s="207"/>
      <c r="BD570" s="207"/>
      <c r="BE570" s="207"/>
      <c r="BF570" s="207"/>
      <c r="BG570" s="207"/>
      <c r="BH570" s="207"/>
      <c r="BI570" s="207"/>
      <c r="BJ570" s="207"/>
      <c r="BK570" s="207"/>
      <c r="BL570" s="207"/>
      <c r="BM570" s="207"/>
      <c r="BN570" s="207"/>
      <c r="BO570" s="207"/>
      <c r="BP570" s="207"/>
      <c r="BQ570" s="207"/>
      <c r="BR570" s="207"/>
      <c r="BS570" s="207"/>
      <c r="BT570" s="207"/>
      <c r="BU570" s="207"/>
      <c r="BV570" s="207"/>
      <c r="BW570" s="207"/>
      <c r="BX570" s="207"/>
      <c r="BY570" s="207"/>
      <c r="BZ570" s="208"/>
      <c r="CA570" s="208"/>
      <c r="CB570" s="208"/>
      <c r="CC570" s="208"/>
      <c r="CD570" s="208"/>
      <c r="CE570" s="208"/>
      <c r="CF570" s="208"/>
      <c r="CG570" s="208"/>
      <c r="CH570" s="208"/>
      <c r="CI570" s="208"/>
      <c r="CJ570" s="208"/>
      <c r="CK570" s="208"/>
      <c r="CL570" s="208"/>
      <c r="CM570" s="208"/>
      <c r="CN570" s="208"/>
      <c r="CO570" s="208"/>
      <c r="CP570" s="208"/>
      <c r="CQ570" s="208"/>
      <c r="CR570" s="208"/>
      <c r="CS570" s="208"/>
      <c r="CT570" s="208"/>
      <c r="CU570" s="208"/>
      <c r="CV570" s="208"/>
      <c r="CW570" s="208"/>
      <c r="CX570" s="208"/>
      <c r="CY570" s="208"/>
      <c r="CZ570" s="208"/>
      <c r="DA570" s="205"/>
    </row>
    <row r="571" s="212" customFormat="true" ht="25.15" customHeight="true" x14ac:dyDescent="0.2">
      <c r="C571" s="1737" t="s">
        <v>273</v>
      </c>
      <c r="D571" s="1734"/>
      <c r="E571" s="510">
        <v>1.6097448553026086E-4</v>
      </c>
      <c r="F571" s="488"/>
      <c r="G571" s="488"/>
      <c r="H571" s="1738" t="s">
        <v>309</v>
      </c>
      <c r="I571" s="1734"/>
      <c r="J571" s="511">
        <v>1.0758982617375139E-3</v>
      </c>
      <c r="K571" s="488"/>
      <c r="L571" s="488"/>
      <c r="M571" s="1739" t="s">
        <v>296</v>
      </c>
      <c r="N571" s="1734"/>
      <c r="O571" s="512">
        <v>2.6560081500111611E-3</v>
      </c>
      <c r="P571" s="488"/>
      <c r="Q571" s="488"/>
      <c r="AU571" s="205"/>
      <c r="AV571" s="205"/>
      <c r="AW571" s="205"/>
      <c r="AX571" s="205"/>
      <c r="AY571" s="205"/>
      <c r="BA571" s="207"/>
      <c r="BB571" s="281"/>
      <c r="BC571" s="207"/>
      <c r="BD571" s="207"/>
      <c r="BE571" s="207"/>
      <c r="BF571" s="207"/>
      <c r="BG571" s="207"/>
      <c r="BH571" s="207"/>
      <c r="BI571" s="207"/>
      <c r="BJ571" s="207"/>
      <c r="BK571" s="207"/>
      <c r="BL571" s="207"/>
      <c r="BM571" s="207"/>
      <c r="BN571" s="207"/>
      <c r="BO571" s="207"/>
      <c r="BP571" s="207"/>
      <c r="BQ571" s="207"/>
      <c r="BR571" s="207"/>
      <c r="BS571" s="207"/>
      <c r="BT571" s="207"/>
      <c r="BU571" s="207"/>
      <c r="BV571" s="207"/>
      <c r="BW571" s="207"/>
      <c r="BX571" s="207"/>
      <c r="BY571" s="207"/>
      <c r="BZ571" s="208"/>
      <c r="CA571" s="208"/>
      <c r="CB571" s="208"/>
      <c r="CC571" s="208"/>
      <c r="CD571" s="208"/>
      <c r="CE571" s="208"/>
      <c r="CF571" s="208"/>
      <c r="CG571" s="208"/>
      <c r="CH571" s="208"/>
      <c r="CI571" s="208"/>
      <c r="CJ571" s="208"/>
      <c r="CK571" s="208"/>
      <c r="CL571" s="208"/>
      <c r="CM571" s="208"/>
      <c r="CN571" s="208"/>
      <c r="CO571" s="208"/>
      <c r="CP571" s="208"/>
      <c r="CQ571" s="208"/>
      <c r="CR571" s="208"/>
      <c r="CS571" s="208"/>
      <c r="CT571" s="208"/>
      <c r="CU571" s="208"/>
      <c r="CV571" s="208"/>
      <c r="CW571" s="208"/>
      <c r="CX571" s="208"/>
      <c r="CY571" s="208"/>
      <c r="CZ571" s="208"/>
      <c r="DA571" s="205"/>
    </row>
    <row r="572" s="212" customFormat="true" ht="25.15" customHeight="true" x14ac:dyDescent="0.2">
      <c r="C572" s="1737" t="s">
        <v>230</v>
      </c>
      <c r="D572" s="1734"/>
      <c r="E572" s="510">
        <v>0.36063304812243485</v>
      </c>
      <c r="F572" s="488"/>
      <c r="G572" s="488"/>
      <c r="H572" s="1738" t="s">
        <v>265</v>
      </c>
      <c r="I572" s="1734"/>
      <c r="J572" s="511">
        <v>1.1426523487100222E-2</v>
      </c>
      <c r="K572" s="488"/>
      <c r="L572" s="488"/>
      <c r="M572" s="1739" t="s">
        <v>273</v>
      </c>
      <c r="N572" s="1734"/>
      <c r="O572" s="512">
        <v>1.9635749478503884E-4</v>
      </c>
      <c r="P572" s="488"/>
      <c r="Q572" s="488"/>
      <c r="AU572" s="205"/>
      <c r="AV572" s="205"/>
      <c r="AW572" s="205"/>
      <c r="AX572" s="205"/>
      <c r="AY572" s="205"/>
      <c r="BA572" s="207"/>
      <c r="BB572" s="281"/>
      <c r="BC572" s="207"/>
      <c r="BD572" s="207"/>
      <c r="BE572" s="207"/>
      <c r="BF572" s="207"/>
      <c r="BG572" s="207"/>
      <c r="BH572" s="207"/>
      <c r="BI572" s="207"/>
      <c r="BJ572" s="207"/>
      <c r="BK572" s="207"/>
      <c r="BL572" s="207"/>
      <c r="BM572" s="207"/>
      <c r="BN572" s="207"/>
      <c r="BO572" s="207"/>
      <c r="BP572" s="207"/>
      <c r="BQ572" s="207"/>
      <c r="BR572" s="207"/>
      <c r="BS572" s="207"/>
      <c r="BT572" s="207"/>
      <c r="BU572" s="207"/>
      <c r="BV572" s="207"/>
      <c r="BW572" s="207"/>
      <c r="BX572" s="207"/>
      <c r="BY572" s="207"/>
      <c r="BZ572" s="208"/>
      <c r="CA572" s="208"/>
      <c r="CB572" s="208"/>
      <c r="CC572" s="208"/>
      <c r="CD572" s="208"/>
      <c r="CE572" s="208"/>
      <c r="CF572" s="208"/>
      <c r="CG572" s="208"/>
      <c r="CH572" s="208"/>
      <c r="CI572" s="208"/>
      <c r="CJ572" s="208"/>
      <c r="CK572" s="208"/>
      <c r="CL572" s="208"/>
      <c r="CM572" s="208"/>
      <c r="CN572" s="208"/>
      <c r="CO572" s="208"/>
      <c r="CP572" s="208"/>
      <c r="CQ572" s="208"/>
      <c r="CR572" s="208"/>
      <c r="CS572" s="208"/>
      <c r="CT572" s="208"/>
      <c r="CU572" s="208"/>
      <c r="CV572" s="208"/>
      <c r="CW572" s="208"/>
      <c r="CX572" s="208"/>
      <c r="CY572" s="208"/>
      <c r="CZ572" s="208"/>
      <c r="DA572" s="205"/>
    </row>
    <row r="573" s="212" customFormat="true" ht="25.15" customHeight="true" x14ac:dyDescent="0.2">
      <c r="C573" s="1737" t="s">
        <v>254</v>
      </c>
      <c r="D573" s="1734"/>
      <c r="E573" s="510">
        <v>5.9180028324084047E-2</v>
      </c>
      <c r="F573" s="488"/>
      <c r="G573" s="488"/>
      <c r="H573" s="1738" t="s">
        <v>315</v>
      </c>
      <c r="I573" s="1734"/>
      <c r="J573" s="518">
        <v>9.780922268660494E-5</v>
      </c>
      <c r="K573" s="488"/>
      <c r="L573" s="488"/>
      <c r="M573" s="1739" t="s">
        <v>230</v>
      </c>
      <c r="N573" s="1734"/>
      <c r="O573" s="512">
        <v>0.2024176870138254</v>
      </c>
      <c r="P573" s="488"/>
      <c r="Q573" s="488"/>
      <c r="AU573" s="205"/>
      <c r="AV573" s="205"/>
      <c r="AW573" s="205"/>
      <c r="AX573" s="205"/>
      <c r="AY573" s="205"/>
      <c r="BA573" s="207"/>
      <c r="BB573" s="281"/>
      <c r="BC573" s="207"/>
      <c r="BD573" s="207"/>
      <c r="BE573" s="207"/>
      <c r="BF573" s="207"/>
      <c r="BG573" s="207"/>
      <c r="BH573" s="207"/>
      <c r="BI573" s="207"/>
      <c r="BJ573" s="207"/>
      <c r="BK573" s="207"/>
      <c r="BL573" s="207"/>
      <c r="BM573" s="207"/>
      <c r="BN573" s="207"/>
      <c r="BO573" s="207"/>
      <c r="BP573" s="207"/>
      <c r="BQ573" s="207"/>
      <c r="BR573" s="207"/>
      <c r="BS573" s="207"/>
      <c r="BT573" s="207"/>
      <c r="BU573" s="207"/>
      <c r="BV573" s="207"/>
      <c r="BW573" s="207"/>
      <c r="BX573" s="207"/>
      <c r="BY573" s="207"/>
      <c r="BZ573" s="208"/>
      <c r="CA573" s="208"/>
      <c r="CB573" s="208"/>
      <c r="CC573" s="208"/>
      <c r="CD573" s="208"/>
      <c r="CE573" s="208"/>
      <c r="CF573" s="208"/>
      <c r="CG573" s="208"/>
      <c r="CH573" s="208"/>
      <c r="CI573" s="208"/>
      <c r="CJ573" s="208"/>
      <c r="CK573" s="208"/>
      <c r="CL573" s="208"/>
      <c r="CM573" s="208"/>
      <c r="CN573" s="208"/>
      <c r="CO573" s="208"/>
      <c r="CP573" s="208"/>
      <c r="CQ573" s="208"/>
      <c r="CR573" s="208"/>
      <c r="CS573" s="208"/>
      <c r="CT573" s="208"/>
      <c r="CU573" s="208"/>
      <c r="CV573" s="208"/>
      <c r="CW573" s="208"/>
      <c r="CX573" s="208"/>
      <c r="CY573" s="208"/>
      <c r="CZ573" s="208"/>
      <c r="DA573" s="205"/>
    </row>
    <row r="574" s="212" customFormat="true" ht="25.15" customHeight="true" x14ac:dyDescent="0.2">
      <c r="C574" s="1737" t="s">
        <v>264</v>
      </c>
      <c r="D574" s="1734"/>
      <c r="E574" s="510">
        <v>8.9505706831737655E-3</v>
      </c>
      <c r="F574" s="488"/>
      <c r="G574" s="488"/>
      <c r="H574" s="1738" t="s">
        <v>297</v>
      </c>
      <c r="I574" s="1734"/>
      <c r="J574" s="511">
        <v>3.0673509187892746E-3</v>
      </c>
      <c r="K574" s="488"/>
      <c r="L574" s="488"/>
      <c r="M574" s="1739" t="s">
        <v>254</v>
      </c>
      <c r="N574" s="1734"/>
      <c r="O574" s="512">
        <v>4.0868460398547385E-2</v>
      </c>
      <c r="P574" s="488"/>
      <c r="Q574" s="488"/>
      <c r="AU574" s="205"/>
      <c r="AV574" s="205"/>
      <c r="AW574" s="205"/>
      <c r="AX574" s="205"/>
      <c r="AY574" s="205"/>
      <c r="BA574" s="207"/>
      <c r="BB574" s="281"/>
      <c r="BC574" s="207"/>
      <c r="BD574" s="207"/>
      <c r="BE574" s="207"/>
      <c r="BF574" s="207"/>
      <c r="BG574" s="207"/>
      <c r="BH574" s="207"/>
      <c r="BI574" s="207"/>
      <c r="BJ574" s="207"/>
      <c r="BK574" s="207"/>
      <c r="BL574" s="207"/>
      <c r="BM574" s="207"/>
      <c r="BN574" s="207"/>
      <c r="BO574" s="207"/>
      <c r="BP574" s="207"/>
      <c r="BQ574" s="207"/>
      <c r="BR574" s="207"/>
      <c r="BS574" s="207"/>
      <c r="BT574" s="207"/>
      <c r="BU574" s="207"/>
      <c r="BV574" s="207"/>
      <c r="BW574" s="207"/>
      <c r="BX574" s="207"/>
      <c r="BY574" s="207"/>
      <c r="BZ574" s="208"/>
      <c r="CA574" s="208"/>
      <c r="CB574" s="208"/>
      <c r="CC574" s="208"/>
      <c r="CD574" s="208"/>
      <c r="CE574" s="208"/>
      <c r="CF574" s="208"/>
      <c r="CG574" s="208"/>
      <c r="CH574" s="208"/>
      <c r="CI574" s="208"/>
      <c r="CJ574" s="208"/>
      <c r="CK574" s="208"/>
      <c r="CL574" s="208"/>
      <c r="CM574" s="208"/>
      <c r="CN574" s="208"/>
      <c r="CO574" s="208"/>
      <c r="CP574" s="208"/>
      <c r="CQ574" s="208"/>
      <c r="CR574" s="208"/>
      <c r="CS574" s="208"/>
      <c r="CT574" s="208"/>
      <c r="CU574" s="208"/>
      <c r="CV574" s="208"/>
      <c r="CW574" s="208"/>
      <c r="CX574" s="208"/>
      <c r="CY574" s="208"/>
      <c r="CZ574" s="208"/>
      <c r="DA574" s="205"/>
    </row>
    <row r="575" s="212" customFormat="true" ht="25.15" customHeight="true" x14ac:dyDescent="0.2">
      <c r="C575" s="1737" t="s">
        <v>305</v>
      </c>
      <c r="D575" s="1734"/>
      <c r="E575" s="510">
        <v>5.5757133265888186E-4</v>
      </c>
      <c r="F575" s="488"/>
      <c r="G575" s="488"/>
      <c r="H575" s="1738" t="s">
        <v>291</v>
      </c>
      <c r="I575" s="1734"/>
      <c r="J575" s="511">
        <v>3.4316342517348867E-3</v>
      </c>
      <c r="K575" s="488"/>
      <c r="L575" s="488"/>
      <c r="M575" s="1739" t="s">
        <v>264</v>
      </c>
      <c r="N575" s="1734"/>
      <c r="O575" s="512">
        <v>2.0738893324760668E-3</v>
      </c>
      <c r="P575" s="488"/>
      <c r="Q575" s="488"/>
      <c r="AU575" s="205"/>
      <c r="AV575" s="205"/>
      <c r="AW575" s="205"/>
      <c r="AX575" s="205"/>
      <c r="AY575" s="205"/>
      <c r="BA575" s="207"/>
      <c r="BB575" s="281"/>
      <c r="BC575" s="207"/>
      <c r="BD575" s="207"/>
      <c r="BE575" s="207"/>
      <c r="BF575" s="207"/>
      <c r="BG575" s="207"/>
      <c r="BH575" s="207"/>
      <c r="BI575" s="207"/>
      <c r="BJ575" s="207"/>
      <c r="BK575" s="207"/>
      <c r="BL575" s="207"/>
      <c r="BM575" s="207"/>
      <c r="BN575" s="207"/>
      <c r="BO575" s="207"/>
      <c r="BP575" s="207"/>
      <c r="BQ575" s="207"/>
      <c r="BR575" s="207"/>
      <c r="BS575" s="207"/>
      <c r="BT575" s="207"/>
      <c r="BU575" s="207"/>
      <c r="BV575" s="207"/>
      <c r="BW575" s="207"/>
      <c r="BX575" s="207"/>
      <c r="BY575" s="207"/>
      <c r="BZ575" s="208"/>
      <c r="CA575" s="208"/>
      <c r="CB575" s="208"/>
      <c r="CC575" s="208"/>
      <c r="CD575" s="208"/>
      <c r="CE575" s="208"/>
      <c r="CF575" s="208"/>
      <c r="CG575" s="208"/>
      <c r="CH575" s="208"/>
      <c r="CI575" s="208"/>
      <c r="CJ575" s="208"/>
      <c r="CK575" s="208"/>
      <c r="CL575" s="208"/>
      <c r="CM575" s="208"/>
      <c r="CN575" s="208"/>
      <c r="CO575" s="208"/>
      <c r="CP575" s="208"/>
      <c r="CQ575" s="208"/>
      <c r="CR575" s="208"/>
      <c r="CS575" s="208"/>
      <c r="CT575" s="208"/>
      <c r="CU575" s="208"/>
      <c r="CV575" s="208"/>
      <c r="CW575" s="208"/>
      <c r="CX575" s="208"/>
      <c r="CY575" s="208"/>
      <c r="CZ575" s="208"/>
      <c r="DA575" s="205"/>
    </row>
    <row r="576" s="212" customFormat="true" ht="25.15" customHeight="true" x14ac:dyDescent="0.2">
      <c r="C576" s="1737" t="s">
        <v>308</v>
      </c>
      <c r="D576" s="1734"/>
      <c r="E576" s="510">
        <v>3.7409316886228888E-4</v>
      </c>
      <c r="F576" s="488"/>
      <c r="G576" s="488"/>
      <c r="H576" s="1738" t="s">
        <v>259</v>
      </c>
      <c r="I576" s="1734"/>
      <c r="J576" s="511">
        <v>4.3637241952257412E-2</v>
      </c>
      <c r="K576" s="488"/>
      <c r="L576" s="488"/>
      <c r="M576" s="1739" t="s">
        <v>305</v>
      </c>
      <c r="N576" s="1734"/>
      <c r="O576" s="512">
        <v>1.6117736455076499E-3</v>
      </c>
      <c r="P576" s="488"/>
      <c r="Q576" s="488"/>
      <c r="AU576" s="205"/>
      <c r="AV576" s="205"/>
      <c r="AW576" s="205"/>
      <c r="AX576" s="205"/>
      <c r="AY576" s="205"/>
      <c r="BA576" s="207"/>
      <c r="BB576" s="281"/>
      <c r="BC576" s="207"/>
      <c r="BD576" s="207"/>
      <c r="BE576" s="207"/>
      <c r="BF576" s="207"/>
      <c r="BG576" s="207"/>
      <c r="BH576" s="207"/>
      <c r="BI576" s="207"/>
      <c r="BJ576" s="207"/>
      <c r="BK576" s="207"/>
      <c r="BL576" s="207"/>
      <c r="BM576" s="207"/>
      <c r="BN576" s="207"/>
      <c r="BO576" s="207"/>
      <c r="BP576" s="207"/>
      <c r="BQ576" s="207"/>
      <c r="BR576" s="207"/>
      <c r="BS576" s="207"/>
      <c r="BT576" s="207"/>
      <c r="BU576" s="207"/>
      <c r="BV576" s="207"/>
      <c r="BW576" s="207"/>
      <c r="BX576" s="207"/>
      <c r="BY576" s="207"/>
      <c r="BZ576" s="208"/>
      <c r="CA576" s="208"/>
      <c r="CB576" s="208"/>
      <c r="CC576" s="208"/>
      <c r="CD576" s="208"/>
      <c r="CE576" s="208"/>
      <c r="CF576" s="208"/>
      <c r="CG576" s="208"/>
      <c r="CH576" s="208"/>
      <c r="CI576" s="208"/>
      <c r="CJ576" s="208"/>
      <c r="CK576" s="208"/>
      <c r="CL576" s="208"/>
      <c r="CM576" s="208"/>
      <c r="CN576" s="208"/>
      <c r="CO576" s="208"/>
      <c r="CP576" s="208"/>
      <c r="CQ576" s="208"/>
      <c r="CR576" s="208"/>
      <c r="CS576" s="208"/>
      <c r="CT576" s="208"/>
      <c r="CU576" s="208"/>
      <c r="CV576" s="208"/>
      <c r="CW576" s="208"/>
      <c r="CX576" s="208"/>
      <c r="CY576" s="208"/>
      <c r="CZ576" s="208"/>
      <c r="DA576" s="205"/>
    </row>
    <row r="577" s="212" customFormat="true" ht="25.15" customHeight="true" x14ac:dyDescent="0.2">
      <c r="C577" s="1737" t="s">
        <v>298</v>
      </c>
      <c r="D577" s="1734"/>
      <c r="E577" s="510">
        <v>1.8001326053468235E-3</v>
      </c>
      <c r="F577" s="488"/>
      <c r="G577" s="488"/>
      <c r="H577" s="1738" t="s">
        <v>302</v>
      </c>
      <c r="I577" s="1734"/>
      <c r="J577" s="511">
        <v>3.0830914200892928E-3</v>
      </c>
      <c r="K577" s="488"/>
      <c r="L577" s="488"/>
      <c r="M577" s="1739" t="s">
        <v>308</v>
      </c>
      <c r="N577" s="1734"/>
      <c r="O577" s="512">
        <v>1.2743559953706032E-3</v>
      </c>
      <c r="P577" s="488"/>
      <c r="Q577" s="488"/>
      <c r="AU577" s="205"/>
      <c r="AV577" s="205"/>
      <c r="AW577" s="205"/>
      <c r="AX577" s="205"/>
      <c r="AY577" s="205"/>
      <c r="BA577" s="207"/>
      <c r="BB577" s="281"/>
      <c r="BC577" s="207"/>
      <c r="BD577" s="207"/>
      <c r="BE577" s="207"/>
      <c r="BF577" s="207"/>
      <c r="BG577" s="207"/>
      <c r="BH577" s="207"/>
      <c r="BI577" s="207"/>
      <c r="BJ577" s="207"/>
      <c r="BK577" s="207"/>
      <c r="BL577" s="207"/>
      <c r="BM577" s="207"/>
      <c r="BN577" s="207"/>
      <c r="BO577" s="207"/>
      <c r="BP577" s="207"/>
      <c r="BQ577" s="207"/>
      <c r="BR577" s="207"/>
      <c r="BS577" s="207"/>
      <c r="BT577" s="207"/>
      <c r="BU577" s="207"/>
      <c r="BV577" s="207"/>
      <c r="BW577" s="207"/>
      <c r="BX577" s="207"/>
      <c r="BY577" s="207"/>
      <c r="BZ577" s="208"/>
      <c r="CA577" s="208"/>
      <c r="CB577" s="208"/>
      <c r="CC577" s="208"/>
      <c r="CD577" s="208"/>
      <c r="CE577" s="208"/>
      <c r="CF577" s="208"/>
      <c r="CG577" s="208"/>
      <c r="CH577" s="208"/>
      <c r="CI577" s="208"/>
      <c r="CJ577" s="208"/>
      <c r="CK577" s="208"/>
      <c r="CL577" s="208"/>
      <c r="CM577" s="208"/>
      <c r="CN577" s="208"/>
      <c r="CO577" s="208"/>
      <c r="CP577" s="208"/>
      <c r="CQ577" s="208"/>
      <c r="CR577" s="208"/>
      <c r="CS577" s="208"/>
      <c r="CT577" s="208"/>
      <c r="CU577" s="208"/>
      <c r="CV577" s="208"/>
      <c r="CW577" s="208"/>
      <c r="CX577" s="208"/>
      <c r="CY577" s="208"/>
      <c r="CZ577" s="208"/>
      <c r="DA577" s="205"/>
    </row>
    <row r="578" s="212" customFormat="true" ht="25.15" customHeight="true" x14ac:dyDescent="0.2">
      <c r="C578" s="1737" t="s">
        <v>293</v>
      </c>
      <c r="D578" s="1734"/>
      <c r="E578" s="510">
        <v>1.7723762882316638E-3</v>
      </c>
      <c r="F578" s="488"/>
      <c r="G578" s="488"/>
      <c r="H578" s="1738" t="s">
        <v>296</v>
      </c>
      <c r="I578" s="1734"/>
      <c r="J578" s="511">
        <v>1.1864262009487511E-4</v>
      </c>
      <c r="K578" s="488"/>
      <c r="L578" s="488"/>
      <c r="M578" s="1739" t="s">
        <v>298</v>
      </c>
      <c r="N578" s="1734"/>
      <c r="O578" s="512">
        <v>1.7096875956981413E-3</v>
      </c>
      <c r="P578" s="488"/>
      <c r="Q578" s="488"/>
      <c r="AU578" s="205"/>
      <c r="AV578" s="205"/>
      <c r="AW578" s="205"/>
      <c r="AX578" s="205"/>
      <c r="AY578" s="205"/>
      <c r="BA578" s="207"/>
      <c r="BB578" s="281"/>
      <c r="BC578" s="207"/>
      <c r="BD578" s="207"/>
      <c r="BE578" s="207"/>
      <c r="BF578" s="207"/>
      <c r="BG578" s="207"/>
      <c r="BH578" s="207"/>
      <c r="BI578" s="207"/>
      <c r="BJ578" s="207"/>
      <c r="BK578" s="207"/>
      <c r="BL578" s="207"/>
      <c r="BM578" s="207"/>
      <c r="BN578" s="207"/>
      <c r="BO578" s="207"/>
      <c r="BP578" s="207"/>
      <c r="BQ578" s="207"/>
      <c r="BR578" s="207"/>
      <c r="BS578" s="207"/>
      <c r="BT578" s="207"/>
      <c r="BU578" s="207"/>
      <c r="BV578" s="207"/>
      <c r="BW578" s="207"/>
      <c r="BX578" s="207"/>
      <c r="BY578" s="207"/>
      <c r="BZ578" s="208"/>
      <c r="CA578" s="208"/>
      <c r="CB578" s="208"/>
      <c r="CC578" s="208"/>
      <c r="CD578" s="208"/>
      <c r="CE578" s="208"/>
      <c r="CF578" s="208"/>
      <c r="CG578" s="208"/>
      <c r="CH578" s="208"/>
      <c r="CI578" s="208"/>
      <c r="CJ578" s="208"/>
      <c r="CK578" s="208"/>
      <c r="CL578" s="208"/>
      <c r="CM578" s="208"/>
      <c r="CN578" s="208"/>
      <c r="CO578" s="208"/>
      <c r="CP578" s="208"/>
      <c r="CQ578" s="208"/>
      <c r="CR578" s="208"/>
      <c r="CS578" s="208"/>
      <c r="CT578" s="208"/>
      <c r="CU578" s="208"/>
      <c r="CV578" s="208"/>
      <c r="CW578" s="208"/>
      <c r="CX578" s="208"/>
      <c r="CY578" s="208"/>
      <c r="CZ578" s="208"/>
      <c r="DA578" s="205"/>
    </row>
    <row r="579" s="212" customFormat="true" ht="25.15" customHeight="true" x14ac:dyDescent="0.2">
      <c r="C579" s="1737" t="s">
        <v>222</v>
      </c>
      <c r="D579" s="1734"/>
      <c r="E579" s="510">
        <v>0.55916114119506233</v>
      </c>
      <c r="F579" s="488"/>
      <c r="G579" s="488"/>
      <c r="H579" s="1738" t="s">
        <v>273</v>
      </c>
      <c r="I579" s="1734"/>
      <c r="J579" s="511">
        <v>2.069665499316016E-2</v>
      </c>
      <c r="K579" s="488"/>
      <c r="L579" s="488"/>
      <c r="M579" s="1739" t="s">
        <v>293</v>
      </c>
      <c r="N579" s="1734"/>
      <c r="O579" s="512">
        <v>2.9823589437844552E-3</v>
      </c>
      <c r="P579" s="488"/>
      <c r="Q579" s="488"/>
      <c r="AU579" s="205"/>
      <c r="AV579" s="205"/>
      <c r="AW579" s="205"/>
      <c r="AX579" s="205"/>
      <c r="AY579" s="205"/>
      <c r="BA579" s="207"/>
      <c r="BB579" s="281"/>
      <c r="BC579" s="207"/>
      <c r="BD579" s="207"/>
      <c r="BE579" s="207"/>
      <c r="BF579" s="207"/>
      <c r="BG579" s="207"/>
      <c r="BH579" s="207"/>
      <c r="BI579" s="207"/>
      <c r="BJ579" s="207"/>
      <c r="BK579" s="207"/>
      <c r="BL579" s="207"/>
      <c r="BM579" s="207"/>
      <c r="BN579" s="207"/>
      <c r="BO579" s="207"/>
      <c r="BP579" s="207"/>
      <c r="BQ579" s="207"/>
      <c r="BR579" s="207"/>
      <c r="BS579" s="207"/>
      <c r="BT579" s="207"/>
      <c r="BU579" s="207"/>
      <c r="BV579" s="207"/>
      <c r="BW579" s="207"/>
      <c r="BX579" s="207"/>
      <c r="BY579" s="207"/>
      <c r="BZ579" s="208"/>
      <c r="CA579" s="208"/>
      <c r="CB579" s="208"/>
      <c r="CC579" s="208"/>
      <c r="CD579" s="208"/>
      <c r="CE579" s="208"/>
      <c r="CF579" s="208"/>
      <c r="CG579" s="208"/>
      <c r="CH579" s="208"/>
      <c r="CI579" s="208"/>
      <c r="CJ579" s="208"/>
      <c r="CK579" s="208"/>
      <c r="CL579" s="208"/>
      <c r="CM579" s="208"/>
      <c r="CN579" s="208"/>
      <c r="CO579" s="208"/>
      <c r="CP579" s="208"/>
      <c r="CQ579" s="208"/>
      <c r="CR579" s="208"/>
      <c r="CS579" s="208"/>
      <c r="CT579" s="208"/>
      <c r="CU579" s="208"/>
      <c r="CV579" s="208"/>
      <c r="CW579" s="208"/>
      <c r="CX579" s="208"/>
      <c r="CY579" s="208"/>
      <c r="CZ579" s="208"/>
      <c r="DA579" s="205"/>
    </row>
    <row r="580" s="212" customFormat="true" ht="25.15" customHeight="true" x14ac:dyDescent="0.2">
      <c r="C580" s="1737" t="s">
        <v>281</v>
      </c>
      <c r="D580" s="1734"/>
      <c r="E580" s="510">
        <v>2.5925248334794553E-3</v>
      </c>
      <c r="F580" s="488"/>
      <c r="G580" s="488"/>
      <c r="H580" s="1738" t="s">
        <v>230</v>
      </c>
      <c r="I580" s="1734"/>
      <c r="J580" s="511">
        <v>0.3668435774418915</v>
      </c>
      <c r="K580" s="488"/>
      <c r="L580" s="488"/>
      <c r="M580" s="1739" t="s">
        <v>222</v>
      </c>
      <c r="N580" s="1734"/>
      <c r="O580" s="512">
        <v>0.3367543046399098</v>
      </c>
      <c r="P580" s="488"/>
      <c r="Q580" s="488"/>
      <c r="AU580" s="205"/>
      <c r="AV580" s="205"/>
      <c r="AW580" s="205"/>
      <c r="AX580" s="205"/>
      <c r="AY580" s="205"/>
      <c r="BA580" s="207"/>
      <c r="BB580" s="281"/>
      <c r="BC580" s="207"/>
      <c r="BD580" s="207"/>
      <c r="BE580" s="207"/>
      <c r="BF580" s="207"/>
      <c r="BG580" s="207"/>
      <c r="BH580" s="207"/>
      <c r="BI580" s="207"/>
      <c r="BJ580" s="207"/>
      <c r="BK580" s="207"/>
      <c r="BL580" s="207"/>
      <c r="BM580" s="207"/>
      <c r="BN580" s="207"/>
      <c r="BO580" s="207"/>
      <c r="BP580" s="207"/>
      <c r="BQ580" s="207"/>
      <c r="BR580" s="207"/>
      <c r="BS580" s="207"/>
      <c r="BT580" s="207"/>
      <c r="BU580" s="207"/>
      <c r="BV580" s="207"/>
      <c r="BW580" s="207"/>
      <c r="BX580" s="207"/>
      <c r="BY580" s="207"/>
      <c r="BZ580" s="208"/>
      <c r="CA580" s="208"/>
      <c r="CB580" s="208"/>
      <c r="CC580" s="208"/>
      <c r="CD580" s="208"/>
      <c r="CE580" s="208"/>
      <c r="CF580" s="208"/>
      <c r="CG580" s="208"/>
      <c r="CH580" s="208"/>
      <c r="CI580" s="208"/>
      <c r="CJ580" s="208"/>
      <c r="CK580" s="208"/>
      <c r="CL580" s="208"/>
      <c r="CM580" s="208"/>
      <c r="CN580" s="208"/>
      <c r="CO580" s="208"/>
      <c r="CP580" s="208"/>
      <c r="CQ580" s="208"/>
      <c r="CR580" s="208"/>
      <c r="CS580" s="208"/>
      <c r="CT580" s="208"/>
      <c r="CU580" s="208"/>
      <c r="CV580" s="208"/>
      <c r="CW580" s="208"/>
      <c r="CX580" s="208"/>
      <c r="CY580" s="208"/>
      <c r="CZ580" s="208"/>
      <c r="DA580" s="205"/>
    </row>
    <row r="581" s="212" customFormat="true" ht="25.15" customHeight="true" x14ac:dyDescent="0.2">
      <c r="C581" s="1737" t="s">
        <v>253</v>
      </c>
      <c r="D581" s="1734"/>
      <c r="E581" s="517">
        <v>3.0657493541338055E-5</v>
      </c>
      <c r="F581" s="488"/>
      <c r="G581" s="488"/>
      <c r="H581" s="1738" t="s">
        <v>254</v>
      </c>
      <c r="I581" s="1734"/>
      <c r="J581" s="511">
        <v>2.4126072731256568E-2</v>
      </c>
      <c r="K581" s="488"/>
      <c r="L581" s="488"/>
      <c r="M581" s="1739" t="s">
        <v>281</v>
      </c>
      <c r="N581" s="1734"/>
      <c r="O581" s="512">
        <v>1.0533504528028509E-2</v>
      </c>
      <c r="P581" s="488"/>
      <c r="Q581" s="488"/>
      <c r="AU581" s="205"/>
      <c r="AV581" s="205"/>
      <c r="AW581" s="205"/>
      <c r="AX581" s="205"/>
      <c r="AY581" s="205"/>
      <c r="BA581" s="207"/>
      <c r="BB581" s="281"/>
      <c r="BC581" s="207"/>
      <c r="BD581" s="207"/>
      <c r="BE581" s="207"/>
      <c r="BF581" s="207"/>
      <c r="BG581" s="207"/>
      <c r="BH581" s="207"/>
      <c r="BI581" s="207"/>
      <c r="BJ581" s="207"/>
      <c r="BK581" s="207"/>
      <c r="BL581" s="207"/>
      <c r="BM581" s="207"/>
      <c r="BN581" s="207"/>
      <c r="BO581" s="207"/>
      <c r="BP581" s="207"/>
      <c r="BQ581" s="207"/>
      <c r="BR581" s="207"/>
      <c r="BS581" s="207"/>
      <c r="BT581" s="207"/>
      <c r="BU581" s="207"/>
      <c r="BV581" s="207"/>
      <c r="BW581" s="207"/>
      <c r="BX581" s="207"/>
      <c r="BY581" s="207"/>
      <c r="BZ581" s="208"/>
      <c r="CA581" s="208"/>
      <c r="CB581" s="208"/>
      <c r="CC581" s="208"/>
      <c r="CD581" s="208"/>
      <c r="CE581" s="208"/>
      <c r="CF581" s="208"/>
      <c r="CG581" s="208"/>
      <c r="CH581" s="208"/>
      <c r="CI581" s="208"/>
      <c r="CJ581" s="208"/>
      <c r="CK581" s="208"/>
      <c r="CL581" s="208"/>
      <c r="CM581" s="208"/>
      <c r="CN581" s="208"/>
      <c r="CO581" s="208"/>
      <c r="CP581" s="208"/>
      <c r="CQ581" s="208"/>
      <c r="CR581" s="208"/>
      <c r="CS581" s="208"/>
      <c r="CT581" s="208"/>
      <c r="CU581" s="208"/>
      <c r="CV581" s="208"/>
      <c r="CW581" s="208"/>
      <c r="CX581" s="208"/>
      <c r="CY581" s="208"/>
      <c r="CZ581" s="208"/>
      <c r="DA581" s="205"/>
    </row>
    <row r="582" s="212" customFormat="true" ht="25.15" customHeight="true" x14ac:dyDescent="0.2">
      <c r="C582" s="1737" t="s">
        <v>271</v>
      </c>
      <c r="D582" s="1734"/>
      <c r="E582" s="510">
        <v>2.1371098869295778E-4</v>
      </c>
      <c r="F582" s="488"/>
      <c r="G582" s="488"/>
      <c r="H582" s="1738" t="s">
        <v>264</v>
      </c>
      <c r="I582" s="1734"/>
      <c r="J582" s="511">
        <v>3.9463603560141718E-2</v>
      </c>
      <c r="K582" s="488"/>
      <c r="L582" s="488"/>
      <c r="M582" s="1739" t="s">
        <v>253</v>
      </c>
      <c r="N582" s="1734"/>
      <c r="O582" s="512">
        <v>2.7436274036192324E-3</v>
      </c>
      <c r="P582" s="488"/>
      <c r="Q582" s="488"/>
      <c r="AU582" s="205"/>
      <c r="AV582" s="205"/>
      <c r="AW582" s="205"/>
      <c r="AX582" s="205"/>
      <c r="AY582" s="205"/>
      <c r="BA582" s="207"/>
      <c r="BB582" s="281"/>
      <c r="BC582" s="207"/>
      <c r="BD582" s="207"/>
      <c r="BE582" s="207"/>
      <c r="BF582" s="207"/>
      <c r="BG582" s="207"/>
      <c r="BH582" s="207"/>
      <c r="BI582" s="207"/>
      <c r="BJ582" s="207"/>
      <c r="BK582" s="207"/>
      <c r="BL582" s="207"/>
      <c r="BM582" s="207"/>
      <c r="BN582" s="207"/>
      <c r="BO582" s="207"/>
      <c r="BP582" s="207"/>
      <c r="BQ582" s="207"/>
      <c r="BR582" s="207"/>
      <c r="BS582" s="207"/>
      <c r="BT582" s="207"/>
      <c r="BU582" s="207"/>
      <c r="BV582" s="207"/>
      <c r="BW582" s="207"/>
      <c r="BX582" s="207"/>
      <c r="BY582" s="207"/>
      <c r="BZ582" s="208"/>
      <c r="CA582" s="208"/>
      <c r="CB582" s="208"/>
      <c r="CC582" s="208"/>
      <c r="CD582" s="208"/>
      <c r="CE582" s="208"/>
      <c r="CF582" s="208"/>
      <c r="CG582" s="208"/>
      <c r="CH582" s="208"/>
      <c r="CI582" s="208"/>
      <c r="CJ582" s="208"/>
      <c r="CK582" s="208"/>
      <c r="CL582" s="208"/>
      <c r="CM582" s="208"/>
      <c r="CN582" s="208"/>
      <c r="CO582" s="208"/>
      <c r="CP582" s="208"/>
      <c r="CQ582" s="208"/>
      <c r="CR582" s="208"/>
      <c r="CS582" s="208"/>
      <c r="CT582" s="208"/>
      <c r="CU582" s="208"/>
      <c r="CV582" s="208"/>
      <c r="CW582" s="208"/>
      <c r="CX582" s="208"/>
      <c r="CY582" s="208"/>
      <c r="CZ582" s="208"/>
      <c r="DA582" s="205"/>
    </row>
    <row r="583" s="212" customFormat="true" ht="25.15" customHeight="true" x14ac:dyDescent="0.2">
      <c r="C583" s="1737" t="s">
        <v>295</v>
      </c>
      <c r="D583" s="1734"/>
      <c r="E583" s="510">
        <v>2.1388336920390622E-4</v>
      </c>
      <c r="F583" s="488"/>
      <c r="G583" s="488"/>
      <c r="H583" s="1738" t="s">
        <v>305</v>
      </c>
      <c r="I583" s="1734"/>
      <c r="J583" s="511">
        <v>2.7326193082595966E-3</v>
      </c>
      <c r="K583" s="488"/>
      <c r="L583" s="488"/>
      <c r="M583" s="1739" t="s">
        <v>271</v>
      </c>
      <c r="N583" s="1734"/>
      <c r="O583" s="512">
        <v>6.1234006929511051E-4</v>
      </c>
      <c r="P583" s="488"/>
      <c r="Q583" s="488"/>
      <c r="AU583" s="205"/>
      <c r="AV583" s="205"/>
      <c r="AW583" s="205"/>
      <c r="AX583" s="205"/>
      <c r="AY583" s="205"/>
      <c r="BA583" s="207"/>
      <c r="BB583" s="281"/>
      <c r="BC583" s="207"/>
      <c r="BD583" s="207"/>
      <c r="BE583" s="207"/>
      <c r="BF583" s="207"/>
      <c r="BG583" s="207"/>
      <c r="BH583" s="207"/>
      <c r="BI583" s="207"/>
      <c r="BJ583" s="207"/>
      <c r="BK583" s="207"/>
      <c r="BL583" s="207"/>
      <c r="BM583" s="207"/>
      <c r="BN583" s="207"/>
      <c r="BO583" s="207"/>
      <c r="BP583" s="207"/>
      <c r="BQ583" s="207"/>
      <c r="BR583" s="207"/>
      <c r="BS583" s="207"/>
      <c r="BT583" s="207"/>
      <c r="BU583" s="207"/>
      <c r="BV583" s="207"/>
      <c r="BW583" s="207"/>
      <c r="BX583" s="207"/>
      <c r="BY583" s="207"/>
      <c r="BZ583" s="208"/>
      <c r="CA583" s="208"/>
      <c r="CB583" s="208"/>
      <c r="CC583" s="208"/>
      <c r="CD583" s="208"/>
      <c r="CE583" s="208"/>
      <c r="CF583" s="208"/>
      <c r="CG583" s="208"/>
      <c r="CH583" s="208"/>
      <c r="CI583" s="208"/>
      <c r="CJ583" s="208"/>
      <c r="CK583" s="208"/>
      <c r="CL583" s="208"/>
      <c r="CM583" s="208"/>
      <c r="CN583" s="208"/>
      <c r="CO583" s="208"/>
      <c r="CP583" s="208"/>
      <c r="CQ583" s="208"/>
      <c r="CR583" s="208"/>
      <c r="CS583" s="208"/>
      <c r="CT583" s="208"/>
      <c r="CU583" s="208"/>
      <c r="CV583" s="208"/>
      <c r="CW583" s="208"/>
      <c r="CX583" s="208"/>
      <c r="CY583" s="208"/>
      <c r="CZ583" s="208"/>
      <c r="DA583" s="205"/>
    </row>
    <row r="584" s="212" customFormat="true" ht="25.15" customHeight="true" x14ac:dyDescent="0.2">
      <c r="C584" s="1737" t="s">
        <v>234</v>
      </c>
      <c r="D584" s="1734"/>
      <c r="E584" s="510">
        <v>0.33202446414323411</v>
      </c>
      <c r="F584" s="488"/>
      <c r="G584" s="488"/>
      <c r="H584" s="1738" t="s">
        <v>308</v>
      </c>
      <c r="I584" s="1734"/>
      <c r="J584" s="511">
        <v>1.8943061095549156E-3</v>
      </c>
      <c r="K584" s="488"/>
      <c r="L584" s="488"/>
      <c r="M584" s="1739" t="s">
        <v>295</v>
      </c>
      <c r="N584" s="1734"/>
      <c r="O584" s="516">
        <v>3.9252369850641666E-5</v>
      </c>
      <c r="P584" s="488"/>
      <c r="Q584" s="488"/>
      <c r="AU584" s="205"/>
      <c r="AV584" s="205"/>
      <c r="AW584" s="205"/>
      <c r="AX584" s="205"/>
      <c r="AY584" s="205"/>
      <c r="BA584" s="207"/>
      <c r="BB584" s="281"/>
      <c r="BC584" s="207"/>
      <c r="BD584" s="207"/>
      <c r="BE584" s="207"/>
      <c r="BF584" s="207"/>
      <c r="BG584" s="207"/>
      <c r="BH584" s="207"/>
      <c r="BI584" s="207"/>
      <c r="BJ584" s="207"/>
      <c r="BK584" s="207"/>
      <c r="BL584" s="207"/>
      <c r="BM584" s="207"/>
      <c r="BN584" s="207"/>
      <c r="BO584" s="207"/>
      <c r="BP584" s="207"/>
      <c r="BQ584" s="207"/>
      <c r="BR584" s="207"/>
      <c r="BS584" s="207"/>
      <c r="BT584" s="207"/>
      <c r="BU584" s="207"/>
      <c r="BV584" s="207"/>
      <c r="BW584" s="207"/>
      <c r="BX584" s="207"/>
      <c r="BY584" s="207"/>
      <c r="BZ584" s="208"/>
      <c r="CA584" s="208"/>
      <c r="CB584" s="208"/>
      <c r="CC584" s="208"/>
      <c r="CD584" s="208"/>
      <c r="CE584" s="208"/>
      <c r="CF584" s="208"/>
      <c r="CG584" s="208"/>
      <c r="CH584" s="208"/>
      <c r="CI584" s="208"/>
      <c r="CJ584" s="208"/>
      <c r="CK584" s="208"/>
      <c r="CL584" s="208"/>
      <c r="CM584" s="208"/>
      <c r="CN584" s="208"/>
      <c r="CO584" s="208"/>
      <c r="CP584" s="208"/>
      <c r="CQ584" s="208"/>
      <c r="CR584" s="208"/>
      <c r="CS584" s="208"/>
      <c r="CT584" s="208"/>
      <c r="CU584" s="208"/>
      <c r="CV584" s="208"/>
      <c r="CW584" s="208"/>
      <c r="CX584" s="208"/>
      <c r="CY584" s="208"/>
      <c r="CZ584" s="208"/>
      <c r="DA584" s="205"/>
    </row>
    <row r="585" s="212" customFormat="true" ht="25.15" customHeight="true" x14ac:dyDescent="0.2">
      <c r="C585" s="1737" t="s">
        <v>258</v>
      </c>
      <c r="D585" s="1734"/>
      <c r="E585" s="510">
        <v>2.8589756226695122E-2</v>
      </c>
      <c r="F585" s="488"/>
      <c r="G585" s="488"/>
      <c r="H585" s="1738" t="s">
        <v>298</v>
      </c>
      <c r="I585" s="1734"/>
      <c r="J585" s="511">
        <v>6.551918797544047E-4</v>
      </c>
      <c r="K585" s="488"/>
      <c r="L585" s="488"/>
      <c r="M585" s="1739" t="s">
        <v>234</v>
      </c>
      <c r="N585" s="1734"/>
      <c r="O585" s="512">
        <v>0.11314902910790535</v>
      </c>
      <c r="P585" s="488"/>
      <c r="Q585" s="488"/>
      <c r="AU585" s="205"/>
      <c r="AV585" s="205"/>
      <c r="AW585" s="205"/>
      <c r="AX585" s="205"/>
      <c r="AY585" s="205"/>
      <c r="BA585" s="207"/>
      <c r="BB585" s="281"/>
      <c r="BC585" s="207"/>
      <c r="BD585" s="207"/>
      <c r="BE585" s="207"/>
      <c r="BF585" s="207"/>
      <c r="BG585" s="207"/>
      <c r="BH585" s="207"/>
      <c r="BI585" s="207"/>
      <c r="BJ585" s="207"/>
      <c r="BK585" s="207"/>
      <c r="BL585" s="207"/>
      <c r="BM585" s="207"/>
      <c r="BN585" s="207"/>
      <c r="BO585" s="207"/>
      <c r="BP585" s="207"/>
      <c r="BQ585" s="207"/>
      <c r="BR585" s="207"/>
      <c r="BS585" s="207"/>
      <c r="BT585" s="207"/>
      <c r="BU585" s="207"/>
      <c r="BV585" s="207"/>
      <c r="BW585" s="207"/>
      <c r="BX585" s="207"/>
      <c r="BY585" s="207"/>
      <c r="BZ585" s="208"/>
      <c r="CA585" s="208"/>
      <c r="CB585" s="208"/>
      <c r="CC585" s="208"/>
      <c r="CD585" s="208"/>
      <c r="CE585" s="208"/>
      <c r="CF585" s="208"/>
      <c r="CG585" s="208"/>
      <c r="CH585" s="208"/>
      <c r="CI585" s="208"/>
      <c r="CJ585" s="208"/>
      <c r="CK585" s="208"/>
      <c r="CL585" s="208"/>
      <c r="CM585" s="208"/>
      <c r="CN585" s="208"/>
      <c r="CO585" s="208"/>
      <c r="CP585" s="208"/>
      <c r="CQ585" s="208"/>
      <c r="CR585" s="208"/>
      <c r="CS585" s="208"/>
      <c r="CT585" s="208"/>
      <c r="CU585" s="208"/>
      <c r="CV585" s="208"/>
      <c r="CW585" s="208"/>
      <c r="CX585" s="208"/>
      <c r="CY585" s="208"/>
      <c r="CZ585" s="208"/>
      <c r="DA585" s="205"/>
    </row>
    <row r="586" s="212" customFormat="true" ht="25.15" customHeight="true" x14ac:dyDescent="0.2">
      <c r="C586" s="1737" t="s">
        <v>286</v>
      </c>
      <c r="D586" s="1734"/>
      <c r="E586" s="510">
        <v>6.0054752580604581E-3</v>
      </c>
      <c r="F586" s="488"/>
      <c r="G586" s="488"/>
      <c r="H586" s="1738" t="s">
        <v>293</v>
      </c>
      <c r="I586" s="1734"/>
      <c r="J586" s="511">
        <v>1.4693994661787169E-4</v>
      </c>
      <c r="K586" s="488"/>
      <c r="L586" s="488"/>
      <c r="M586" s="1739" t="s">
        <v>258</v>
      </c>
      <c r="N586" s="1734"/>
      <c r="O586" s="512">
        <v>1.929230098235284E-2</v>
      </c>
      <c r="P586" s="488"/>
      <c r="Q586" s="488"/>
      <c r="AU586" s="205"/>
      <c r="AV586" s="205"/>
      <c r="AW586" s="205"/>
      <c r="AX586" s="205"/>
      <c r="AY586" s="205"/>
      <c r="BA586" s="207"/>
      <c r="BB586" s="281"/>
      <c r="BC586" s="207"/>
      <c r="BD586" s="207"/>
      <c r="BE586" s="207"/>
      <c r="BF586" s="207"/>
      <c r="BG586" s="207"/>
      <c r="BH586" s="207"/>
      <c r="BI586" s="207"/>
      <c r="BJ586" s="207"/>
      <c r="BK586" s="207"/>
      <c r="BL586" s="207"/>
      <c r="BM586" s="207"/>
      <c r="BN586" s="207"/>
      <c r="BO586" s="207"/>
      <c r="BP586" s="207"/>
      <c r="BQ586" s="207"/>
      <c r="BR586" s="207"/>
      <c r="BS586" s="207"/>
      <c r="BT586" s="207"/>
      <c r="BU586" s="207"/>
      <c r="BV586" s="207"/>
      <c r="BW586" s="207"/>
      <c r="BX586" s="207"/>
      <c r="BY586" s="207"/>
      <c r="BZ586" s="208"/>
      <c r="CA586" s="208"/>
      <c r="CB586" s="208"/>
      <c r="CC586" s="208"/>
      <c r="CD586" s="208"/>
      <c r="CE586" s="208"/>
      <c r="CF586" s="208"/>
      <c r="CG586" s="208"/>
      <c r="CH586" s="208"/>
      <c r="CI586" s="208"/>
      <c r="CJ586" s="208"/>
      <c r="CK586" s="208"/>
      <c r="CL586" s="208"/>
      <c r="CM586" s="208"/>
      <c r="CN586" s="208"/>
      <c r="CO586" s="208"/>
      <c r="CP586" s="208"/>
      <c r="CQ586" s="208"/>
      <c r="CR586" s="208"/>
      <c r="CS586" s="208"/>
      <c r="CT586" s="208"/>
      <c r="CU586" s="208"/>
      <c r="CV586" s="208"/>
      <c r="CW586" s="208"/>
      <c r="CX586" s="208"/>
      <c r="CY586" s="208"/>
      <c r="CZ586" s="208"/>
      <c r="DA586" s="205"/>
    </row>
    <row r="587" s="212" customFormat="true" ht="25.15" customHeight="true" x14ac:dyDescent="0.2">
      <c r="C587" s="1737" t="s">
        <v>300</v>
      </c>
      <c r="D587" s="1734"/>
      <c r="E587" s="517">
        <v>5.2598343591827536E-5</v>
      </c>
      <c r="F587" s="488"/>
      <c r="G587" s="488"/>
      <c r="H587" s="1738" t="s">
        <v>222</v>
      </c>
      <c r="I587" s="1734"/>
      <c r="J587" s="511">
        <v>0.537095079630592</v>
      </c>
      <c r="K587" s="488"/>
      <c r="L587" s="488"/>
      <c r="M587" s="1739" t="s">
        <v>286</v>
      </c>
      <c r="N587" s="1734"/>
      <c r="O587" s="516">
        <v>4.6024529539699394E-5</v>
      </c>
      <c r="P587" s="488"/>
      <c r="Q587" s="488"/>
      <c r="AU587" s="205"/>
      <c r="AV587" s="205"/>
      <c r="AW587" s="205"/>
      <c r="AX587" s="205"/>
      <c r="AY587" s="205"/>
      <c r="BA587" s="207"/>
      <c r="BB587" s="281"/>
      <c r="BC587" s="207"/>
      <c r="BD587" s="207"/>
      <c r="BE587" s="207"/>
      <c r="BF587" s="207"/>
      <c r="BG587" s="207"/>
      <c r="BH587" s="207"/>
      <c r="BI587" s="207"/>
      <c r="BJ587" s="207"/>
      <c r="BK587" s="207"/>
      <c r="BL587" s="207"/>
      <c r="BM587" s="207"/>
      <c r="BN587" s="207"/>
      <c r="BO587" s="207"/>
      <c r="BP587" s="207"/>
      <c r="BQ587" s="207"/>
      <c r="BR587" s="207"/>
      <c r="BS587" s="207"/>
      <c r="BT587" s="207"/>
      <c r="BU587" s="207"/>
      <c r="BV587" s="207"/>
      <c r="BW587" s="207"/>
      <c r="BX587" s="207"/>
      <c r="BY587" s="207"/>
      <c r="BZ587" s="208"/>
      <c r="CA587" s="208"/>
      <c r="CB587" s="208"/>
      <c r="CC587" s="208"/>
      <c r="CD587" s="208"/>
      <c r="CE587" s="208"/>
      <c r="CF587" s="208"/>
      <c r="CG587" s="208"/>
      <c r="CH587" s="208"/>
      <c r="CI587" s="208"/>
      <c r="CJ587" s="208"/>
      <c r="CK587" s="208"/>
      <c r="CL587" s="208"/>
      <c r="CM587" s="208"/>
      <c r="CN587" s="208"/>
      <c r="CO587" s="208"/>
      <c r="CP587" s="208"/>
      <c r="CQ587" s="208"/>
      <c r="CR587" s="208"/>
      <c r="CS587" s="208"/>
      <c r="CT587" s="208"/>
      <c r="CU587" s="208"/>
      <c r="CV587" s="208"/>
      <c r="CW587" s="208"/>
      <c r="CX587" s="208"/>
      <c r="CY587" s="208"/>
      <c r="CZ587" s="208"/>
      <c r="DA587" s="205"/>
    </row>
    <row r="588" s="212" customFormat="true" ht="25.15" customHeight="true" x14ac:dyDescent="0.2">
      <c r="C588" s="1737" t="s">
        <v>277</v>
      </c>
      <c r="D588" s="1734"/>
      <c r="E588" s="510">
        <v>6.204379889003379E-3</v>
      </c>
      <c r="F588" s="488"/>
      <c r="G588" s="488"/>
      <c r="H588" s="1738" t="s">
        <v>281</v>
      </c>
      <c r="I588" s="1734"/>
      <c r="J588" s="511">
        <v>3.0095814087715211E-4</v>
      </c>
      <c r="K588" s="488"/>
      <c r="L588" s="488"/>
      <c r="M588" s="1739" t="s">
        <v>300</v>
      </c>
      <c r="N588" s="1734"/>
      <c r="O588" s="516">
        <v>5.4777184358557194E-6</v>
      </c>
      <c r="P588" s="488"/>
      <c r="Q588" s="488"/>
      <c r="AU588" s="205"/>
      <c r="AV588" s="205"/>
      <c r="AW588" s="205"/>
      <c r="AX588" s="205"/>
      <c r="AY588" s="205"/>
      <c r="BA588" s="207"/>
      <c r="BB588" s="281"/>
      <c r="BC588" s="207"/>
      <c r="BD588" s="207"/>
      <c r="BE588" s="207"/>
      <c r="BF588" s="207"/>
      <c r="BG588" s="207"/>
      <c r="BH588" s="207"/>
      <c r="BI588" s="207"/>
      <c r="BJ588" s="207"/>
      <c r="BK588" s="207"/>
      <c r="BL588" s="207"/>
      <c r="BM588" s="207"/>
      <c r="BN588" s="207"/>
      <c r="BO588" s="207"/>
      <c r="BP588" s="207"/>
      <c r="BQ588" s="207"/>
      <c r="BR588" s="207"/>
      <c r="BS588" s="207"/>
      <c r="BT588" s="207"/>
      <c r="BU588" s="207"/>
      <c r="BV588" s="207"/>
      <c r="BW588" s="207"/>
      <c r="BX588" s="207"/>
      <c r="BY588" s="207"/>
      <c r="BZ588" s="208"/>
      <c r="CA588" s="208"/>
      <c r="CB588" s="208"/>
      <c r="CC588" s="208"/>
      <c r="CD588" s="208"/>
      <c r="CE588" s="208"/>
      <c r="CF588" s="208"/>
      <c r="CG588" s="208"/>
      <c r="CH588" s="208"/>
      <c r="CI588" s="208"/>
      <c r="CJ588" s="208"/>
      <c r="CK588" s="208"/>
      <c r="CL588" s="208"/>
      <c r="CM588" s="208"/>
      <c r="CN588" s="208"/>
      <c r="CO588" s="208"/>
      <c r="CP588" s="208"/>
      <c r="CQ588" s="208"/>
      <c r="CR588" s="208"/>
      <c r="CS588" s="208"/>
      <c r="CT588" s="208"/>
      <c r="CU588" s="208"/>
      <c r="CV588" s="208"/>
      <c r="CW588" s="208"/>
      <c r="CX588" s="208"/>
      <c r="CY588" s="208"/>
      <c r="CZ588" s="208"/>
      <c r="DA588" s="205"/>
    </row>
    <row r="589" s="212" customFormat="true" ht="25.15" customHeight="true" x14ac:dyDescent="0.2">
      <c r="C589" s="1737" t="s">
        <v>294</v>
      </c>
      <c r="D589" s="1734"/>
      <c r="E589" s="510">
        <v>3.2448577280470639E-3</v>
      </c>
      <c r="F589" s="488"/>
      <c r="G589" s="488"/>
      <c r="H589" s="1738" t="s">
        <v>253</v>
      </c>
      <c r="I589" s="1734"/>
      <c r="J589" s="511">
        <v>7.1010297594954058E-2</v>
      </c>
      <c r="K589" s="488"/>
      <c r="L589" s="488"/>
      <c r="M589" s="1739" t="s">
        <v>277</v>
      </c>
      <c r="N589" s="1734"/>
      <c r="O589" s="512">
        <v>6.5043313058769283E-3</v>
      </c>
      <c r="P589" s="488"/>
      <c r="Q589" s="488"/>
      <c r="AU589" s="205"/>
      <c r="AV589" s="205"/>
      <c r="AW589" s="205"/>
      <c r="AX589" s="205"/>
      <c r="AY589" s="205"/>
      <c r="BA589" s="207"/>
      <c r="BB589" s="281"/>
      <c r="BC589" s="207"/>
      <c r="BD589" s="207"/>
      <c r="BE589" s="207"/>
      <c r="BF589" s="207"/>
      <c r="BG589" s="207"/>
      <c r="BH589" s="207"/>
      <c r="BI589" s="207"/>
      <c r="BJ589" s="207"/>
      <c r="BK589" s="207"/>
      <c r="BL589" s="207"/>
      <c r="BM589" s="207"/>
      <c r="BN589" s="207"/>
      <c r="BO589" s="207"/>
      <c r="BP589" s="207"/>
      <c r="BQ589" s="207"/>
      <c r="BR589" s="207"/>
      <c r="BS589" s="207"/>
      <c r="BT589" s="207"/>
      <c r="BU589" s="207"/>
      <c r="BV589" s="207"/>
      <c r="BW589" s="207"/>
      <c r="BX589" s="207"/>
      <c r="BY589" s="207"/>
      <c r="BZ589" s="208"/>
      <c r="CA589" s="208"/>
      <c r="CB589" s="208"/>
      <c r="CC589" s="208"/>
      <c r="CD589" s="208"/>
      <c r="CE589" s="208"/>
      <c r="CF589" s="208"/>
      <c r="CG589" s="208"/>
      <c r="CH589" s="208"/>
      <c r="CI589" s="208"/>
      <c r="CJ589" s="208"/>
      <c r="CK589" s="208"/>
      <c r="CL589" s="208"/>
      <c r="CM589" s="208"/>
      <c r="CN589" s="208"/>
      <c r="CO589" s="208"/>
      <c r="CP589" s="208"/>
      <c r="CQ589" s="208"/>
      <c r="CR589" s="208"/>
      <c r="CS589" s="208"/>
      <c r="CT589" s="208"/>
      <c r="CU589" s="208"/>
      <c r="CV589" s="208"/>
      <c r="CW589" s="208"/>
      <c r="CX589" s="208"/>
      <c r="CY589" s="208"/>
      <c r="CZ589" s="208"/>
      <c r="DA589" s="205"/>
    </row>
    <row r="590" s="212" customFormat="true" ht="25.15" customHeight="true" x14ac:dyDescent="0.2">
      <c r="C590" s="1737" t="s">
        <v>312</v>
      </c>
      <c r="D590" s="1734"/>
      <c r="E590" s="510">
        <v>5.2342400145479037E-4</v>
      </c>
      <c r="F590" s="488"/>
      <c r="G590" s="488"/>
      <c r="H590" s="1738" t="s">
        <v>271</v>
      </c>
      <c r="I590" s="1734"/>
      <c r="J590" s="511">
        <v>2.2603359189306366E-2</v>
      </c>
      <c r="K590" s="488"/>
      <c r="L590" s="488"/>
      <c r="M590" s="1739" t="s">
        <v>313</v>
      </c>
      <c r="N590" s="1734"/>
      <c r="O590" s="512">
        <v>5.7178890095206875E-4</v>
      </c>
      <c r="P590" s="488"/>
      <c r="Q590" s="488"/>
      <c r="AU590" s="205"/>
      <c r="AV590" s="205"/>
      <c r="AW590" s="205"/>
      <c r="AX590" s="205"/>
      <c r="AY590" s="205"/>
      <c r="BA590" s="207"/>
      <c r="BB590" s="281"/>
      <c r="BC590" s="207"/>
      <c r="BD590" s="207"/>
      <c r="BE590" s="207"/>
      <c r="BF590" s="207"/>
      <c r="BG590" s="207"/>
      <c r="BH590" s="207"/>
      <c r="BI590" s="207"/>
      <c r="BJ590" s="207"/>
      <c r="BK590" s="207"/>
      <c r="BL590" s="207"/>
      <c r="BM590" s="207"/>
      <c r="BN590" s="207"/>
      <c r="BO590" s="207"/>
      <c r="BP590" s="207"/>
      <c r="BQ590" s="207"/>
      <c r="BR590" s="207"/>
      <c r="BS590" s="207"/>
      <c r="BT590" s="207"/>
      <c r="BU590" s="207"/>
      <c r="BV590" s="207"/>
      <c r="BW590" s="207"/>
      <c r="BX590" s="207"/>
      <c r="BY590" s="207"/>
      <c r="BZ590" s="208"/>
      <c r="CA590" s="208"/>
      <c r="CB590" s="208"/>
      <c r="CC590" s="208"/>
      <c r="CD590" s="208"/>
      <c r="CE590" s="208"/>
      <c r="CF590" s="208"/>
      <c r="CG590" s="208"/>
      <c r="CH590" s="208"/>
      <c r="CI590" s="208"/>
      <c r="CJ590" s="208"/>
      <c r="CK590" s="208"/>
      <c r="CL590" s="208"/>
      <c r="CM590" s="208"/>
      <c r="CN590" s="208"/>
      <c r="CO590" s="208"/>
      <c r="CP590" s="208"/>
      <c r="CQ590" s="208"/>
      <c r="CR590" s="208"/>
      <c r="CS590" s="208"/>
      <c r="CT590" s="208"/>
      <c r="CU590" s="208"/>
      <c r="CV590" s="208"/>
      <c r="CW590" s="208"/>
      <c r="CX590" s="208"/>
      <c r="CY590" s="208"/>
      <c r="CZ590" s="208"/>
      <c r="DA590" s="205"/>
    </row>
    <row r="591" s="212" customFormat="true" ht="25.15" customHeight="true" x14ac:dyDescent="0.2">
      <c r="C591" s="1742" t="s">
        <v>316</v>
      </c>
      <c r="D591" s="1734"/>
      <c r="E591" s="519">
        <v>2.5885127845781308E-5</v>
      </c>
      <c r="F591" s="488"/>
      <c r="G591" s="488"/>
      <c r="H591" s="1738" t="s">
        <v>295</v>
      </c>
      <c r="I591" s="1734"/>
      <c r="J591" s="511">
        <v>4.8611325796608417E-3</v>
      </c>
      <c r="K591" s="488"/>
      <c r="L591" s="488"/>
      <c r="M591" s="1739" t="s">
        <v>255</v>
      </c>
      <c r="N591" s="1734"/>
      <c r="O591" s="512">
        <v>1.5738141090755279E-2</v>
      </c>
      <c r="P591" s="488"/>
      <c r="Q591" s="488"/>
      <c r="AU591" s="205"/>
      <c r="AV591" s="205"/>
      <c r="AW591" s="205"/>
      <c r="AX591" s="205"/>
      <c r="AY591" s="205"/>
      <c r="BA591" s="207"/>
      <c r="BB591" s="281"/>
      <c r="BC591" s="207"/>
      <c r="BD591" s="207"/>
      <c r="BE591" s="207"/>
      <c r="BF591" s="207"/>
      <c r="BG591" s="207"/>
      <c r="BH591" s="207"/>
      <c r="BI591" s="207"/>
      <c r="BJ591" s="207"/>
      <c r="BK591" s="207"/>
      <c r="BL591" s="207"/>
      <c r="BM591" s="207"/>
      <c r="BN591" s="207"/>
      <c r="BO591" s="207"/>
      <c r="BP591" s="207"/>
      <c r="BQ591" s="207"/>
      <c r="BR591" s="207"/>
      <c r="BS591" s="207"/>
      <c r="BT591" s="207"/>
      <c r="BU591" s="207"/>
      <c r="BV591" s="207"/>
      <c r="BW591" s="207"/>
      <c r="BX591" s="207"/>
      <c r="BY591" s="207"/>
      <c r="BZ591" s="208"/>
      <c r="CA591" s="208"/>
      <c r="CB591" s="208"/>
      <c r="CC591" s="208"/>
      <c r="CD591" s="208"/>
      <c r="CE591" s="208"/>
      <c r="CF591" s="208"/>
      <c r="CG591" s="208"/>
      <c r="CH591" s="208"/>
      <c r="CI591" s="208"/>
      <c r="CJ591" s="208"/>
      <c r="CK591" s="208"/>
      <c r="CL591" s="208"/>
      <c r="CM591" s="208"/>
      <c r="CN591" s="208"/>
      <c r="CO591" s="208"/>
      <c r="CP591" s="208"/>
      <c r="CQ591" s="208"/>
      <c r="CR591" s="208"/>
      <c r="CS591" s="208"/>
      <c r="CT591" s="208"/>
      <c r="CU591" s="208"/>
      <c r="CV591" s="208"/>
      <c r="CW591" s="208"/>
      <c r="CX591" s="208"/>
      <c r="CY591" s="208"/>
      <c r="CZ591" s="208"/>
      <c r="DA591" s="205"/>
    </row>
    <row r="592" s="212" customFormat="true" ht="25.15" customHeight="true" x14ac:dyDescent="0.2">
      <c r="C592" s="1740"/>
      <c r="D592" s="1734"/>
      <c r="E592" s="504"/>
      <c r="F592" s="488"/>
      <c r="G592" s="488"/>
      <c r="H592" s="1738" t="s">
        <v>234</v>
      </c>
      <c r="I592" s="1734"/>
      <c r="J592" s="511">
        <v>0.2876524723211864</v>
      </c>
      <c r="K592" s="488"/>
      <c r="L592" s="488"/>
      <c r="M592" s="1739" t="s">
        <v>282</v>
      </c>
      <c r="N592" s="1734"/>
      <c r="O592" s="512">
        <v>1.0514531595460007E-3</v>
      </c>
      <c r="P592" s="488"/>
      <c r="Q592" s="488"/>
      <c r="AU592" s="205"/>
      <c r="AV592" s="205"/>
      <c r="AW592" s="205"/>
      <c r="AX592" s="205"/>
      <c r="AY592" s="205"/>
      <c r="BA592" s="207"/>
      <c r="BB592" s="281"/>
      <c r="BC592" s="207"/>
      <c r="BD592" s="207"/>
      <c r="BE592" s="207"/>
      <c r="BF592" s="207"/>
      <c r="BG592" s="207"/>
      <c r="BH592" s="207"/>
      <c r="BI592" s="207"/>
      <c r="BJ592" s="207"/>
      <c r="BK592" s="207"/>
      <c r="BL592" s="207"/>
      <c r="BM592" s="207"/>
      <c r="BN592" s="207"/>
      <c r="BO592" s="207"/>
      <c r="BP592" s="207"/>
      <c r="BQ592" s="207"/>
      <c r="BR592" s="207"/>
      <c r="BS592" s="207"/>
      <c r="BT592" s="207"/>
      <c r="BU592" s="207"/>
      <c r="BV592" s="207"/>
      <c r="BW592" s="207"/>
      <c r="BX592" s="207"/>
      <c r="BY592" s="207"/>
      <c r="BZ592" s="208"/>
      <c r="CA592" s="208"/>
      <c r="CB592" s="208"/>
      <c r="CC592" s="208"/>
      <c r="CD592" s="208"/>
      <c r="CE592" s="208"/>
      <c r="CF592" s="208"/>
      <c r="CG592" s="208"/>
      <c r="CH592" s="208"/>
      <c r="CI592" s="208"/>
      <c r="CJ592" s="208"/>
      <c r="CK592" s="208"/>
      <c r="CL592" s="208"/>
      <c r="CM592" s="208"/>
      <c r="CN592" s="208"/>
      <c r="CO592" s="208"/>
      <c r="CP592" s="208"/>
      <c r="CQ592" s="208"/>
      <c r="CR592" s="208"/>
      <c r="CS592" s="208"/>
      <c r="CT592" s="208"/>
      <c r="CU592" s="208"/>
      <c r="CV592" s="208"/>
      <c r="CW592" s="208"/>
      <c r="CX592" s="208"/>
      <c r="CY592" s="208"/>
      <c r="CZ592" s="208"/>
      <c r="DA592" s="205"/>
    </row>
    <row r="593" s="212" customFormat="true" ht="25.15" customHeight="true" x14ac:dyDescent="0.2">
      <c r="C593" s="1740"/>
      <c r="D593" s="1734"/>
      <c r="E593" s="488"/>
      <c r="F593" s="488"/>
      <c r="G593" s="488"/>
      <c r="H593" s="1738" t="s">
        <v>258</v>
      </c>
      <c r="I593" s="1734"/>
      <c r="J593" s="511">
        <v>1.2606535026296009E-2</v>
      </c>
      <c r="K593" s="488"/>
      <c r="L593" s="488"/>
      <c r="M593" s="1739" t="s">
        <v>311</v>
      </c>
      <c r="N593" s="1734"/>
      <c r="O593" s="512">
        <v>7.5775593863628885E-4</v>
      </c>
      <c r="P593" s="488"/>
      <c r="Q593" s="488"/>
      <c r="AU593" s="205"/>
      <c r="AV593" s="205"/>
      <c r="AW593" s="205"/>
      <c r="AX593" s="205"/>
      <c r="AY593" s="205"/>
      <c r="BA593" s="207"/>
      <c r="BB593" s="281"/>
      <c r="BC593" s="207"/>
      <c r="BD593" s="207"/>
      <c r="BE593" s="207"/>
      <c r="BF593" s="207"/>
      <c r="BG593" s="207"/>
      <c r="BH593" s="207"/>
      <c r="BI593" s="207"/>
      <c r="BJ593" s="207"/>
      <c r="BK593" s="207"/>
      <c r="BL593" s="207"/>
      <c r="BM593" s="207"/>
      <c r="BN593" s="207"/>
      <c r="BO593" s="207"/>
      <c r="BP593" s="207"/>
      <c r="BQ593" s="207"/>
      <c r="BR593" s="207"/>
      <c r="BS593" s="207"/>
      <c r="BT593" s="207"/>
      <c r="BU593" s="207"/>
      <c r="BV593" s="207"/>
      <c r="BW593" s="207"/>
      <c r="BX593" s="207"/>
      <c r="BY593" s="207"/>
      <c r="BZ593" s="208"/>
      <c r="CA593" s="208"/>
      <c r="CB593" s="208"/>
      <c r="CC593" s="208"/>
      <c r="CD593" s="208"/>
      <c r="CE593" s="208"/>
      <c r="CF593" s="208"/>
      <c r="CG593" s="208"/>
      <c r="CH593" s="208"/>
      <c r="CI593" s="208"/>
      <c r="CJ593" s="208"/>
      <c r="CK593" s="208"/>
      <c r="CL593" s="208"/>
      <c r="CM593" s="208"/>
      <c r="CN593" s="208"/>
      <c r="CO593" s="208"/>
      <c r="CP593" s="208"/>
      <c r="CQ593" s="208"/>
      <c r="CR593" s="208"/>
      <c r="CS593" s="208"/>
      <c r="CT593" s="208"/>
      <c r="CU593" s="208"/>
      <c r="CV593" s="208"/>
      <c r="CW593" s="208"/>
      <c r="CX593" s="208"/>
      <c r="CY593" s="208"/>
      <c r="CZ593" s="208"/>
      <c r="DA593" s="205"/>
    </row>
    <row r="594" s="212" customFormat="true" ht="25.15" customHeight="true" x14ac:dyDescent="0.2">
      <c r="C594" s="1744" t="s">
        <v>323</v>
      </c>
      <c r="D594" s="1734"/>
      <c r="E594" s="1734"/>
      <c r="F594" s="1734"/>
      <c r="G594" s="1734"/>
      <c r="H594" s="1738" t="s">
        <v>286</v>
      </c>
      <c r="I594" s="1734"/>
      <c r="J594" s="511">
        <v>3.832975138594724E-3</v>
      </c>
      <c r="K594" s="488"/>
      <c r="L594" s="488"/>
      <c r="M594" s="1739" t="s">
        <v>319</v>
      </c>
      <c r="N594" s="1734"/>
      <c r="O594" s="516">
        <v>5.2508519633539254E-5</v>
      </c>
      <c r="P594" s="488"/>
      <c r="Q594" s="488"/>
      <c r="AU594" s="205"/>
      <c r="AV594" s="205"/>
      <c r="AW594" s="205"/>
      <c r="AX594" s="205"/>
      <c r="AY594" s="205"/>
      <c r="BA594" s="207"/>
      <c r="BB594" s="281"/>
      <c r="BC594" s="207"/>
      <c r="BD594" s="207"/>
      <c r="BE594" s="207"/>
      <c r="BF594" s="207"/>
      <c r="BG594" s="207"/>
      <c r="BH594" s="207"/>
      <c r="BI594" s="207"/>
      <c r="BJ594" s="207"/>
      <c r="BK594" s="207"/>
      <c r="BL594" s="207"/>
      <c r="BM594" s="207"/>
      <c r="BN594" s="207"/>
      <c r="BO594" s="207"/>
      <c r="BP594" s="207"/>
      <c r="BQ594" s="207"/>
      <c r="BR594" s="207"/>
      <c r="BS594" s="207"/>
      <c r="BT594" s="207"/>
      <c r="BU594" s="207"/>
      <c r="BV594" s="207"/>
      <c r="BW594" s="207"/>
      <c r="BX594" s="207"/>
      <c r="BY594" s="207"/>
      <c r="BZ594" s="208"/>
      <c r="CA594" s="208"/>
      <c r="CB594" s="208"/>
      <c r="CC594" s="208"/>
      <c r="CD594" s="208"/>
      <c r="CE594" s="208"/>
      <c r="CF594" s="208"/>
      <c r="CG594" s="208"/>
      <c r="CH594" s="208"/>
      <c r="CI594" s="208"/>
      <c r="CJ594" s="208"/>
      <c r="CK594" s="208"/>
      <c r="CL594" s="208"/>
      <c r="CM594" s="208"/>
      <c r="CN594" s="208"/>
      <c r="CO594" s="208"/>
      <c r="CP594" s="208"/>
      <c r="CQ594" s="208"/>
      <c r="CR594" s="208"/>
      <c r="CS594" s="208"/>
      <c r="CT594" s="208"/>
      <c r="CU594" s="208"/>
      <c r="CV594" s="208"/>
      <c r="CW594" s="208"/>
      <c r="CX594" s="208"/>
      <c r="CY594" s="208"/>
      <c r="CZ594" s="208"/>
      <c r="DA594" s="205"/>
    </row>
    <row r="595" s="212" customFormat="true" ht="25.15" customHeight="true" x14ac:dyDescent="0.2">
      <c r="C595" s="1748" t="s">
        <v>219</v>
      </c>
      <c r="D595" s="1734"/>
      <c r="E595" s="1749" t="s">
        <v>324</v>
      </c>
      <c r="F595" s="1750"/>
      <c r="G595" s="1751"/>
      <c r="H595" s="1738" t="s">
        <v>300</v>
      </c>
      <c r="I595" s="1734"/>
      <c r="J595" s="511">
        <v>3.7953746556175665E-3</v>
      </c>
      <c r="K595" s="488"/>
      <c r="L595" s="488"/>
      <c r="M595" s="1739" t="s">
        <v>260</v>
      </c>
      <c r="N595" s="1734"/>
      <c r="O595" s="512">
        <v>4.2108194713309163E-2</v>
      </c>
      <c r="P595" s="488"/>
      <c r="Q595" s="488"/>
      <c r="AU595" s="205"/>
      <c r="AV595" s="205"/>
      <c r="AW595" s="205"/>
      <c r="AX595" s="205"/>
      <c r="AY595" s="205"/>
      <c r="BA595" s="207"/>
      <c r="BB595" s="281"/>
      <c r="BC595" s="207"/>
      <c r="BD595" s="207"/>
      <c r="BE595" s="207"/>
      <c r="BF595" s="207"/>
      <c r="BG595" s="207"/>
      <c r="BH595" s="207"/>
      <c r="BI595" s="207"/>
      <c r="BJ595" s="207"/>
      <c r="BK595" s="207"/>
      <c r="BL595" s="207"/>
      <c r="BM595" s="207"/>
      <c r="BN595" s="207"/>
      <c r="BO595" s="207"/>
      <c r="BP595" s="207"/>
      <c r="BQ595" s="207"/>
      <c r="BR595" s="207"/>
      <c r="BS595" s="207"/>
      <c r="BT595" s="207"/>
      <c r="BU595" s="207"/>
      <c r="BV595" s="207"/>
      <c r="BW595" s="207"/>
      <c r="BX595" s="207"/>
      <c r="BY595" s="207"/>
      <c r="BZ595" s="208"/>
      <c r="CA595" s="208"/>
      <c r="CB595" s="208"/>
      <c r="CC595" s="208"/>
      <c r="CD595" s="208"/>
      <c r="CE595" s="208"/>
      <c r="CF595" s="208"/>
      <c r="CG595" s="208"/>
      <c r="CH595" s="208"/>
      <c r="CI595" s="208"/>
      <c r="CJ595" s="208"/>
      <c r="CK595" s="208"/>
      <c r="CL595" s="208"/>
      <c r="CM595" s="208"/>
      <c r="CN595" s="208"/>
      <c r="CO595" s="208"/>
      <c r="CP595" s="208"/>
      <c r="CQ595" s="208"/>
      <c r="CR595" s="208"/>
      <c r="CS595" s="208"/>
      <c r="CT595" s="208"/>
      <c r="CU595" s="208"/>
      <c r="CV595" s="208"/>
      <c r="CW595" s="208"/>
      <c r="CX595" s="208"/>
      <c r="CY595" s="208"/>
      <c r="CZ595" s="208"/>
      <c r="DA595" s="205"/>
    </row>
    <row r="596" s="212" customFormat="true" ht="25.15" customHeight="true" x14ac:dyDescent="0.2">
      <c r="C596" s="1734"/>
      <c r="D596" s="1734"/>
      <c r="E596" s="492" t="s">
        <v>207</v>
      </c>
      <c r="F596" s="493" t="s">
        <v>325</v>
      </c>
      <c r="G596" s="494" t="s">
        <v>326</v>
      </c>
      <c r="H596" s="1738" t="s">
        <v>277</v>
      </c>
      <c r="I596" s="1734"/>
      <c r="J596" s="511">
        <v>1.9391231278107355E-2</v>
      </c>
      <c r="K596" s="488"/>
      <c r="L596" s="488"/>
      <c r="M596" s="1739" t="s">
        <v>299</v>
      </c>
      <c r="N596" s="1734"/>
      <c r="O596" s="512">
        <v>2.1475149976301357E-3</v>
      </c>
      <c r="P596" s="488"/>
      <c r="Q596" s="488"/>
      <c r="AU596" s="205"/>
      <c r="AV596" s="205"/>
      <c r="AW596" s="205"/>
      <c r="AX596" s="205"/>
      <c r="AY596" s="205"/>
      <c r="BA596" s="207"/>
      <c r="BB596" s="281"/>
      <c r="BC596" s="207"/>
      <c r="BD596" s="207"/>
      <c r="BE596" s="207"/>
      <c r="BF596" s="207"/>
      <c r="BG596" s="207"/>
      <c r="BH596" s="207"/>
      <c r="BI596" s="207"/>
      <c r="BJ596" s="207"/>
      <c r="BK596" s="207"/>
      <c r="BL596" s="207"/>
      <c r="BM596" s="207"/>
      <c r="BN596" s="207"/>
      <c r="BO596" s="207"/>
      <c r="BP596" s="207"/>
      <c r="BQ596" s="207"/>
      <c r="BR596" s="207"/>
      <c r="BS596" s="207"/>
      <c r="BT596" s="207"/>
      <c r="BU596" s="207"/>
      <c r="BV596" s="207"/>
      <c r="BW596" s="207"/>
      <c r="BX596" s="207"/>
      <c r="BY596" s="207"/>
      <c r="BZ596" s="208"/>
      <c r="CA596" s="208"/>
      <c r="CB596" s="208"/>
      <c r="CC596" s="208"/>
      <c r="CD596" s="208"/>
      <c r="CE596" s="208"/>
      <c r="CF596" s="208"/>
      <c r="CG596" s="208"/>
      <c r="CH596" s="208"/>
      <c r="CI596" s="208"/>
      <c r="CJ596" s="208"/>
      <c r="CK596" s="208"/>
      <c r="CL596" s="208"/>
      <c r="CM596" s="208"/>
      <c r="CN596" s="208"/>
      <c r="CO596" s="208"/>
      <c r="CP596" s="208"/>
      <c r="CQ596" s="208"/>
      <c r="CR596" s="208"/>
      <c r="CS596" s="208"/>
      <c r="CT596" s="208"/>
      <c r="CU596" s="208"/>
      <c r="CV596" s="208"/>
      <c r="CW596" s="208"/>
      <c r="CX596" s="208"/>
      <c r="CY596" s="208"/>
      <c r="CZ596" s="208"/>
      <c r="DA596" s="205"/>
    </row>
    <row r="597" s="212" customFormat="true" ht="25.15" customHeight="true" x14ac:dyDescent="0.2">
      <c r="C597" s="1747" t="s">
        <v>220</v>
      </c>
      <c r="D597" s="1734"/>
      <c r="E597" s="520">
        <v>9.1431252247204</v>
      </c>
      <c r="F597" s="521">
        <v>9.9381795920873905</v>
      </c>
      <c r="G597" s="522">
        <v>9.9381795920873905</v>
      </c>
      <c r="H597" s="1738" t="s">
        <v>294</v>
      </c>
      <c r="I597" s="1734"/>
      <c r="J597" s="511">
        <v>2.6790408624848107E-3</v>
      </c>
      <c r="K597" s="488"/>
      <c r="L597" s="488"/>
      <c r="M597" s="1741" t="s">
        <v>266</v>
      </c>
      <c r="N597" s="1734"/>
      <c r="O597" s="514">
        <v>1.581429924284421E-2</v>
      </c>
      <c r="P597" s="488"/>
      <c r="Q597" s="488"/>
      <c r="AU597" s="205"/>
      <c r="AV597" s="205"/>
      <c r="AW597" s="205"/>
      <c r="AX597" s="205"/>
      <c r="AY597" s="205"/>
      <c r="BA597" s="207"/>
      <c r="BB597" s="281"/>
      <c r="BC597" s="207"/>
      <c r="BD597" s="207"/>
      <c r="BE597" s="207"/>
      <c r="BF597" s="207"/>
      <c r="BG597" s="207"/>
      <c r="BH597" s="207"/>
      <c r="BI597" s="207"/>
      <c r="BJ597" s="207"/>
      <c r="BK597" s="207"/>
      <c r="BL597" s="207"/>
      <c r="BM597" s="207"/>
      <c r="BN597" s="207"/>
      <c r="BO597" s="207"/>
      <c r="BP597" s="207"/>
      <c r="BQ597" s="207"/>
      <c r="BR597" s="207"/>
      <c r="BS597" s="207"/>
      <c r="BT597" s="207"/>
      <c r="BU597" s="207"/>
      <c r="BV597" s="207"/>
      <c r="BW597" s="207"/>
      <c r="BX597" s="207"/>
      <c r="BY597" s="207"/>
      <c r="BZ597" s="208"/>
      <c r="CA597" s="208"/>
      <c r="CB597" s="208"/>
      <c r="CC597" s="208"/>
      <c r="CD597" s="208"/>
      <c r="CE597" s="208"/>
      <c r="CF597" s="208"/>
      <c r="CG597" s="208"/>
      <c r="CH597" s="208"/>
      <c r="CI597" s="208"/>
      <c r="CJ597" s="208"/>
      <c r="CK597" s="208"/>
      <c r="CL597" s="208"/>
      <c r="CM597" s="208"/>
      <c r="CN597" s="208"/>
      <c r="CO597" s="208"/>
      <c r="CP597" s="208"/>
      <c r="CQ597" s="208"/>
      <c r="CR597" s="208"/>
      <c r="CS597" s="208"/>
      <c r="CT597" s="208"/>
      <c r="CU597" s="208"/>
      <c r="CV597" s="208"/>
      <c r="CW597" s="208"/>
      <c r="CX597" s="208"/>
      <c r="CY597" s="208"/>
      <c r="CZ597" s="208"/>
      <c r="DA597" s="205"/>
    </row>
    <row r="598" s="212" customFormat="true" ht="25.15" customHeight="true" x14ac:dyDescent="0.2">
      <c r="C598" s="1740"/>
      <c r="D598" s="1734"/>
      <c r="E598" s="504"/>
      <c r="F598" s="504"/>
      <c r="G598" s="504"/>
      <c r="H598" s="1738" t="s">
        <v>312</v>
      </c>
      <c r="I598" s="1734"/>
      <c r="J598" s="518">
        <v>1.2512075780811053E-5</v>
      </c>
      <c r="K598" s="488"/>
      <c r="L598" s="488"/>
      <c r="M598" s="1740"/>
      <c r="N598" s="1734"/>
      <c r="O598" s="504"/>
      <c r="P598" s="488"/>
      <c r="Q598" s="488"/>
      <c r="AU598" s="205"/>
      <c r="AV598" s="205"/>
      <c r="AW598" s="205"/>
      <c r="AX598" s="205"/>
      <c r="AY598" s="205"/>
      <c r="BA598" s="207"/>
      <c r="BB598" s="281"/>
      <c r="BC598" s="207"/>
      <c r="BD598" s="207"/>
      <c r="BE598" s="207"/>
      <c r="BF598" s="207"/>
      <c r="BG598" s="207"/>
      <c r="BH598" s="207"/>
      <c r="BI598" s="207"/>
      <c r="BJ598" s="207"/>
      <c r="BK598" s="207"/>
      <c r="BL598" s="207"/>
      <c r="BM598" s="207"/>
      <c r="BN598" s="207"/>
      <c r="BO598" s="207"/>
      <c r="BP598" s="207"/>
      <c r="BQ598" s="207"/>
      <c r="BR598" s="207"/>
      <c r="BS598" s="207"/>
      <c r="BT598" s="207"/>
      <c r="BU598" s="207"/>
      <c r="BV598" s="207"/>
      <c r="BW598" s="207"/>
      <c r="BX598" s="207"/>
      <c r="BY598" s="207"/>
      <c r="BZ598" s="208"/>
      <c r="CA598" s="208"/>
      <c r="CB598" s="208"/>
      <c r="CC598" s="208"/>
      <c r="CD598" s="208"/>
      <c r="CE598" s="208"/>
      <c r="CF598" s="208"/>
      <c r="CG598" s="208"/>
      <c r="CH598" s="208"/>
      <c r="CI598" s="208"/>
      <c r="CJ598" s="208"/>
      <c r="CK598" s="208"/>
      <c r="CL598" s="208"/>
      <c r="CM598" s="208"/>
      <c r="CN598" s="208"/>
      <c r="CO598" s="208"/>
      <c r="CP598" s="208"/>
      <c r="CQ598" s="208"/>
      <c r="CR598" s="208"/>
      <c r="CS598" s="208"/>
      <c r="CT598" s="208"/>
      <c r="CU598" s="208"/>
      <c r="CV598" s="208"/>
      <c r="CW598" s="208"/>
      <c r="CX598" s="208"/>
      <c r="CY598" s="208"/>
      <c r="CZ598" s="208"/>
      <c r="DA598" s="205"/>
    </row>
    <row r="599" s="212" customFormat="true" ht="25.15" customHeight="true" x14ac:dyDescent="0.2">
      <c r="C599" s="1740"/>
      <c r="D599" s="1734"/>
      <c r="E599" s="488"/>
      <c r="F599" s="488"/>
      <c r="G599" s="488"/>
      <c r="H599" s="1738" t="s">
        <v>316</v>
      </c>
      <c r="I599" s="1734"/>
      <c r="J599" s="511">
        <v>1.3160100910769802E-3</v>
      </c>
      <c r="K599" s="488"/>
      <c r="L599" s="488"/>
      <c r="M599" s="1740"/>
      <c r="N599" s="1734"/>
      <c r="O599" s="488"/>
      <c r="P599" s="488"/>
      <c r="Q599" s="488"/>
      <c r="AU599" s="205"/>
      <c r="AV599" s="205"/>
      <c r="AW599" s="205"/>
      <c r="AX599" s="205"/>
      <c r="AY599" s="205"/>
      <c r="BA599" s="207"/>
      <c r="BB599" s="281"/>
      <c r="BC599" s="207"/>
      <c r="BD599" s="207"/>
      <c r="BE599" s="207"/>
      <c r="BF599" s="207"/>
      <c r="BG599" s="207"/>
      <c r="BH599" s="207"/>
      <c r="BI599" s="207"/>
      <c r="BJ599" s="207"/>
      <c r="BK599" s="207"/>
      <c r="BL599" s="207"/>
      <c r="BM599" s="207"/>
      <c r="BN599" s="207"/>
      <c r="BO599" s="207"/>
      <c r="BP599" s="207"/>
      <c r="BQ599" s="207"/>
      <c r="BR599" s="207"/>
      <c r="BS599" s="207"/>
      <c r="BT599" s="207"/>
      <c r="BU599" s="207"/>
      <c r="BV599" s="207"/>
      <c r="BW599" s="207"/>
      <c r="BX599" s="207"/>
      <c r="BY599" s="207"/>
      <c r="BZ599" s="208"/>
      <c r="CA599" s="208"/>
      <c r="CB599" s="208"/>
      <c r="CC599" s="208"/>
      <c r="CD599" s="208"/>
      <c r="CE599" s="208"/>
      <c r="CF599" s="208"/>
      <c r="CG599" s="208"/>
      <c r="CH599" s="208"/>
      <c r="CI599" s="208"/>
      <c r="CJ599" s="208"/>
      <c r="CK599" s="208"/>
      <c r="CL599" s="208"/>
      <c r="CM599" s="208"/>
      <c r="CN599" s="208"/>
      <c r="CO599" s="208"/>
      <c r="CP599" s="208"/>
      <c r="CQ599" s="208"/>
      <c r="CR599" s="208"/>
      <c r="CS599" s="208"/>
      <c r="CT599" s="208"/>
      <c r="CU599" s="208"/>
      <c r="CV599" s="208"/>
      <c r="CW599" s="208"/>
      <c r="CX599" s="208"/>
      <c r="CY599" s="208"/>
      <c r="CZ599" s="208"/>
      <c r="DA599" s="205"/>
    </row>
    <row r="600" s="212" customFormat="true" ht="25.15" customHeight="true" x14ac:dyDescent="0.2">
      <c r="C600" s="1744" t="s">
        <v>327</v>
      </c>
      <c r="D600" s="1734"/>
      <c r="E600" s="1734"/>
      <c r="F600" s="488"/>
      <c r="G600" s="488"/>
      <c r="H600" s="1738" t="s">
        <v>313</v>
      </c>
      <c r="I600" s="1734"/>
      <c r="J600" s="511">
        <v>2.0364534906803369E-4</v>
      </c>
      <c r="K600" s="488"/>
      <c r="L600" s="488"/>
      <c r="M600" s="1743" t="s">
        <v>323</v>
      </c>
      <c r="N600" s="1734"/>
      <c r="O600" s="1734"/>
      <c r="P600" s="1734"/>
      <c r="Q600" s="1734"/>
      <c r="AU600" s="205"/>
      <c r="AV600" s="205"/>
      <c r="AW600" s="205"/>
      <c r="AX600" s="205"/>
      <c r="AY600" s="205"/>
      <c r="BA600" s="207"/>
      <c r="BB600" s="281"/>
      <c r="BC600" s="207"/>
      <c r="BD600" s="207"/>
      <c r="BE600" s="207"/>
      <c r="BF600" s="207"/>
      <c r="BG600" s="207"/>
      <c r="BH600" s="207"/>
      <c r="BI600" s="207"/>
      <c r="BJ600" s="207"/>
      <c r="BK600" s="207"/>
      <c r="BL600" s="207"/>
      <c r="BM600" s="207"/>
      <c r="BN600" s="207"/>
      <c r="BO600" s="207"/>
      <c r="BP600" s="207"/>
      <c r="BQ600" s="207"/>
      <c r="BR600" s="207"/>
      <c r="BS600" s="207"/>
      <c r="BT600" s="207"/>
      <c r="BU600" s="207"/>
      <c r="BV600" s="207"/>
      <c r="BW600" s="207"/>
      <c r="BX600" s="207"/>
      <c r="BY600" s="207"/>
      <c r="BZ600" s="208"/>
      <c r="CA600" s="208"/>
      <c r="CB600" s="208"/>
      <c r="CC600" s="208"/>
      <c r="CD600" s="208"/>
      <c r="CE600" s="208"/>
      <c r="CF600" s="208"/>
      <c r="CG600" s="208"/>
      <c r="CH600" s="208"/>
      <c r="CI600" s="208"/>
      <c r="CJ600" s="208"/>
      <c r="CK600" s="208"/>
      <c r="CL600" s="208"/>
      <c r="CM600" s="208"/>
      <c r="CN600" s="208"/>
      <c r="CO600" s="208"/>
      <c r="CP600" s="208"/>
      <c r="CQ600" s="208"/>
      <c r="CR600" s="208"/>
      <c r="CS600" s="208"/>
      <c r="CT600" s="208"/>
      <c r="CU600" s="208"/>
      <c r="CV600" s="208"/>
      <c r="CW600" s="208"/>
      <c r="CX600" s="208"/>
      <c r="CY600" s="208"/>
      <c r="CZ600" s="208"/>
      <c r="DA600" s="205"/>
    </row>
    <row r="601" s="212" customFormat="true" ht="25.15" customHeight="true" x14ac:dyDescent="0.2">
      <c r="C601" s="1740"/>
      <c r="D601" s="1734"/>
      <c r="E601" s="495" t="s">
        <v>219</v>
      </c>
      <c r="F601" s="488"/>
      <c r="G601" s="488"/>
      <c r="H601" s="1738" t="s">
        <v>255</v>
      </c>
      <c r="I601" s="1734"/>
      <c r="J601" s="511">
        <v>4.727212626907585E-2</v>
      </c>
      <c r="K601" s="488"/>
      <c r="L601" s="488"/>
      <c r="M601" s="1756" t="s">
        <v>219</v>
      </c>
      <c r="N601" s="1734"/>
      <c r="O601" s="1752" t="s">
        <v>324</v>
      </c>
      <c r="P601" s="1753"/>
      <c r="Q601" s="1754"/>
      <c r="AU601" s="205"/>
      <c r="AV601" s="205"/>
      <c r="AW601" s="205"/>
      <c r="AX601" s="205"/>
      <c r="AY601" s="205"/>
      <c r="BA601" s="207"/>
      <c r="BB601" s="281"/>
      <c r="BC601" s="207"/>
      <c r="BD601" s="207"/>
      <c r="BE601" s="207"/>
      <c r="BF601" s="207"/>
      <c r="BG601" s="207"/>
      <c r="BH601" s="207"/>
      <c r="BI601" s="207"/>
      <c r="BJ601" s="207"/>
      <c r="BK601" s="207"/>
      <c r="BL601" s="207"/>
      <c r="BM601" s="207"/>
      <c r="BN601" s="207"/>
      <c r="BO601" s="207"/>
      <c r="BP601" s="207"/>
      <c r="BQ601" s="207"/>
      <c r="BR601" s="207"/>
      <c r="BS601" s="207"/>
      <c r="BT601" s="207"/>
      <c r="BU601" s="207"/>
      <c r="BV601" s="207"/>
      <c r="BW601" s="207"/>
      <c r="BX601" s="207"/>
      <c r="BY601" s="207"/>
      <c r="BZ601" s="208"/>
      <c r="CA601" s="208"/>
      <c r="CB601" s="208"/>
      <c r="CC601" s="208"/>
      <c r="CD601" s="208"/>
      <c r="CE601" s="208"/>
      <c r="CF601" s="208"/>
      <c r="CG601" s="208"/>
      <c r="CH601" s="208"/>
      <c r="CI601" s="208"/>
      <c r="CJ601" s="208"/>
      <c r="CK601" s="208"/>
      <c r="CL601" s="208"/>
      <c r="CM601" s="208"/>
      <c r="CN601" s="208"/>
      <c r="CO601" s="208"/>
      <c r="CP601" s="208"/>
      <c r="CQ601" s="208"/>
      <c r="CR601" s="208"/>
      <c r="CS601" s="208"/>
      <c r="CT601" s="208"/>
      <c r="CU601" s="208"/>
      <c r="CV601" s="208"/>
      <c r="CW601" s="208"/>
      <c r="CX601" s="208"/>
      <c r="CY601" s="208"/>
      <c r="CZ601" s="208"/>
      <c r="DA601" s="205"/>
    </row>
    <row r="602" s="212" customFormat="true" ht="25.15" customHeight="true" x14ac:dyDescent="0.2">
      <c r="C602" s="1734"/>
      <c r="D602" s="1734"/>
      <c r="E602" s="523" t="s">
        <v>220</v>
      </c>
      <c r="F602" s="488"/>
      <c r="G602" s="488"/>
      <c r="H602" s="1738" t="s">
        <v>282</v>
      </c>
      <c r="I602" s="1734"/>
      <c r="J602" s="511">
        <v>1.417533973021104E-2</v>
      </c>
      <c r="K602" s="488"/>
      <c r="L602" s="488"/>
      <c r="M602" s="1734"/>
      <c r="N602" s="1734"/>
      <c r="O602" s="496" t="s">
        <v>207</v>
      </c>
      <c r="P602" s="497" t="s">
        <v>325</v>
      </c>
      <c r="Q602" s="498" t="s">
        <v>326</v>
      </c>
      <c r="AU602" s="205"/>
      <c r="AV602" s="205"/>
      <c r="AW602" s="205"/>
      <c r="AX602" s="205"/>
      <c r="AY602" s="205"/>
      <c r="BA602" s="207"/>
      <c r="BB602" s="281"/>
      <c r="BC602" s="207"/>
      <c r="BD602" s="207"/>
      <c r="BE602" s="207"/>
      <c r="BF602" s="207"/>
      <c r="BG602" s="207"/>
      <c r="BH602" s="207"/>
      <c r="BI602" s="207"/>
      <c r="BJ602" s="207"/>
      <c r="BK602" s="207"/>
      <c r="BL602" s="207"/>
      <c r="BM602" s="207"/>
      <c r="BN602" s="207"/>
      <c r="BO602" s="207"/>
      <c r="BP602" s="207"/>
      <c r="BQ602" s="207"/>
      <c r="BR602" s="207"/>
      <c r="BS602" s="207"/>
      <c r="BT602" s="207"/>
      <c r="BU602" s="207"/>
      <c r="BV602" s="207"/>
      <c r="BW602" s="207"/>
      <c r="BX602" s="207"/>
      <c r="BY602" s="207"/>
      <c r="BZ602" s="208"/>
      <c r="CA602" s="208"/>
      <c r="CB602" s="208"/>
      <c r="CC602" s="208"/>
      <c r="CD602" s="208"/>
      <c r="CE602" s="208"/>
      <c r="CF602" s="208"/>
      <c r="CG602" s="208"/>
      <c r="CH602" s="208"/>
      <c r="CI602" s="208"/>
      <c r="CJ602" s="208"/>
      <c r="CK602" s="208"/>
      <c r="CL602" s="208"/>
      <c r="CM602" s="208"/>
      <c r="CN602" s="208"/>
      <c r="CO602" s="208"/>
      <c r="CP602" s="208"/>
      <c r="CQ602" s="208"/>
      <c r="CR602" s="208"/>
      <c r="CS602" s="208"/>
      <c r="CT602" s="208"/>
      <c r="CU602" s="208"/>
      <c r="CV602" s="208"/>
      <c r="CW602" s="208"/>
      <c r="CX602" s="208"/>
      <c r="CY602" s="208"/>
      <c r="CZ602" s="208"/>
      <c r="DA602" s="205"/>
    </row>
    <row r="603" s="212" customFormat="true" ht="25.15" customHeight="true" x14ac:dyDescent="0.2">
      <c r="C603" s="1733" t="s">
        <v>249</v>
      </c>
      <c r="D603" s="1734"/>
      <c r="E603" s="507">
        <v>-2.9116908310337891E-2</v>
      </c>
      <c r="F603" s="488"/>
      <c r="G603" s="488"/>
      <c r="H603" s="1738" t="s">
        <v>311</v>
      </c>
      <c r="I603" s="1734"/>
      <c r="J603" s="511">
        <v>1.1614015764629792E-4</v>
      </c>
      <c r="K603" s="488"/>
      <c r="L603" s="488"/>
      <c r="M603" s="1755" t="s">
        <v>220</v>
      </c>
      <c r="N603" s="1734"/>
      <c r="O603" s="524">
        <v>7.7449247211395784</v>
      </c>
      <c r="P603" s="525">
        <v>8.1525523380416622</v>
      </c>
      <c r="Q603" s="526">
        <v>8.1525523380416622</v>
      </c>
      <c r="AU603" s="205"/>
      <c r="AV603" s="205"/>
      <c r="AW603" s="205"/>
      <c r="AX603" s="205"/>
      <c r="AY603" s="205"/>
      <c r="BA603" s="207"/>
      <c r="BB603" s="281"/>
      <c r="BC603" s="207"/>
      <c r="BD603" s="207"/>
      <c r="BE603" s="207"/>
      <c r="BF603" s="207"/>
      <c r="BG603" s="207"/>
      <c r="BH603" s="207"/>
      <c r="BI603" s="207"/>
      <c r="BJ603" s="207"/>
      <c r="BK603" s="207"/>
      <c r="BL603" s="207"/>
      <c r="BM603" s="207"/>
      <c r="BN603" s="207"/>
      <c r="BO603" s="207"/>
      <c r="BP603" s="207"/>
      <c r="BQ603" s="207"/>
      <c r="BR603" s="207"/>
      <c r="BS603" s="207"/>
      <c r="BT603" s="207"/>
      <c r="BU603" s="207"/>
      <c r="BV603" s="207"/>
      <c r="BW603" s="207"/>
      <c r="BX603" s="207"/>
      <c r="BY603" s="207"/>
      <c r="BZ603" s="208"/>
      <c r="CA603" s="208"/>
      <c r="CB603" s="208"/>
      <c r="CC603" s="208"/>
      <c r="CD603" s="208"/>
      <c r="CE603" s="208"/>
      <c r="CF603" s="208"/>
      <c r="CG603" s="208"/>
      <c r="CH603" s="208"/>
      <c r="CI603" s="208"/>
      <c r="CJ603" s="208"/>
      <c r="CK603" s="208"/>
      <c r="CL603" s="208"/>
      <c r="CM603" s="208"/>
      <c r="CN603" s="208"/>
      <c r="CO603" s="208"/>
      <c r="CP603" s="208"/>
      <c r="CQ603" s="208"/>
      <c r="CR603" s="208"/>
      <c r="CS603" s="208"/>
      <c r="CT603" s="208"/>
      <c r="CU603" s="208"/>
      <c r="CV603" s="208"/>
      <c r="CW603" s="208"/>
      <c r="CX603" s="208"/>
      <c r="CY603" s="208"/>
      <c r="CZ603" s="208"/>
      <c r="DA603" s="205"/>
    </row>
    <row r="604" s="212" customFormat="true" ht="25.15" customHeight="true" x14ac:dyDescent="0.2">
      <c r="C604" s="1737" t="s">
        <v>231</v>
      </c>
      <c r="D604" s="1734"/>
      <c r="E604" s="510">
        <v>6.561485420790733E-2</v>
      </c>
      <c r="F604" s="488"/>
      <c r="G604" s="488"/>
      <c r="H604" s="1738" t="s">
        <v>319</v>
      </c>
      <c r="I604" s="1734"/>
      <c r="J604" s="511">
        <v>8.7361882710151135E-4</v>
      </c>
      <c r="K604" s="488"/>
      <c r="L604" s="488"/>
      <c r="M604" s="1740"/>
      <c r="N604" s="1734"/>
      <c r="O604" s="504"/>
      <c r="P604" s="504"/>
      <c r="Q604" s="504"/>
      <c r="AU604" s="205"/>
      <c r="AV604" s="205"/>
      <c r="AW604" s="205"/>
      <c r="AX604" s="205"/>
      <c r="AY604" s="205"/>
      <c r="BA604" s="208"/>
      <c r="BB604" s="282"/>
      <c r="BC604" s="208"/>
      <c r="BD604" s="208"/>
      <c r="BE604" s="208"/>
      <c r="BF604" s="208"/>
      <c r="BG604" s="208"/>
      <c r="BH604" s="208"/>
      <c r="BI604" s="208"/>
      <c r="BJ604" s="208"/>
      <c r="BK604" s="208"/>
      <c r="BL604" s="208"/>
      <c r="BM604" s="208"/>
      <c r="BN604" s="208"/>
      <c r="BO604" s="208"/>
      <c r="BP604" s="208"/>
      <c r="BQ604" s="208"/>
      <c r="BR604" s="208"/>
      <c r="BS604" s="208"/>
      <c r="BT604" s="208"/>
      <c r="BU604" s="208"/>
      <c r="BV604" s="208"/>
      <c r="BW604" s="208"/>
      <c r="BX604" s="208"/>
      <c r="BY604" s="208"/>
      <c r="BZ604" s="208"/>
      <c r="CA604" s="208"/>
      <c r="CB604" s="208"/>
      <c r="CC604" s="208"/>
      <c r="CD604" s="208"/>
      <c r="CE604" s="208"/>
      <c r="CF604" s="208"/>
      <c r="CG604" s="208"/>
      <c r="CH604" s="208"/>
      <c r="CI604" s="208"/>
      <c r="CJ604" s="208"/>
      <c r="CK604" s="208"/>
      <c r="CL604" s="208"/>
      <c r="CM604" s="208"/>
      <c r="CN604" s="208"/>
      <c r="CO604" s="208"/>
      <c r="CP604" s="208"/>
      <c r="CQ604" s="208"/>
      <c r="CR604" s="208"/>
      <c r="CS604" s="208"/>
      <c r="CT604" s="208"/>
      <c r="CU604" s="208"/>
      <c r="CV604" s="208"/>
      <c r="CW604" s="208"/>
      <c r="CX604" s="208"/>
      <c r="CY604" s="208"/>
      <c r="CZ604" s="208"/>
      <c r="DA604" s="205"/>
    </row>
    <row r="605" s="212" customFormat="true" ht="25.15" customHeight="true" x14ac:dyDescent="0.2">
      <c r="C605" s="1737" t="s">
        <v>243</v>
      </c>
      <c r="D605" s="1734"/>
      <c r="E605" s="510">
        <v>3.7861219754389781E-2</v>
      </c>
      <c r="F605" s="488"/>
      <c r="G605" s="488"/>
      <c r="H605" s="1738" t="s">
        <v>260</v>
      </c>
      <c r="I605" s="1734"/>
      <c r="J605" s="511">
        <v>2.4541138871339113E-2</v>
      </c>
      <c r="K605" s="488"/>
      <c r="L605" s="488"/>
      <c r="M605" s="1740"/>
      <c r="N605" s="1734"/>
      <c r="O605" s="488"/>
      <c r="P605" s="488"/>
      <c r="Q605" s="488"/>
      <c r="AU605" s="205"/>
      <c r="AV605" s="205"/>
      <c r="AW605" s="205"/>
      <c r="AX605" s="205"/>
      <c r="AY605" s="205"/>
      <c r="BA605" s="208"/>
      <c r="BB605" s="282"/>
      <c r="BC605" s="208"/>
      <c r="BD605" s="208"/>
      <c r="BE605" s="208"/>
      <c r="BF605" s="208"/>
      <c r="BG605" s="208"/>
      <c r="BH605" s="208"/>
      <c r="BI605" s="208"/>
      <c r="BJ605" s="208"/>
      <c r="BK605" s="208"/>
      <c r="BL605" s="208"/>
      <c r="BM605" s="208"/>
      <c r="BN605" s="208"/>
      <c r="BO605" s="208"/>
      <c r="BP605" s="208"/>
      <c r="BQ605" s="208"/>
      <c r="BR605" s="208"/>
      <c r="BS605" s="208"/>
      <c r="BT605" s="208"/>
      <c r="BU605" s="208"/>
      <c r="BV605" s="208"/>
      <c r="BW605" s="208"/>
      <c r="BX605" s="208"/>
      <c r="BY605" s="208"/>
      <c r="BZ605" s="208"/>
      <c r="CA605" s="208"/>
      <c r="CB605" s="208"/>
      <c r="CC605" s="208"/>
      <c r="CD605" s="208"/>
      <c r="CE605" s="208"/>
      <c r="CF605" s="208"/>
      <c r="CG605" s="208"/>
      <c r="CH605" s="208"/>
      <c r="CI605" s="208"/>
      <c r="CJ605" s="208"/>
      <c r="CK605" s="208"/>
      <c r="CL605" s="208"/>
      <c r="CM605" s="208"/>
      <c r="CN605" s="208"/>
      <c r="CO605" s="208"/>
      <c r="CP605" s="208"/>
      <c r="CQ605" s="208"/>
      <c r="CR605" s="208"/>
      <c r="CS605" s="208"/>
      <c r="CT605" s="208"/>
      <c r="CU605" s="208"/>
      <c r="CV605" s="208"/>
      <c r="CW605" s="208"/>
      <c r="CX605" s="208"/>
      <c r="CY605" s="208"/>
      <c r="CZ605" s="208"/>
      <c r="DA605" s="205"/>
    </row>
    <row r="606" s="212" customFormat="true" ht="25.15" customHeight="true" x14ac:dyDescent="0.2">
      <c r="C606" s="1737" t="s">
        <v>221</v>
      </c>
      <c r="D606" s="1734"/>
      <c r="E606" s="510">
        <v>8.1914837822709072E-2</v>
      </c>
      <c r="F606" s="488"/>
      <c r="G606" s="488"/>
      <c r="H606" s="1738" t="s">
        <v>299</v>
      </c>
      <c r="I606" s="1734"/>
      <c r="J606" s="511">
        <v>1.430076553082594E-3</v>
      </c>
      <c r="K606" s="488"/>
      <c r="L606" s="488"/>
      <c r="M606" s="1743" t="s">
        <v>327</v>
      </c>
      <c r="N606" s="1734"/>
      <c r="O606" s="1734"/>
      <c r="P606" s="488"/>
      <c r="Q606" s="488"/>
      <c r="AU606" s="205"/>
      <c r="AV606" s="205"/>
      <c r="AW606" s="205"/>
      <c r="AX606" s="205"/>
      <c r="AY606" s="205"/>
      <c r="BA606" s="208"/>
      <c r="BB606" s="282"/>
      <c r="BC606" s="208"/>
      <c r="BD606" s="208"/>
      <c r="BE606" s="208"/>
      <c r="BF606" s="208"/>
      <c r="BG606" s="208"/>
      <c r="BH606" s="208"/>
      <c r="BI606" s="208"/>
      <c r="BJ606" s="208"/>
      <c r="BK606" s="208"/>
      <c r="BL606" s="208"/>
      <c r="BM606" s="208"/>
      <c r="BN606" s="208"/>
      <c r="BO606" s="208"/>
      <c r="BP606" s="208"/>
      <c r="BQ606" s="208"/>
      <c r="BR606" s="208"/>
      <c r="BS606" s="208"/>
      <c r="BT606" s="208"/>
      <c r="BU606" s="208"/>
      <c r="BV606" s="208"/>
      <c r="BW606" s="208"/>
      <c r="BX606" s="208"/>
      <c r="BY606" s="208"/>
      <c r="BZ606" s="208"/>
      <c r="CA606" s="208"/>
      <c r="CB606" s="208"/>
      <c r="CC606" s="208"/>
      <c r="CD606" s="208"/>
      <c r="CE606" s="208"/>
      <c r="CF606" s="208"/>
      <c r="CG606" s="208"/>
      <c r="CH606" s="208"/>
      <c r="CI606" s="208"/>
      <c r="CJ606" s="208"/>
      <c r="CK606" s="208"/>
      <c r="CL606" s="208"/>
      <c r="CM606" s="208"/>
      <c r="CN606" s="208"/>
      <c r="CO606" s="208"/>
      <c r="CP606" s="208"/>
      <c r="CQ606" s="208"/>
      <c r="CR606" s="208"/>
      <c r="CS606" s="208"/>
      <c r="CT606" s="208"/>
      <c r="CU606" s="208"/>
      <c r="CV606" s="208"/>
      <c r="CW606" s="208"/>
      <c r="CX606" s="208"/>
      <c r="CY606" s="208"/>
      <c r="CZ606" s="208"/>
      <c r="DA606" s="205"/>
    </row>
    <row r="607" s="212" customFormat="true" ht="25.15" customHeight="true" x14ac:dyDescent="0.2">
      <c r="C607" s="1737" t="s">
        <v>226</v>
      </c>
      <c r="D607" s="1734"/>
      <c r="E607" s="510">
        <v>7.4083911797293803E-2</v>
      </c>
      <c r="F607" s="488"/>
      <c r="G607" s="488"/>
      <c r="H607" s="1745" t="s">
        <v>266</v>
      </c>
      <c r="I607" s="1734"/>
      <c r="J607" s="515">
        <v>2.8845378022211494E-2</v>
      </c>
      <c r="K607" s="488"/>
      <c r="L607" s="488"/>
      <c r="M607" s="1740"/>
      <c r="N607" s="1734"/>
      <c r="O607" s="499" t="s">
        <v>219</v>
      </c>
      <c r="P607" s="488"/>
      <c r="Q607" s="488"/>
      <c r="AU607" s="205"/>
      <c r="AV607" s="205"/>
      <c r="AW607" s="205"/>
      <c r="AX607" s="205"/>
      <c r="AY607" s="205"/>
      <c r="BA607" s="208"/>
      <c r="BB607" s="282"/>
      <c r="BC607" s="208"/>
      <c r="BD607" s="208"/>
      <c r="BE607" s="208"/>
      <c r="BF607" s="208"/>
      <c r="BG607" s="208"/>
      <c r="BH607" s="208"/>
      <c r="BI607" s="208"/>
      <c r="BJ607" s="208"/>
      <c r="BK607" s="208"/>
      <c r="BL607" s="208"/>
      <c r="BM607" s="208"/>
      <c r="BN607" s="208"/>
      <c r="BO607" s="208"/>
      <c r="BP607" s="208"/>
      <c r="BQ607" s="208"/>
      <c r="BR607" s="208"/>
      <c r="BS607" s="208"/>
      <c r="BT607" s="208"/>
      <c r="BU607" s="208"/>
      <c r="BV607" s="208"/>
      <c r="BW607" s="208"/>
      <c r="BX607" s="208"/>
      <c r="BY607" s="208"/>
      <c r="BZ607" s="208"/>
      <c r="CA607" s="208"/>
      <c r="CB607" s="208"/>
      <c r="CC607" s="208"/>
      <c r="CD607" s="208"/>
      <c r="CE607" s="208"/>
      <c r="CF607" s="208"/>
      <c r="CG607" s="208"/>
      <c r="CH607" s="208"/>
      <c r="CI607" s="208"/>
      <c r="CJ607" s="208"/>
      <c r="CK607" s="208"/>
      <c r="CL607" s="208"/>
      <c r="CM607" s="208"/>
      <c r="CN607" s="208"/>
      <c r="CO607" s="208"/>
      <c r="CP607" s="208"/>
      <c r="CQ607" s="208"/>
      <c r="CR607" s="208"/>
      <c r="CS607" s="208"/>
      <c r="CT607" s="208"/>
      <c r="CU607" s="208"/>
      <c r="CV607" s="208"/>
      <c r="CW607" s="208"/>
      <c r="CX607" s="208"/>
      <c r="CY607" s="208"/>
      <c r="CZ607" s="208"/>
      <c r="DA607" s="205"/>
    </row>
    <row r="608" s="212" customFormat="true" ht="25.15" customHeight="true" x14ac:dyDescent="0.2">
      <c r="C608" s="1737" t="s">
        <v>272</v>
      </c>
      <c r="D608" s="1734"/>
      <c r="E608" s="510">
        <v>1.1507425155438077E-2</v>
      </c>
      <c r="F608" s="488"/>
      <c r="G608" s="488"/>
      <c r="H608" s="1740"/>
      <c r="I608" s="1734"/>
      <c r="J608" s="504"/>
      <c r="K608" s="488"/>
      <c r="L608" s="488"/>
      <c r="M608" s="1734"/>
      <c r="N608" s="1734"/>
      <c r="O608" s="527" t="s">
        <v>220</v>
      </c>
      <c r="P608" s="488"/>
      <c r="Q608" s="488"/>
      <c r="AU608" s="205"/>
      <c r="AV608" s="205"/>
      <c r="AW608" s="205"/>
      <c r="AX608" s="205"/>
      <c r="AY608" s="205"/>
      <c r="BA608" s="208"/>
      <c r="BB608" s="282"/>
      <c r="BC608" s="208"/>
      <c r="BD608" s="208"/>
      <c r="BE608" s="208"/>
      <c r="BF608" s="208"/>
      <c r="BG608" s="208"/>
      <c r="BH608" s="208"/>
      <c r="BI608" s="208"/>
      <c r="BJ608" s="208"/>
      <c r="BK608" s="208"/>
      <c r="BL608" s="208"/>
      <c r="BM608" s="208"/>
      <c r="BN608" s="208"/>
      <c r="BO608" s="208"/>
      <c r="BP608" s="208"/>
      <c r="BQ608" s="208"/>
      <c r="BR608" s="208"/>
      <c r="BS608" s="208"/>
      <c r="BT608" s="208"/>
      <c r="BU608" s="208"/>
      <c r="BV608" s="208"/>
      <c r="BW608" s="208"/>
      <c r="BX608" s="208"/>
      <c r="BY608" s="208"/>
      <c r="BZ608" s="208"/>
      <c r="CA608" s="208"/>
      <c r="CB608" s="208"/>
      <c r="CC608" s="208"/>
      <c r="CD608" s="208"/>
      <c r="CE608" s="208"/>
      <c r="CF608" s="208"/>
      <c r="CG608" s="208"/>
      <c r="CH608" s="208"/>
      <c r="CI608" s="208"/>
      <c r="CJ608" s="208"/>
      <c r="CK608" s="208"/>
      <c r="CL608" s="208"/>
      <c r="CM608" s="208"/>
      <c r="CN608" s="208"/>
      <c r="CO608" s="208"/>
      <c r="CP608" s="208"/>
      <c r="CQ608" s="208"/>
      <c r="CR608" s="208"/>
      <c r="CS608" s="208"/>
      <c r="CT608" s="208"/>
      <c r="CU608" s="208"/>
      <c r="CV608" s="208"/>
      <c r="CW608" s="208"/>
      <c r="CX608" s="208"/>
      <c r="CY608" s="208"/>
      <c r="CZ608" s="208"/>
      <c r="DA608" s="205"/>
    </row>
    <row r="609" s="212" customFormat="true" ht="25.15" customHeight="true" x14ac:dyDescent="0.2">
      <c r="C609" s="1737" t="s">
        <v>233</v>
      </c>
      <c r="D609" s="1734"/>
      <c r="E609" s="510">
        <v>6.2777846647570232E-2</v>
      </c>
      <c r="F609" s="488"/>
      <c r="G609" s="488"/>
      <c r="H609" s="1740"/>
      <c r="I609" s="1734"/>
      <c r="J609" s="488"/>
      <c r="K609" s="488"/>
      <c r="L609" s="488"/>
      <c r="M609" s="1736" t="s">
        <v>249</v>
      </c>
      <c r="N609" s="1734"/>
      <c r="O609" s="509">
        <v>-3.4727475742025261E-2</v>
      </c>
      <c r="P609" s="488"/>
      <c r="Q609" s="488"/>
      <c r="AU609" s="205"/>
      <c r="AV609" s="205"/>
      <c r="AW609" s="205"/>
      <c r="AX609" s="205"/>
      <c r="AY609" s="205"/>
      <c r="BA609" s="208"/>
      <c r="BB609" s="282"/>
      <c r="BC609" s="208"/>
      <c r="BD609" s="208"/>
      <c r="BE609" s="208"/>
      <c r="BF609" s="208"/>
      <c r="BG609" s="208"/>
      <c r="BH609" s="208"/>
      <c r="BI609" s="208"/>
      <c r="BJ609" s="208"/>
      <c r="BK609" s="208"/>
      <c r="BL609" s="208"/>
      <c r="BM609" s="208"/>
      <c r="BN609" s="208"/>
      <c r="BO609" s="208"/>
      <c r="BP609" s="208"/>
      <c r="BQ609" s="208"/>
      <c r="BR609" s="208"/>
      <c r="BS609" s="208"/>
      <c r="BT609" s="208"/>
      <c r="BU609" s="208"/>
      <c r="BV609" s="208"/>
      <c r="BW609" s="208"/>
      <c r="BX609" s="208"/>
      <c r="BY609" s="208"/>
      <c r="BZ609" s="208"/>
      <c r="CA609" s="208"/>
      <c r="CB609" s="208"/>
      <c r="CC609" s="208"/>
      <c r="CD609" s="208"/>
      <c r="CE609" s="208"/>
      <c r="CF609" s="208"/>
      <c r="CG609" s="208"/>
      <c r="CH609" s="208"/>
      <c r="CI609" s="208"/>
      <c r="CJ609" s="208"/>
      <c r="CK609" s="208"/>
      <c r="CL609" s="208"/>
      <c r="CM609" s="208"/>
      <c r="CN609" s="208"/>
      <c r="CO609" s="208"/>
      <c r="CP609" s="208"/>
      <c r="CQ609" s="208"/>
      <c r="CR609" s="208"/>
      <c r="CS609" s="208"/>
      <c r="CT609" s="208"/>
      <c r="CU609" s="208"/>
      <c r="CV609" s="208"/>
      <c r="CW609" s="208"/>
      <c r="CX609" s="208"/>
      <c r="CY609" s="208"/>
      <c r="CZ609" s="208"/>
      <c r="DA609" s="205"/>
    </row>
    <row r="610" s="212" customFormat="true" ht="25.15" customHeight="true" x14ac:dyDescent="0.2">
      <c r="C610" s="1737" t="s">
        <v>245</v>
      </c>
      <c r="D610" s="1734"/>
      <c r="E610" s="510">
        <v>3.9155576005278123E-2</v>
      </c>
      <c r="F610" s="488"/>
      <c r="G610" s="488"/>
      <c r="H610" s="1746" t="s">
        <v>323</v>
      </c>
      <c r="I610" s="1734"/>
      <c r="J610" s="1734"/>
      <c r="K610" s="1734"/>
      <c r="L610" s="1734"/>
      <c r="M610" s="1739" t="s">
        <v>231</v>
      </c>
      <c r="N610" s="1734"/>
      <c r="O610" s="512">
        <v>7.5831255357273725E-2</v>
      </c>
      <c r="P610" s="488"/>
      <c r="Q610" s="488"/>
      <c r="AU610" s="205"/>
      <c r="AV610" s="205"/>
      <c r="AW610" s="205"/>
      <c r="AX610" s="205"/>
      <c r="AY610" s="205"/>
      <c r="BA610" s="208"/>
      <c r="BB610" s="282"/>
      <c r="BC610" s="208"/>
      <c r="BD610" s="208"/>
      <c r="BE610" s="208"/>
      <c r="BF610" s="208"/>
      <c r="BG610" s="208"/>
      <c r="BH610" s="208"/>
      <c r="BI610" s="208"/>
      <c r="BJ610" s="208"/>
      <c r="BK610" s="208"/>
      <c r="BL610" s="208"/>
      <c r="BM610" s="208"/>
      <c r="BN610" s="208"/>
      <c r="BO610" s="208"/>
      <c r="BP610" s="208"/>
      <c r="BQ610" s="208"/>
      <c r="BR610" s="208"/>
      <c r="BS610" s="208"/>
      <c r="BT610" s="208"/>
      <c r="BU610" s="208"/>
      <c r="BV610" s="208"/>
      <c r="BW610" s="208"/>
      <c r="BX610" s="208"/>
      <c r="BY610" s="208"/>
      <c r="BZ610" s="208"/>
      <c r="CA610" s="208"/>
      <c r="CB610" s="208"/>
      <c r="CC610" s="208"/>
      <c r="CD610" s="208"/>
      <c r="CE610" s="208"/>
      <c r="CF610" s="208"/>
      <c r="CG610" s="208"/>
      <c r="CH610" s="208"/>
      <c r="CI610" s="208"/>
      <c r="CJ610" s="208"/>
      <c r="CK610" s="208"/>
      <c r="CL610" s="208"/>
      <c r="CM610" s="208"/>
      <c r="CN610" s="208"/>
      <c r="CO610" s="208"/>
      <c r="CP610" s="208"/>
      <c r="CQ610" s="208"/>
      <c r="CR610" s="208"/>
      <c r="CS610" s="208"/>
      <c r="CT610" s="208"/>
      <c r="CU610" s="208"/>
      <c r="CV610" s="208"/>
      <c r="CW610" s="208"/>
      <c r="CX610" s="208"/>
      <c r="CY610" s="208"/>
      <c r="CZ610" s="208"/>
      <c r="DA610" s="205"/>
    </row>
    <row r="611" s="212" customFormat="true" ht="25.15" customHeight="true" x14ac:dyDescent="0.2">
      <c r="C611" s="1737" t="s">
        <v>229</v>
      </c>
      <c r="D611" s="1734"/>
      <c r="E611" s="510">
        <v>7.0459014848055473E-2</v>
      </c>
      <c r="F611" s="488"/>
      <c r="G611" s="488"/>
      <c r="H611" s="1758" t="s">
        <v>219</v>
      </c>
      <c r="I611" s="1734"/>
      <c r="J611" s="1759" t="s">
        <v>324</v>
      </c>
      <c r="K611" s="1760"/>
      <c r="L611" s="1761"/>
      <c r="M611" s="1739" t="s">
        <v>243</v>
      </c>
      <c r="N611" s="1734"/>
      <c r="O611" s="512">
        <v>4.6288711509648146E-2</v>
      </c>
      <c r="P611" s="488"/>
      <c r="Q611" s="488"/>
      <c r="AU611" s="205"/>
      <c r="AV611" s="205"/>
      <c r="AW611" s="205"/>
      <c r="AX611" s="205"/>
      <c r="AY611" s="205"/>
      <c r="BA611" s="208"/>
      <c r="BB611" s="282"/>
      <c r="BC611" s="208"/>
      <c r="BD611" s="208"/>
      <c r="BE611" s="208"/>
      <c r="BF611" s="208"/>
      <c r="BG611" s="208"/>
      <c r="BH611" s="208"/>
      <c r="BI611" s="208"/>
      <c r="BJ611" s="208"/>
      <c r="BK611" s="208"/>
      <c r="BL611" s="208"/>
      <c r="BM611" s="208"/>
      <c r="BN611" s="208"/>
      <c r="BO611" s="208"/>
      <c r="BP611" s="208"/>
      <c r="BQ611" s="208"/>
      <c r="BR611" s="208"/>
      <c r="BS611" s="208"/>
      <c r="BT611" s="208"/>
      <c r="BU611" s="208"/>
      <c r="BV611" s="208"/>
      <c r="BW611" s="208"/>
      <c r="BX611" s="208"/>
      <c r="BY611" s="208"/>
      <c r="BZ611" s="208"/>
      <c r="CA611" s="208"/>
      <c r="CB611" s="208"/>
      <c r="CC611" s="208"/>
      <c r="CD611" s="208"/>
      <c r="CE611" s="208"/>
      <c r="CF611" s="208"/>
      <c r="CG611" s="208"/>
      <c r="CH611" s="208"/>
      <c r="CI611" s="208"/>
      <c r="CJ611" s="208"/>
      <c r="CK611" s="208"/>
      <c r="CL611" s="208"/>
      <c r="CM611" s="208"/>
      <c r="CN611" s="208"/>
      <c r="CO611" s="208"/>
      <c r="CP611" s="208"/>
      <c r="CQ611" s="208"/>
      <c r="CR611" s="208"/>
      <c r="CS611" s="208"/>
      <c r="CT611" s="208"/>
      <c r="CU611" s="208"/>
      <c r="CV611" s="208"/>
      <c r="CW611" s="208"/>
      <c r="CX611" s="208"/>
      <c r="CY611" s="208"/>
      <c r="CZ611" s="208"/>
      <c r="DA611" s="205"/>
    </row>
    <row r="612" s="212" customFormat="true" ht="25.15" customHeight="true" x14ac:dyDescent="0.2">
      <c r="C612" s="1737" t="s">
        <v>239</v>
      </c>
      <c r="D612" s="1734"/>
      <c r="E612" s="510">
        <v>5.1479770559039954E-2</v>
      </c>
      <c r="F612" s="488"/>
      <c r="G612" s="488"/>
      <c r="H612" s="1734"/>
      <c r="I612" s="1734"/>
      <c r="J612" s="500" t="s">
        <v>207</v>
      </c>
      <c r="K612" s="501" t="s">
        <v>325</v>
      </c>
      <c r="L612" s="502" t="s">
        <v>326</v>
      </c>
      <c r="M612" s="1739" t="s">
        <v>221</v>
      </c>
      <c r="N612" s="1734"/>
      <c r="O612" s="512">
        <v>9.55229073758707E-2</v>
      </c>
      <c r="P612" s="488"/>
      <c r="Q612" s="488"/>
      <c r="AU612" s="205"/>
      <c r="AV612" s="205"/>
      <c r="AW612" s="205"/>
      <c r="AX612" s="205"/>
      <c r="AY612" s="205"/>
      <c r="BA612" s="208"/>
      <c r="BB612" s="282"/>
      <c r="BC612" s="208"/>
      <c r="BD612" s="208"/>
      <c r="BE612" s="208"/>
      <c r="BF612" s="208"/>
      <c r="BG612" s="208"/>
      <c r="BH612" s="208"/>
      <c r="BI612" s="208"/>
      <c r="BJ612" s="208"/>
      <c r="BK612" s="208"/>
      <c r="BL612" s="208"/>
      <c r="BM612" s="208"/>
      <c r="BN612" s="208"/>
      <c r="BO612" s="208"/>
      <c r="BP612" s="208"/>
      <c r="BQ612" s="208"/>
      <c r="BR612" s="208"/>
      <c r="BS612" s="208"/>
      <c r="BT612" s="208"/>
      <c r="BU612" s="208"/>
      <c r="BV612" s="208"/>
      <c r="BW612" s="208"/>
      <c r="BX612" s="208"/>
      <c r="BY612" s="208"/>
      <c r="BZ612" s="208"/>
      <c r="CA612" s="208"/>
      <c r="CB612" s="208"/>
      <c r="CC612" s="208"/>
      <c r="CD612" s="208"/>
      <c r="CE612" s="208"/>
      <c r="CF612" s="208"/>
      <c r="CG612" s="208"/>
      <c r="CH612" s="208"/>
      <c r="CI612" s="208"/>
      <c r="CJ612" s="208"/>
      <c r="CK612" s="208"/>
      <c r="CL612" s="208"/>
      <c r="CM612" s="208"/>
      <c r="CN612" s="208"/>
      <c r="CO612" s="208"/>
      <c r="CP612" s="208"/>
      <c r="CQ612" s="208"/>
      <c r="CR612" s="208"/>
      <c r="CS612" s="208"/>
      <c r="CT612" s="208"/>
      <c r="CU612" s="208"/>
      <c r="CV612" s="208"/>
      <c r="CW612" s="208"/>
      <c r="CX612" s="208"/>
      <c r="CY612" s="208"/>
      <c r="CZ612" s="208"/>
      <c r="DA612" s="205"/>
    </row>
    <row r="613" s="212" customFormat="true" ht="25.15" customHeight="true" x14ac:dyDescent="0.2">
      <c r="C613" s="1737" t="s">
        <v>283</v>
      </c>
      <c r="D613" s="1734"/>
      <c r="E613" s="510">
        <v>-3.3391265676534997E-3</v>
      </c>
      <c r="F613" s="488"/>
      <c r="G613" s="488"/>
      <c r="H613" s="1757" t="s">
        <v>220</v>
      </c>
      <c r="I613" s="1734"/>
      <c r="J613" s="528">
        <v>7.9608501725579197</v>
      </c>
      <c r="K613" s="529">
        <v>7.9608501725579188</v>
      </c>
      <c r="L613" s="530">
        <v>7.9608501725579188</v>
      </c>
      <c r="M613" s="1739" t="s">
        <v>226</v>
      </c>
      <c r="N613" s="1734"/>
      <c r="O613" s="512">
        <v>7.661480688120155E-2</v>
      </c>
      <c r="P613" s="488"/>
      <c r="Q613" s="488"/>
      <c r="AU613" s="205"/>
      <c r="AV613" s="205"/>
      <c r="AW613" s="205"/>
      <c r="AX613" s="205"/>
      <c r="AY613" s="205"/>
      <c r="BA613" s="208"/>
      <c r="BB613" s="282"/>
      <c r="BC613" s="208"/>
      <c r="BD613" s="208"/>
      <c r="BE613" s="208"/>
      <c r="BF613" s="208"/>
      <c r="BG613" s="208"/>
      <c r="BH613" s="208"/>
      <c r="BI613" s="208"/>
      <c r="BJ613" s="208"/>
      <c r="BK613" s="208"/>
      <c r="BL613" s="208"/>
      <c r="BM613" s="208"/>
      <c r="BN613" s="208"/>
      <c r="BO613" s="208"/>
      <c r="BP613" s="208"/>
      <c r="BQ613" s="208"/>
      <c r="BR613" s="208"/>
      <c r="BS613" s="208"/>
      <c r="BT613" s="208"/>
      <c r="BU613" s="208"/>
      <c r="BV613" s="208"/>
      <c r="BW613" s="208"/>
      <c r="BX613" s="208"/>
      <c r="BY613" s="208"/>
      <c r="BZ613" s="208"/>
      <c r="CA613" s="208"/>
      <c r="CB613" s="208"/>
      <c r="CC613" s="208"/>
      <c r="CD613" s="208"/>
      <c r="CE613" s="208"/>
      <c r="CF613" s="208"/>
      <c r="CG613" s="208"/>
      <c r="CH613" s="208"/>
      <c r="CI613" s="208"/>
      <c r="CJ613" s="208"/>
      <c r="CK613" s="208"/>
      <c r="CL613" s="208"/>
      <c r="CM613" s="208"/>
      <c r="CN613" s="208"/>
      <c r="CO613" s="208"/>
      <c r="CP613" s="208"/>
      <c r="CQ613" s="208"/>
      <c r="CR613" s="208"/>
      <c r="CS613" s="208"/>
      <c r="CT613" s="208"/>
      <c r="CU613" s="208"/>
      <c r="CV613" s="208"/>
      <c r="CW613" s="208"/>
      <c r="CX613" s="208"/>
      <c r="CY613" s="208"/>
      <c r="CZ613" s="208"/>
      <c r="DA613" s="205"/>
    </row>
    <row r="614" s="212" customFormat="true" ht="25.15" customHeight="true" x14ac:dyDescent="0.2">
      <c r="C614" s="1737" t="s">
        <v>250</v>
      </c>
      <c r="D614" s="1734"/>
      <c r="E614" s="510">
        <v>3.4205614269101056E-2</v>
      </c>
      <c r="F614" s="488"/>
      <c r="G614" s="488"/>
      <c r="H614" s="1740"/>
      <c r="I614" s="1734"/>
      <c r="J614" s="504"/>
      <c r="K614" s="504"/>
      <c r="L614" s="504"/>
      <c r="M614" s="1739" t="s">
        <v>272</v>
      </c>
      <c r="N614" s="1734"/>
      <c r="O614" s="512">
        <v>1.5991374518179922E-2</v>
      </c>
      <c r="P614" s="488"/>
      <c r="Q614" s="488"/>
      <c r="AU614" s="205"/>
      <c r="AV614" s="205"/>
      <c r="AW614" s="205"/>
      <c r="AX614" s="205"/>
      <c r="AY614" s="205"/>
      <c r="BA614" s="208"/>
      <c r="BB614" s="282"/>
      <c r="BC614" s="208"/>
      <c r="BD614" s="208"/>
      <c r="BE614" s="208"/>
      <c r="BF614" s="208"/>
      <c r="BG614" s="208"/>
      <c r="BH614" s="208"/>
      <c r="BI614" s="208"/>
      <c r="BJ614" s="208"/>
      <c r="BK614" s="208"/>
      <c r="BL614" s="208"/>
      <c r="BM614" s="208"/>
      <c r="BN614" s="208"/>
      <c r="BO614" s="208"/>
      <c r="BP614" s="208"/>
      <c r="BQ614" s="208"/>
      <c r="BR614" s="208"/>
      <c r="BS614" s="208"/>
      <c r="BT614" s="208"/>
      <c r="BU614" s="208"/>
      <c r="BV614" s="208"/>
      <c r="BW614" s="208"/>
      <c r="BX614" s="208"/>
      <c r="BY614" s="208"/>
      <c r="BZ614" s="208"/>
      <c r="CA614" s="208"/>
      <c r="CB614" s="208"/>
      <c r="CC614" s="208"/>
      <c r="CD614" s="208"/>
      <c r="CE614" s="208"/>
      <c r="CF614" s="208"/>
      <c r="CG614" s="208"/>
      <c r="CH614" s="208"/>
      <c r="CI614" s="208"/>
      <c r="CJ614" s="208"/>
      <c r="CK614" s="208"/>
      <c r="CL614" s="208"/>
      <c r="CM614" s="208"/>
      <c r="CN614" s="208"/>
      <c r="CO614" s="208"/>
      <c r="CP614" s="208"/>
      <c r="CQ614" s="208"/>
      <c r="CR614" s="208"/>
      <c r="CS614" s="208"/>
      <c r="CT614" s="208"/>
      <c r="CU614" s="208"/>
      <c r="CV614" s="208"/>
      <c r="CW614" s="208"/>
      <c r="CX614" s="208"/>
      <c r="CY614" s="208"/>
      <c r="CZ614" s="208"/>
      <c r="DA614" s="205"/>
    </row>
    <row r="615" s="212" customFormat="true" ht="25.15" customHeight="true" x14ac:dyDescent="0.2">
      <c r="C615" s="1737" t="s">
        <v>235</v>
      </c>
      <c r="D615" s="1734"/>
      <c r="E615" s="510">
        <v>6.1086571370212582E-2</v>
      </c>
      <c r="F615" s="488"/>
      <c r="G615" s="488"/>
      <c r="H615" s="1740"/>
      <c r="I615" s="1734"/>
      <c r="J615" s="488"/>
      <c r="K615" s="488"/>
      <c r="L615" s="488"/>
      <c r="M615" s="1739" t="s">
        <v>233</v>
      </c>
      <c r="N615" s="1734"/>
      <c r="O615" s="512">
        <v>7.0383775491444214E-2</v>
      </c>
      <c r="P615" s="488"/>
      <c r="Q615" s="488"/>
      <c r="AU615" s="205"/>
      <c r="AV615" s="205"/>
      <c r="AW615" s="205"/>
      <c r="AX615" s="205"/>
      <c r="AY615" s="205"/>
      <c r="BA615" s="208"/>
      <c r="BB615" s="282"/>
      <c r="BC615" s="208"/>
      <c r="BD615" s="208"/>
      <c r="BE615" s="208"/>
      <c r="BF615" s="208"/>
      <c r="BG615" s="208"/>
      <c r="BH615" s="208"/>
      <c r="BI615" s="208"/>
      <c r="BJ615" s="208"/>
      <c r="BK615" s="208"/>
      <c r="BL615" s="208"/>
      <c r="BM615" s="208"/>
      <c r="BN615" s="208"/>
      <c r="BO615" s="208"/>
      <c r="BP615" s="208"/>
      <c r="BQ615" s="208"/>
      <c r="BR615" s="208"/>
      <c r="BS615" s="208"/>
      <c r="BT615" s="208"/>
      <c r="BU615" s="208"/>
      <c r="BV615" s="208"/>
      <c r="BW615" s="208"/>
      <c r="BX615" s="208"/>
      <c r="BY615" s="208"/>
      <c r="BZ615" s="208"/>
      <c r="CA615" s="208"/>
      <c r="CB615" s="208"/>
      <c r="CC615" s="208"/>
      <c r="CD615" s="208"/>
      <c r="CE615" s="208"/>
      <c r="CF615" s="208"/>
      <c r="CG615" s="208"/>
      <c r="CH615" s="208"/>
      <c r="CI615" s="208"/>
      <c r="CJ615" s="208"/>
      <c r="CK615" s="208"/>
      <c r="CL615" s="208"/>
      <c r="CM615" s="208"/>
      <c r="CN615" s="208"/>
      <c r="CO615" s="208"/>
      <c r="CP615" s="208"/>
      <c r="CQ615" s="208"/>
      <c r="CR615" s="208"/>
      <c r="CS615" s="208"/>
      <c r="CT615" s="208"/>
      <c r="CU615" s="208"/>
      <c r="CV615" s="208"/>
      <c r="CW615" s="208"/>
      <c r="CX615" s="208"/>
      <c r="CY615" s="208"/>
      <c r="CZ615" s="208"/>
      <c r="DA615" s="205"/>
    </row>
    <row r="616" s="212" customFormat="true" ht="25.15" customHeight="true" x14ac:dyDescent="0.2">
      <c r="C616" s="1737" t="s">
        <v>225</v>
      </c>
      <c r="D616" s="1734"/>
      <c r="E616" s="510">
        <v>8.1419396580578354E-2</v>
      </c>
      <c r="F616" s="488"/>
      <c r="G616" s="488"/>
      <c r="H616" s="1746" t="s">
        <v>327</v>
      </c>
      <c r="I616" s="1734"/>
      <c r="J616" s="1734"/>
      <c r="K616" s="488"/>
      <c r="L616" s="488"/>
      <c r="M616" s="1739" t="s">
        <v>245</v>
      </c>
      <c r="N616" s="1734"/>
      <c r="O616" s="512">
        <v>3.9404369425114119E-2</v>
      </c>
      <c r="P616" s="488"/>
      <c r="Q616" s="488"/>
      <c r="AU616" s="205"/>
      <c r="AV616" s="205"/>
      <c r="AW616" s="205"/>
      <c r="AX616" s="205"/>
      <c r="AY616" s="205"/>
      <c r="BA616" s="208"/>
      <c r="BB616" s="282"/>
      <c r="BC616" s="208"/>
      <c r="BD616" s="208"/>
      <c r="BE616" s="208"/>
      <c r="BF616" s="208"/>
      <c r="BG616" s="208"/>
      <c r="BH616" s="208"/>
      <c r="BI616" s="208"/>
      <c r="BJ616" s="208"/>
      <c r="BK616" s="208"/>
      <c r="BL616" s="208"/>
      <c r="BM616" s="208"/>
      <c r="BN616" s="208"/>
      <c r="BO616" s="208"/>
      <c r="BP616" s="208"/>
      <c r="BQ616" s="208"/>
      <c r="BR616" s="208"/>
      <c r="BS616" s="208"/>
      <c r="BT616" s="208"/>
      <c r="BU616" s="208"/>
      <c r="BV616" s="208"/>
      <c r="BW616" s="208"/>
      <c r="BX616" s="208"/>
      <c r="BY616" s="208"/>
      <c r="BZ616" s="208"/>
      <c r="CA616" s="208"/>
      <c r="CB616" s="208"/>
      <c r="CC616" s="208"/>
      <c r="CD616" s="208"/>
      <c r="CE616" s="208"/>
      <c r="CF616" s="208"/>
      <c r="CG616" s="208"/>
      <c r="CH616" s="208"/>
      <c r="CI616" s="208"/>
      <c r="CJ616" s="208"/>
      <c r="CK616" s="208"/>
      <c r="CL616" s="208"/>
      <c r="CM616" s="208"/>
      <c r="CN616" s="208"/>
      <c r="CO616" s="208"/>
      <c r="CP616" s="208"/>
      <c r="CQ616" s="208"/>
      <c r="CR616" s="208"/>
      <c r="CS616" s="208"/>
      <c r="CT616" s="208"/>
      <c r="CU616" s="208"/>
      <c r="CV616" s="208"/>
      <c r="CW616" s="208"/>
      <c r="CX616" s="208"/>
      <c r="CY616" s="208"/>
      <c r="CZ616" s="208"/>
      <c r="DA616" s="205"/>
    </row>
    <row r="617" s="212" customFormat="true" ht="25.15" customHeight="true" x14ac:dyDescent="0.2">
      <c r="C617" s="1737" t="s">
        <v>228</v>
      </c>
      <c r="D617" s="1734"/>
      <c r="E617" s="510">
        <v>7.1408502773827931E-2</v>
      </c>
      <c r="F617" s="488"/>
      <c r="G617" s="488"/>
      <c r="H617" s="1740"/>
      <c r="I617" s="1734"/>
      <c r="J617" s="503" t="s">
        <v>219</v>
      </c>
      <c r="K617" s="488"/>
      <c r="L617" s="488"/>
      <c r="M617" s="1739" t="s">
        <v>229</v>
      </c>
      <c r="N617" s="1734"/>
      <c r="O617" s="512">
        <v>7.0698106090236287E-2</v>
      </c>
      <c r="P617" s="488"/>
      <c r="Q617" s="488"/>
      <c r="AU617" s="205"/>
      <c r="AV617" s="205"/>
      <c r="AW617" s="205"/>
      <c r="AX617" s="205"/>
      <c r="AY617" s="205"/>
      <c r="BA617" s="208"/>
      <c r="BB617" s="282"/>
      <c r="BC617" s="208"/>
      <c r="BD617" s="208"/>
      <c r="BE617" s="208"/>
      <c r="BF617" s="208"/>
      <c r="BG617" s="208"/>
      <c r="BH617" s="208"/>
      <c r="BI617" s="208"/>
      <c r="BJ617" s="208"/>
      <c r="BK617" s="208"/>
      <c r="BL617" s="208"/>
      <c r="BM617" s="208"/>
      <c r="BN617" s="208"/>
      <c r="BO617" s="208"/>
      <c r="BP617" s="208"/>
      <c r="BQ617" s="208"/>
      <c r="BR617" s="208"/>
      <c r="BS617" s="208"/>
      <c r="BT617" s="208"/>
      <c r="BU617" s="208"/>
      <c r="BV617" s="208"/>
      <c r="BW617" s="208"/>
      <c r="BX617" s="208"/>
      <c r="BY617" s="208"/>
      <c r="BZ617" s="208"/>
      <c r="CA617" s="208"/>
      <c r="CB617" s="208"/>
      <c r="CC617" s="208"/>
      <c r="CD617" s="208"/>
      <c r="CE617" s="208"/>
      <c r="CF617" s="208"/>
      <c r="CG617" s="208"/>
      <c r="CH617" s="208"/>
      <c r="CI617" s="208"/>
      <c r="CJ617" s="208"/>
      <c r="CK617" s="208"/>
      <c r="CL617" s="208"/>
      <c r="CM617" s="208"/>
      <c r="CN617" s="208"/>
      <c r="CO617" s="208"/>
      <c r="CP617" s="208"/>
      <c r="CQ617" s="208"/>
      <c r="CR617" s="208"/>
      <c r="CS617" s="208"/>
      <c r="CT617" s="208"/>
      <c r="CU617" s="208"/>
      <c r="CV617" s="208"/>
      <c r="CW617" s="208"/>
      <c r="CX617" s="208"/>
      <c r="CY617" s="208"/>
      <c r="CZ617" s="208"/>
      <c r="DA617" s="205"/>
    </row>
    <row r="618" s="212" customFormat="true" ht="25.15" customHeight="true" x14ac:dyDescent="0.2">
      <c r="C618" s="1737" t="s">
        <v>241</v>
      </c>
      <c r="D618" s="1734"/>
      <c r="E618" s="510">
        <v>3.5289556451302342E-2</v>
      </c>
      <c r="F618" s="488"/>
      <c r="G618" s="488"/>
      <c r="H618" s="1734"/>
      <c r="I618" s="1734"/>
      <c r="J618" s="531" t="s">
        <v>220</v>
      </c>
      <c r="K618" s="488"/>
      <c r="L618" s="488"/>
      <c r="M618" s="1739" t="s">
        <v>239</v>
      </c>
      <c r="N618" s="1734"/>
      <c r="O618" s="512">
        <v>5.8958845710073607E-2</v>
      </c>
      <c r="P618" s="488"/>
      <c r="Q618" s="488"/>
      <c r="AU618" s="205"/>
      <c r="AV618" s="205"/>
      <c r="AW618" s="205"/>
      <c r="AX618" s="205"/>
      <c r="AY618" s="205"/>
      <c r="BA618" s="208"/>
      <c r="BB618" s="282"/>
      <c r="BC618" s="208"/>
      <c r="BD618" s="208"/>
      <c r="BE618" s="208"/>
      <c r="BF618" s="208"/>
      <c r="BG618" s="208"/>
      <c r="BH618" s="208"/>
      <c r="BI618" s="208"/>
      <c r="BJ618" s="208"/>
      <c r="BK618" s="208"/>
      <c r="BL618" s="208"/>
      <c r="BM618" s="208"/>
      <c r="BN618" s="208"/>
      <c r="BO618" s="208"/>
      <c r="BP618" s="208"/>
      <c r="BQ618" s="208"/>
      <c r="BR618" s="208"/>
      <c r="BS618" s="208"/>
      <c r="BT618" s="208"/>
      <c r="BU618" s="208"/>
      <c r="BV618" s="208"/>
      <c r="BW618" s="208"/>
      <c r="BX618" s="208"/>
      <c r="BY618" s="208"/>
      <c r="BZ618" s="208"/>
      <c r="CA618" s="208"/>
      <c r="CB618" s="208"/>
      <c r="CC618" s="208"/>
      <c r="CD618" s="208"/>
      <c r="CE618" s="208"/>
      <c r="CF618" s="208"/>
      <c r="CG618" s="208"/>
      <c r="CH618" s="208"/>
      <c r="CI618" s="208"/>
      <c r="CJ618" s="208"/>
      <c r="CK618" s="208"/>
      <c r="CL618" s="208"/>
      <c r="CM618" s="208"/>
      <c r="CN618" s="208"/>
      <c r="CO618" s="208"/>
      <c r="CP618" s="208"/>
      <c r="CQ618" s="208"/>
      <c r="CR618" s="208"/>
      <c r="CS618" s="208"/>
      <c r="CT618" s="208"/>
      <c r="CU618" s="208"/>
      <c r="CV618" s="208"/>
      <c r="CW618" s="208"/>
      <c r="CX618" s="208"/>
      <c r="CY618" s="208"/>
      <c r="CZ618" s="208"/>
      <c r="DA618" s="205"/>
    </row>
    <row r="619" s="212" customFormat="true" ht="25.15" customHeight="true" x14ac:dyDescent="0.2">
      <c r="C619" s="1737" t="s">
        <v>227</v>
      </c>
      <c r="D619" s="1734"/>
      <c r="E619" s="510">
        <v>7.248482107157897E-2</v>
      </c>
      <c r="F619" s="488"/>
      <c r="G619" s="488"/>
      <c r="H619" s="1735" t="s">
        <v>249</v>
      </c>
      <c r="I619" s="1734"/>
      <c r="J619" s="508">
        <v>-3.8619966806861826E-2</v>
      </c>
      <c r="K619" s="488"/>
      <c r="L619" s="488"/>
      <c r="M619" s="1739" t="s">
        <v>283</v>
      </c>
      <c r="N619" s="1734"/>
      <c r="O619" s="512">
        <v>1.1815432672270058E-2</v>
      </c>
      <c r="P619" s="488"/>
      <c r="Q619" s="488"/>
      <c r="AU619" s="205"/>
      <c r="AV619" s="205"/>
      <c r="AW619" s="205"/>
      <c r="AX619" s="205"/>
      <c r="AY619" s="205"/>
      <c r="BA619" s="208"/>
      <c r="BB619" s="282"/>
      <c r="BC619" s="208"/>
      <c r="BD619" s="208"/>
      <c r="BE619" s="208"/>
      <c r="BF619" s="208"/>
      <c r="BG619" s="208"/>
      <c r="BH619" s="208"/>
      <c r="BI619" s="208"/>
      <c r="BJ619" s="208"/>
      <c r="BK619" s="208"/>
      <c r="BL619" s="208"/>
      <c r="BM619" s="208"/>
      <c r="BN619" s="208"/>
      <c r="BO619" s="208"/>
      <c r="BP619" s="208"/>
      <c r="BQ619" s="208"/>
      <c r="BR619" s="208"/>
      <c r="BS619" s="208"/>
      <c r="BT619" s="208"/>
      <c r="BU619" s="208"/>
      <c r="BV619" s="208"/>
      <c r="BW619" s="208"/>
      <c r="BX619" s="208"/>
      <c r="BY619" s="208"/>
      <c r="BZ619" s="208"/>
      <c r="CA619" s="208"/>
      <c r="CB619" s="208"/>
      <c r="CC619" s="208"/>
      <c r="CD619" s="208"/>
      <c r="CE619" s="208"/>
      <c r="CF619" s="208"/>
      <c r="CG619" s="208"/>
      <c r="CH619" s="208"/>
      <c r="CI619" s="208"/>
      <c r="CJ619" s="208"/>
      <c r="CK619" s="208"/>
      <c r="CL619" s="208"/>
      <c r="CM619" s="208"/>
      <c r="CN619" s="208"/>
      <c r="CO619" s="208"/>
      <c r="CP619" s="208"/>
      <c r="CQ619" s="208"/>
      <c r="CR619" s="208"/>
      <c r="CS619" s="208"/>
      <c r="CT619" s="208"/>
      <c r="CU619" s="208"/>
      <c r="CV619" s="208"/>
      <c r="CW619" s="208"/>
      <c r="CX619" s="208"/>
      <c r="CY619" s="208"/>
      <c r="CZ619" s="208"/>
      <c r="DA619" s="205"/>
    </row>
    <row r="620" s="212" customFormat="true" ht="25.15" customHeight="true" x14ac:dyDescent="0.2">
      <c r="C620" s="1737" t="s">
        <v>224</v>
      </c>
      <c r="D620" s="1734"/>
      <c r="E620" s="510">
        <v>7.5186068623829219E-2</v>
      </c>
      <c r="F620" s="488"/>
      <c r="G620" s="488"/>
      <c r="H620" s="1738" t="s">
        <v>231</v>
      </c>
      <c r="I620" s="1734"/>
      <c r="J620" s="511">
        <v>5.5373846894237425E-2</v>
      </c>
      <c r="K620" s="488"/>
      <c r="L620" s="488"/>
      <c r="M620" s="1739" t="s">
        <v>250</v>
      </c>
      <c r="N620" s="1734"/>
      <c r="O620" s="512">
        <v>3.5773415319222318E-2</v>
      </c>
      <c r="P620" s="488"/>
      <c r="Q620" s="488"/>
      <c r="AU620" s="205"/>
      <c r="AV620" s="205"/>
      <c r="AW620" s="205"/>
      <c r="AX620" s="205"/>
      <c r="AY620" s="205"/>
      <c r="BA620" s="208"/>
      <c r="BB620" s="282"/>
      <c r="BC620" s="208"/>
      <c r="BD620" s="208"/>
      <c r="BE620" s="208"/>
      <c r="BF620" s="208"/>
      <c r="BG620" s="208"/>
      <c r="BH620" s="208"/>
      <c r="BI620" s="208"/>
      <c r="BJ620" s="208"/>
      <c r="BK620" s="208"/>
      <c r="BL620" s="208"/>
      <c r="BM620" s="208"/>
      <c r="BN620" s="208"/>
      <c r="BO620" s="208"/>
      <c r="BP620" s="208"/>
      <c r="BQ620" s="208"/>
      <c r="BR620" s="208"/>
      <c r="BS620" s="208"/>
      <c r="BT620" s="208"/>
      <c r="BU620" s="208"/>
      <c r="BV620" s="208"/>
      <c r="BW620" s="208"/>
      <c r="BX620" s="208"/>
      <c r="BY620" s="208"/>
      <c r="BZ620" s="208"/>
      <c r="CA620" s="208"/>
      <c r="CB620" s="208"/>
      <c r="CC620" s="208"/>
      <c r="CD620" s="208"/>
      <c r="CE620" s="208"/>
      <c r="CF620" s="208"/>
      <c r="CG620" s="208"/>
      <c r="CH620" s="208"/>
      <c r="CI620" s="208"/>
      <c r="CJ620" s="208"/>
      <c r="CK620" s="208"/>
      <c r="CL620" s="208"/>
      <c r="CM620" s="208"/>
      <c r="CN620" s="208"/>
      <c r="CO620" s="208"/>
      <c r="CP620" s="208"/>
      <c r="CQ620" s="208"/>
      <c r="CR620" s="208"/>
      <c r="CS620" s="208"/>
      <c r="CT620" s="208"/>
      <c r="CU620" s="208"/>
      <c r="CV620" s="208"/>
      <c r="CW620" s="208"/>
      <c r="CX620" s="208"/>
      <c r="CY620" s="208"/>
      <c r="CZ620" s="208"/>
      <c r="DA620" s="205"/>
    </row>
    <row r="621" s="212" customFormat="true" ht="25.15" customHeight="true" x14ac:dyDescent="0.2">
      <c r="C621" s="1737" t="s">
        <v>248</v>
      </c>
      <c r="D621" s="1734"/>
      <c r="E621" s="510">
        <v>1.3090188416609475E-2</v>
      </c>
      <c r="F621" s="488"/>
      <c r="G621" s="488"/>
      <c r="H621" s="1738" t="s">
        <v>243</v>
      </c>
      <c r="I621" s="1734"/>
      <c r="J621" s="511">
        <v>3.9991090913328586E-2</v>
      </c>
      <c r="K621" s="488"/>
      <c r="L621" s="488"/>
      <c r="M621" s="1739" t="s">
        <v>235</v>
      </c>
      <c r="N621" s="1734"/>
      <c r="O621" s="512">
        <v>6.2751900253992132E-2</v>
      </c>
      <c r="P621" s="488"/>
      <c r="Q621" s="488"/>
      <c r="AU621" s="205"/>
      <c r="AV621" s="205"/>
      <c r="AW621" s="205"/>
      <c r="AX621" s="205"/>
      <c r="AY621" s="205"/>
      <c r="BA621" s="208"/>
      <c r="BB621" s="282"/>
      <c r="BC621" s="208"/>
      <c r="BD621" s="208"/>
      <c r="BE621" s="208"/>
      <c r="BF621" s="208"/>
      <c r="BG621" s="208"/>
      <c r="BH621" s="208"/>
      <c r="BI621" s="208"/>
      <c r="BJ621" s="208"/>
      <c r="BK621" s="208"/>
      <c r="BL621" s="208"/>
      <c r="BM621" s="208"/>
      <c r="BN621" s="208"/>
      <c r="BO621" s="208"/>
      <c r="BP621" s="208"/>
      <c r="BQ621" s="208"/>
      <c r="BR621" s="208"/>
      <c r="BS621" s="208"/>
      <c r="BT621" s="208"/>
      <c r="BU621" s="208"/>
      <c r="BV621" s="208"/>
      <c r="BW621" s="208"/>
      <c r="BX621" s="208"/>
      <c r="BY621" s="208"/>
      <c r="BZ621" s="208"/>
      <c r="CA621" s="208"/>
      <c r="CB621" s="208"/>
      <c r="CC621" s="208"/>
      <c r="CD621" s="208"/>
      <c r="CE621" s="208"/>
      <c r="CF621" s="208"/>
      <c r="CG621" s="208"/>
      <c r="CH621" s="208"/>
      <c r="CI621" s="208"/>
      <c r="CJ621" s="208"/>
      <c r="CK621" s="208"/>
      <c r="CL621" s="208"/>
      <c r="CM621" s="208"/>
      <c r="CN621" s="208"/>
      <c r="CO621" s="208"/>
      <c r="CP621" s="208"/>
      <c r="CQ621" s="208"/>
      <c r="CR621" s="208"/>
      <c r="CS621" s="208"/>
      <c r="CT621" s="208"/>
      <c r="CU621" s="208"/>
      <c r="CV621" s="208"/>
      <c r="CW621" s="208"/>
      <c r="CX621" s="208"/>
      <c r="CY621" s="208"/>
      <c r="CZ621" s="208"/>
      <c r="DA621" s="205"/>
    </row>
    <row r="622" s="212" customFormat="true" ht="25.15" customHeight="true" x14ac:dyDescent="0.2">
      <c r="C622" s="1737" t="s">
        <v>223</v>
      </c>
      <c r="D622" s="1734"/>
      <c r="E622" s="510">
        <v>8.1413839435374558E-2</v>
      </c>
      <c r="F622" s="488"/>
      <c r="G622" s="488"/>
      <c r="H622" s="1738" t="s">
        <v>221</v>
      </c>
      <c r="I622" s="1734"/>
      <c r="J622" s="511">
        <v>8.0244361316560542E-2</v>
      </c>
      <c r="K622" s="488"/>
      <c r="L622" s="488"/>
      <c r="M622" s="1739" t="s">
        <v>225</v>
      </c>
      <c r="N622" s="1734"/>
      <c r="O622" s="512">
        <v>8.7957531005127959E-2</v>
      </c>
      <c r="P622" s="488"/>
      <c r="Q622" s="488"/>
      <c r="AU622" s="205"/>
      <c r="AV622" s="205"/>
      <c r="AW622" s="205"/>
      <c r="AX622" s="205"/>
      <c r="AY622" s="205"/>
      <c r="BA622" s="208"/>
      <c r="BB622" s="282"/>
      <c r="BC622" s="208"/>
      <c r="BD622" s="208"/>
      <c r="BE622" s="208"/>
      <c r="BF622" s="208"/>
      <c r="BG622" s="208"/>
      <c r="BH622" s="208"/>
      <c r="BI622" s="208"/>
      <c r="BJ622" s="208"/>
      <c r="BK622" s="208"/>
      <c r="BL622" s="208"/>
      <c r="BM622" s="208"/>
      <c r="BN622" s="208"/>
      <c r="BO622" s="208"/>
      <c r="BP622" s="208"/>
      <c r="BQ622" s="208"/>
      <c r="BR622" s="208"/>
      <c r="BS622" s="208"/>
      <c r="BT622" s="208"/>
      <c r="BU622" s="208"/>
      <c r="BV622" s="208"/>
      <c r="BW622" s="208"/>
      <c r="BX622" s="208"/>
      <c r="BY622" s="208"/>
      <c r="BZ622" s="208"/>
      <c r="CA622" s="208"/>
      <c r="CB622" s="208"/>
      <c r="CC622" s="208"/>
      <c r="CD622" s="208"/>
      <c r="CE622" s="208"/>
      <c r="CF622" s="208"/>
      <c r="CG622" s="208"/>
      <c r="CH622" s="208"/>
      <c r="CI622" s="208"/>
      <c r="CJ622" s="208"/>
      <c r="CK622" s="208"/>
      <c r="CL622" s="208"/>
      <c r="CM622" s="208"/>
      <c r="CN622" s="208"/>
      <c r="CO622" s="208"/>
      <c r="CP622" s="208"/>
      <c r="CQ622" s="208"/>
      <c r="CR622" s="208"/>
      <c r="CS622" s="208"/>
      <c r="CT622" s="208"/>
      <c r="CU622" s="208"/>
      <c r="CV622" s="208"/>
      <c r="CW622" s="208"/>
      <c r="CX622" s="208"/>
      <c r="CY622" s="208"/>
      <c r="CZ622" s="208"/>
      <c r="DA622" s="205"/>
    </row>
    <row r="623" s="212" customFormat="true" ht="25.15" customHeight="true" x14ac:dyDescent="0.2">
      <c r="C623" s="1737" t="s">
        <v>236</v>
      </c>
      <c r="D623" s="1734"/>
      <c r="E623" s="510">
        <v>5.5551737771581247E-2</v>
      </c>
      <c r="F623" s="488"/>
      <c r="G623" s="488"/>
      <c r="H623" s="1738" t="s">
        <v>226</v>
      </c>
      <c r="I623" s="1734"/>
      <c r="J623" s="511">
        <v>8.7007153654383648E-2</v>
      </c>
      <c r="K623" s="488"/>
      <c r="L623" s="488"/>
      <c r="M623" s="1739" t="s">
        <v>228</v>
      </c>
      <c r="N623" s="1734"/>
      <c r="O623" s="512">
        <v>8.2906961254997802E-2</v>
      </c>
      <c r="P623" s="488"/>
      <c r="Q623" s="488"/>
      <c r="AU623" s="205"/>
      <c r="AV623" s="205"/>
      <c r="AW623" s="205"/>
      <c r="AX623" s="205"/>
      <c r="AY623" s="205"/>
      <c r="BA623" s="208"/>
      <c r="BB623" s="282"/>
      <c r="BC623" s="208"/>
      <c r="BD623" s="208"/>
      <c r="BE623" s="208"/>
      <c r="BF623" s="208"/>
      <c r="BG623" s="208"/>
      <c r="BH623" s="208"/>
      <c r="BI623" s="208"/>
      <c r="BJ623" s="208"/>
      <c r="BK623" s="208"/>
      <c r="BL623" s="208"/>
      <c r="BM623" s="208"/>
      <c r="BN623" s="208"/>
      <c r="BO623" s="208"/>
      <c r="BP623" s="208"/>
      <c r="BQ623" s="208"/>
      <c r="BR623" s="208"/>
      <c r="BS623" s="208"/>
      <c r="BT623" s="208"/>
      <c r="BU623" s="208"/>
      <c r="BV623" s="208"/>
      <c r="BW623" s="208"/>
      <c r="BX623" s="208"/>
      <c r="BY623" s="208"/>
      <c r="BZ623" s="208"/>
      <c r="CA623" s="208"/>
      <c r="CB623" s="208"/>
      <c r="CC623" s="208"/>
      <c r="CD623" s="208"/>
      <c r="CE623" s="208"/>
      <c r="CF623" s="208"/>
      <c r="CG623" s="208"/>
      <c r="CH623" s="208"/>
      <c r="CI623" s="208"/>
      <c r="CJ623" s="208"/>
      <c r="CK623" s="208"/>
      <c r="CL623" s="208"/>
      <c r="CM623" s="208"/>
      <c r="CN623" s="208"/>
      <c r="CO623" s="208"/>
      <c r="CP623" s="208"/>
      <c r="CQ623" s="208"/>
      <c r="CR623" s="208"/>
      <c r="CS623" s="208"/>
      <c r="CT623" s="208"/>
      <c r="CU623" s="208"/>
      <c r="CV623" s="208"/>
      <c r="CW623" s="208"/>
      <c r="CX623" s="208"/>
      <c r="CY623" s="208"/>
      <c r="CZ623" s="208"/>
      <c r="DA623" s="205"/>
    </row>
    <row r="624" s="212" customFormat="true" ht="25.15" customHeight="true" x14ac:dyDescent="0.2">
      <c r="C624" s="1737" t="s">
        <v>242</v>
      </c>
      <c r="D624" s="1734"/>
      <c r="E624" s="510">
        <v>4.0355385241447286E-2</v>
      </c>
      <c r="F624" s="488"/>
      <c r="G624" s="488"/>
      <c r="H624" s="1738" t="s">
        <v>272</v>
      </c>
      <c r="I624" s="1734"/>
      <c r="J624" s="511">
        <v>1.6426737804324756E-2</v>
      </c>
      <c r="K624" s="488"/>
      <c r="L624" s="488"/>
      <c r="M624" s="1739" t="s">
        <v>241</v>
      </c>
      <c r="N624" s="1734"/>
      <c r="O624" s="512">
        <v>3.7097467629070548E-2</v>
      </c>
      <c r="P624" s="488"/>
      <c r="Q624" s="488"/>
      <c r="AU624" s="205"/>
      <c r="AV624" s="205"/>
      <c r="AW624" s="205"/>
      <c r="AX624" s="205"/>
      <c r="AY624" s="205"/>
      <c r="BA624" s="208"/>
      <c r="BB624" s="282"/>
      <c r="BC624" s="208"/>
      <c r="BD624" s="208"/>
      <c r="BE624" s="208"/>
      <c r="BF624" s="208"/>
      <c r="BG624" s="208"/>
      <c r="BH624" s="208"/>
      <c r="BI624" s="208"/>
      <c r="BJ624" s="208"/>
      <c r="BK624" s="208"/>
      <c r="BL624" s="208"/>
      <c r="BM624" s="208"/>
      <c r="BN624" s="208"/>
      <c r="BO624" s="208"/>
      <c r="BP624" s="208"/>
      <c r="BQ624" s="208"/>
      <c r="BR624" s="208"/>
      <c r="BS624" s="208"/>
      <c r="BT624" s="208"/>
      <c r="BU624" s="208"/>
      <c r="BV624" s="208"/>
      <c r="BW624" s="208"/>
      <c r="BX624" s="208"/>
      <c r="BY624" s="208"/>
      <c r="BZ624" s="208"/>
      <c r="CA624" s="208"/>
      <c r="CB624" s="208"/>
      <c r="CC624" s="208"/>
      <c r="CD624" s="208"/>
      <c r="CE624" s="208"/>
      <c r="CF624" s="208"/>
      <c r="CG624" s="208"/>
      <c r="CH624" s="208"/>
      <c r="CI624" s="208"/>
      <c r="CJ624" s="208"/>
      <c r="CK624" s="208"/>
      <c r="CL624" s="208"/>
      <c r="CM624" s="208"/>
      <c r="CN624" s="208"/>
      <c r="CO624" s="208"/>
      <c r="CP624" s="208"/>
      <c r="CQ624" s="208"/>
      <c r="CR624" s="208"/>
      <c r="CS624" s="208"/>
      <c r="CT624" s="208"/>
      <c r="CU624" s="208"/>
      <c r="CV624" s="208"/>
      <c r="CW624" s="208"/>
      <c r="CX624" s="208"/>
      <c r="CY624" s="208"/>
      <c r="CZ624" s="208"/>
      <c r="DA624" s="205"/>
    </row>
    <row r="625" s="212" customFormat="true" ht="25.15" customHeight="true" x14ac:dyDescent="0.2">
      <c r="C625" s="1737" t="s">
        <v>247</v>
      </c>
      <c r="D625" s="1734"/>
      <c r="E625" s="510">
        <v>3.1183286237363769E-2</v>
      </c>
      <c r="F625" s="488"/>
      <c r="G625" s="488"/>
      <c r="H625" s="1738" t="s">
        <v>233</v>
      </c>
      <c r="I625" s="1734"/>
      <c r="J625" s="511">
        <v>7.2056914425379745E-2</v>
      </c>
      <c r="K625" s="488"/>
      <c r="L625" s="488"/>
      <c r="M625" s="1739" t="s">
        <v>227</v>
      </c>
      <c r="N625" s="1734"/>
      <c r="O625" s="512">
        <v>8.4051599110389397E-2</v>
      </c>
      <c r="P625" s="488"/>
      <c r="Q625" s="488"/>
      <c r="AU625" s="205"/>
      <c r="AV625" s="205"/>
      <c r="AW625" s="205"/>
      <c r="AX625" s="205"/>
      <c r="AY625" s="205"/>
      <c r="BA625" s="208"/>
      <c r="BB625" s="282"/>
      <c r="BC625" s="208"/>
      <c r="BD625" s="208"/>
      <c r="BE625" s="208"/>
      <c r="BF625" s="208"/>
      <c r="BG625" s="208"/>
      <c r="BH625" s="208"/>
      <c r="BI625" s="208"/>
      <c r="BJ625" s="208"/>
      <c r="BK625" s="208"/>
      <c r="BL625" s="208"/>
      <c r="BM625" s="208"/>
      <c r="BN625" s="208"/>
      <c r="BO625" s="208"/>
      <c r="BP625" s="208"/>
      <c r="BQ625" s="208"/>
      <c r="BR625" s="208"/>
      <c r="BS625" s="208"/>
      <c r="BT625" s="208"/>
      <c r="BU625" s="208"/>
      <c r="BV625" s="208"/>
      <c r="BW625" s="208"/>
      <c r="BX625" s="208"/>
      <c r="BY625" s="208"/>
      <c r="BZ625" s="208"/>
      <c r="CA625" s="208"/>
      <c r="CB625" s="208"/>
      <c r="CC625" s="208"/>
      <c r="CD625" s="208"/>
      <c r="CE625" s="208"/>
      <c r="CF625" s="208"/>
      <c r="CG625" s="208"/>
      <c r="CH625" s="208"/>
      <c r="CI625" s="208"/>
      <c r="CJ625" s="208"/>
      <c r="CK625" s="208"/>
      <c r="CL625" s="208"/>
      <c r="CM625" s="208"/>
      <c r="CN625" s="208"/>
      <c r="CO625" s="208"/>
      <c r="CP625" s="208"/>
      <c r="CQ625" s="208"/>
      <c r="CR625" s="208"/>
      <c r="CS625" s="208"/>
      <c r="CT625" s="208"/>
      <c r="CU625" s="208"/>
      <c r="CV625" s="208"/>
      <c r="CW625" s="208"/>
      <c r="CX625" s="208"/>
      <c r="CY625" s="208"/>
      <c r="CZ625" s="208"/>
      <c r="DA625" s="205"/>
    </row>
    <row r="626" s="212" customFormat="true" ht="25.15" customHeight="true" x14ac:dyDescent="0.2">
      <c r="C626" s="1737" t="s">
        <v>270</v>
      </c>
      <c r="D626" s="1734"/>
      <c r="E626" s="510">
        <v>3.9293800179187382E-3</v>
      </c>
      <c r="F626" s="488"/>
      <c r="G626" s="488"/>
      <c r="H626" s="1738" t="s">
        <v>245</v>
      </c>
      <c r="I626" s="1734"/>
      <c r="J626" s="511">
        <v>4.6540910145155726E-2</v>
      </c>
      <c r="K626" s="488"/>
      <c r="L626" s="488"/>
      <c r="M626" s="1739" t="s">
        <v>224</v>
      </c>
      <c r="N626" s="1734"/>
      <c r="O626" s="512">
        <v>8.8451578692494259E-2</v>
      </c>
      <c r="P626" s="488"/>
      <c r="Q626" s="488"/>
      <c r="AU626" s="205"/>
      <c r="AV626" s="205"/>
      <c r="AW626" s="205"/>
      <c r="AX626" s="205"/>
      <c r="AY626" s="205"/>
      <c r="BA626" s="208"/>
      <c r="BB626" s="282"/>
      <c r="BC626" s="208"/>
      <c r="BD626" s="208"/>
      <c r="BE626" s="208"/>
      <c r="BF626" s="208"/>
      <c r="BG626" s="208"/>
      <c r="BH626" s="208"/>
      <c r="BI626" s="208"/>
      <c r="BJ626" s="208"/>
      <c r="BK626" s="208"/>
      <c r="BL626" s="208"/>
      <c r="BM626" s="208"/>
      <c r="BN626" s="208"/>
      <c r="BO626" s="208"/>
      <c r="BP626" s="208"/>
      <c r="BQ626" s="208"/>
      <c r="BR626" s="208"/>
      <c r="BS626" s="208"/>
      <c r="BT626" s="208"/>
      <c r="BU626" s="208"/>
      <c r="BV626" s="208"/>
      <c r="BW626" s="208"/>
      <c r="BX626" s="208"/>
      <c r="BY626" s="208"/>
      <c r="BZ626" s="208"/>
      <c r="CA626" s="208"/>
      <c r="CB626" s="208"/>
      <c r="CC626" s="208"/>
      <c r="CD626" s="208"/>
      <c r="CE626" s="208"/>
      <c r="CF626" s="208"/>
      <c r="CG626" s="208"/>
      <c r="CH626" s="208"/>
      <c r="CI626" s="208"/>
      <c r="CJ626" s="208"/>
      <c r="CK626" s="208"/>
      <c r="CL626" s="208"/>
      <c r="CM626" s="208"/>
      <c r="CN626" s="208"/>
      <c r="CO626" s="208"/>
      <c r="CP626" s="208"/>
      <c r="CQ626" s="208"/>
      <c r="CR626" s="208"/>
      <c r="CS626" s="208"/>
      <c r="CT626" s="208"/>
      <c r="CU626" s="208"/>
      <c r="CV626" s="208"/>
      <c r="CW626" s="208"/>
      <c r="CX626" s="208"/>
      <c r="CY626" s="208"/>
      <c r="CZ626" s="208"/>
      <c r="DA626" s="205"/>
    </row>
    <row r="627" s="212" customFormat="true" ht="25.15" customHeight="true" x14ac:dyDescent="0.2">
      <c r="C627" s="1737" t="s">
        <v>257</v>
      </c>
      <c r="D627" s="1734"/>
      <c r="E627" s="510">
        <v>8.4413112804198644E-3</v>
      </c>
      <c r="F627" s="488"/>
      <c r="G627" s="488"/>
      <c r="H627" s="1738" t="s">
        <v>229</v>
      </c>
      <c r="I627" s="1734"/>
      <c r="J627" s="511">
        <v>7.7792662964441789E-2</v>
      </c>
      <c r="K627" s="488"/>
      <c r="L627" s="488"/>
      <c r="M627" s="1739" t="s">
        <v>248</v>
      </c>
      <c r="N627" s="1734"/>
      <c r="O627" s="512">
        <v>4.0394859444761136E-2</v>
      </c>
      <c r="P627" s="488"/>
      <c r="Q627" s="488"/>
      <c r="AU627" s="205"/>
      <c r="AV627" s="205"/>
      <c r="AW627" s="205"/>
      <c r="AX627" s="205"/>
      <c r="AY627" s="205"/>
      <c r="BA627" s="208"/>
      <c r="BB627" s="282"/>
      <c r="BC627" s="208"/>
      <c r="BD627" s="208"/>
      <c r="BE627" s="208"/>
      <c r="BF627" s="208"/>
      <c r="BG627" s="208"/>
      <c r="BH627" s="208"/>
      <c r="BI627" s="208"/>
      <c r="BJ627" s="208"/>
      <c r="BK627" s="208"/>
      <c r="BL627" s="208"/>
      <c r="BM627" s="208"/>
      <c r="BN627" s="208"/>
      <c r="BO627" s="208"/>
      <c r="BP627" s="208"/>
      <c r="BQ627" s="208"/>
      <c r="BR627" s="208"/>
      <c r="BS627" s="208"/>
      <c r="BT627" s="208"/>
      <c r="BU627" s="208"/>
      <c r="BV627" s="208"/>
      <c r="BW627" s="208"/>
      <c r="BX627" s="208"/>
      <c r="BY627" s="208"/>
      <c r="BZ627" s="208"/>
      <c r="CA627" s="208"/>
      <c r="CB627" s="208"/>
      <c r="CC627" s="208"/>
      <c r="CD627" s="208"/>
      <c r="CE627" s="208"/>
      <c r="CF627" s="208"/>
      <c r="CG627" s="208"/>
      <c r="CH627" s="208"/>
      <c r="CI627" s="208"/>
      <c r="CJ627" s="208"/>
      <c r="CK627" s="208"/>
      <c r="CL627" s="208"/>
      <c r="CM627" s="208"/>
      <c r="CN627" s="208"/>
      <c r="CO627" s="208"/>
      <c r="CP627" s="208"/>
      <c r="CQ627" s="208"/>
      <c r="CR627" s="208"/>
      <c r="CS627" s="208"/>
      <c r="CT627" s="208"/>
      <c r="CU627" s="208"/>
      <c r="CV627" s="208"/>
      <c r="CW627" s="208"/>
      <c r="CX627" s="208"/>
      <c r="CY627" s="208"/>
      <c r="CZ627" s="208"/>
      <c r="DA627" s="205"/>
    </row>
    <row r="628" s="212" customFormat="true" ht="25.15" customHeight="true" x14ac:dyDescent="0.2">
      <c r="C628" s="1737" t="s">
        <v>304</v>
      </c>
      <c r="D628" s="1734"/>
      <c r="E628" s="510">
        <v>3.7123207897655345E-3</v>
      </c>
      <c r="F628" s="488"/>
      <c r="G628" s="488"/>
      <c r="H628" s="1738" t="s">
        <v>239</v>
      </c>
      <c r="I628" s="1734"/>
      <c r="J628" s="511">
        <v>4.8189475558696841E-2</v>
      </c>
      <c r="K628" s="488"/>
      <c r="L628" s="488"/>
      <c r="M628" s="1739" t="s">
        <v>223</v>
      </c>
      <c r="N628" s="1734"/>
      <c r="O628" s="512">
        <v>8.7138457469385588E-2</v>
      </c>
      <c r="P628" s="488"/>
      <c r="Q628" s="488"/>
      <c r="AU628" s="205"/>
      <c r="AV628" s="205"/>
      <c r="AW628" s="205"/>
      <c r="AX628" s="205"/>
      <c r="AY628" s="205"/>
      <c r="BA628" s="208"/>
      <c r="BB628" s="282"/>
      <c r="BC628" s="208"/>
      <c r="BD628" s="208"/>
      <c r="BE628" s="208"/>
      <c r="BF628" s="208"/>
      <c r="BG628" s="208"/>
      <c r="BH628" s="208"/>
      <c r="BI628" s="208"/>
      <c r="BJ628" s="208"/>
      <c r="BK628" s="208"/>
      <c r="BL628" s="208"/>
      <c r="BM628" s="208"/>
      <c r="BN628" s="208"/>
      <c r="BO628" s="208"/>
      <c r="BP628" s="208"/>
      <c r="BQ628" s="208"/>
      <c r="BR628" s="208"/>
      <c r="BS628" s="208"/>
      <c r="BT628" s="208"/>
      <c r="BU628" s="208"/>
      <c r="BV628" s="208"/>
      <c r="BW628" s="208"/>
      <c r="BX628" s="208"/>
      <c r="BY628" s="208"/>
      <c r="BZ628" s="208"/>
      <c r="CA628" s="208"/>
      <c r="CB628" s="208"/>
      <c r="CC628" s="208"/>
      <c r="CD628" s="208"/>
      <c r="CE628" s="208"/>
      <c r="CF628" s="208"/>
      <c r="CG628" s="208"/>
      <c r="CH628" s="208"/>
      <c r="CI628" s="208"/>
      <c r="CJ628" s="208"/>
      <c r="CK628" s="208"/>
      <c r="CL628" s="208"/>
      <c r="CM628" s="208"/>
      <c r="CN628" s="208"/>
      <c r="CO628" s="208"/>
      <c r="CP628" s="208"/>
      <c r="CQ628" s="208"/>
      <c r="CR628" s="208"/>
      <c r="CS628" s="208"/>
      <c r="CT628" s="208"/>
      <c r="CU628" s="208"/>
      <c r="CV628" s="208"/>
      <c r="CW628" s="208"/>
      <c r="CX628" s="208"/>
      <c r="CY628" s="208"/>
      <c r="CZ628" s="208"/>
      <c r="DA628" s="205"/>
    </row>
    <row r="629" s="212" customFormat="true" ht="25.15" customHeight="true" x14ac:dyDescent="0.2">
      <c r="C629" s="1737" t="s">
        <v>261</v>
      </c>
      <c r="D629" s="1734"/>
      <c r="E629" s="510">
        <v>1.786314493716255E-2</v>
      </c>
      <c r="F629" s="488"/>
      <c r="G629" s="488"/>
      <c r="H629" s="1738" t="s">
        <v>283</v>
      </c>
      <c r="I629" s="1734"/>
      <c r="J629" s="511">
        <v>2.6231495943696884E-3</v>
      </c>
      <c r="K629" s="488"/>
      <c r="L629" s="488"/>
      <c r="M629" s="1739" t="s">
        <v>236</v>
      </c>
      <c r="N629" s="1734"/>
      <c r="O629" s="512">
        <v>6.7717286592599332E-2</v>
      </c>
      <c r="P629" s="488"/>
      <c r="Q629" s="488"/>
      <c r="AU629" s="205"/>
      <c r="AV629" s="205"/>
      <c r="AW629" s="205"/>
      <c r="AX629" s="205"/>
      <c r="AY629" s="205"/>
      <c r="BA629" s="208"/>
      <c r="BB629" s="282"/>
      <c r="BC629" s="208"/>
      <c r="BD629" s="208"/>
      <c r="BE629" s="208"/>
      <c r="BF629" s="208"/>
      <c r="BG629" s="208"/>
      <c r="BH629" s="208"/>
      <c r="BI629" s="208"/>
      <c r="BJ629" s="208"/>
      <c r="BK629" s="208"/>
      <c r="BL629" s="208"/>
      <c r="BM629" s="208"/>
      <c r="BN629" s="208"/>
      <c r="BO629" s="208"/>
      <c r="BP629" s="208"/>
      <c r="BQ629" s="208"/>
      <c r="BR629" s="208"/>
      <c r="BS629" s="208"/>
      <c r="BT629" s="208"/>
      <c r="BU629" s="208"/>
      <c r="BV629" s="208"/>
      <c r="BW629" s="208"/>
      <c r="BX629" s="208"/>
      <c r="BY629" s="208"/>
      <c r="BZ629" s="208"/>
      <c r="CA629" s="208"/>
      <c r="CB629" s="208"/>
      <c r="CC629" s="208"/>
      <c r="CD629" s="208"/>
      <c r="CE629" s="208"/>
      <c r="CF629" s="208"/>
      <c r="CG629" s="208"/>
      <c r="CH629" s="208"/>
      <c r="CI629" s="208"/>
      <c r="CJ629" s="208"/>
      <c r="CK629" s="208"/>
      <c r="CL629" s="208"/>
      <c r="CM629" s="208"/>
      <c r="CN629" s="208"/>
      <c r="CO629" s="208"/>
      <c r="CP629" s="208"/>
      <c r="CQ629" s="208"/>
      <c r="CR629" s="208"/>
      <c r="CS629" s="208"/>
      <c r="CT629" s="208"/>
      <c r="CU629" s="208"/>
      <c r="CV629" s="208"/>
      <c r="CW629" s="208"/>
      <c r="CX629" s="208"/>
      <c r="CY629" s="208"/>
      <c r="CZ629" s="208"/>
      <c r="DA629" s="205"/>
    </row>
    <row r="630" s="212" customFormat="true" ht="25.15" customHeight="true" x14ac:dyDescent="0.2">
      <c r="C630" s="1737" t="s">
        <v>238</v>
      </c>
      <c r="D630" s="1734"/>
      <c r="E630" s="510">
        <v>-5.7590261317412031E-2</v>
      </c>
      <c r="F630" s="488"/>
      <c r="G630" s="488"/>
      <c r="H630" s="1738" t="s">
        <v>250</v>
      </c>
      <c r="I630" s="1734"/>
      <c r="J630" s="511">
        <v>3.8341298971130221E-2</v>
      </c>
      <c r="K630" s="488"/>
      <c r="L630" s="488"/>
      <c r="M630" s="1739" t="s">
        <v>242</v>
      </c>
      <c r="N630" s="1734"/>
      <c r="O630" s="512">
        <v>3.2413399698715831E-2</v>
      </c>
      <c r="P630" s="488"/>
      <c r="Q630" s="488"/>
      <c r="AU630" s="205"/>
      <c r="AV630" s="205"/>
      <c r="AW630" s="205"/>
      <c r="AX630" s="205"/>
      <c r="AY630" s="205"/>
      <c r="BA630" s="208"/>
      <c r="BB630" s="282"/>
      <c r="BC630" s="208"/>
      <c r="BD630" s="208"/>
      <c r="BE630" s="208"/>
      <c r="BF630" s="208"/>
      <c r="BG630" s="208"/>
      <c r="BH630" s="208"/>
      <c r="BI630" s="208"/>
      <c r="BJ630" s="208"/>
      <c r="BK630" s="208"/>
      <c r="BL630" s="208"/>
      <c r="BM630" s="208"/>
      <c r="BN630" s="208"/>
      <c r="BO630" s="208"/>
      <c r="BP630" s="208"/>
      <c r="BQ630" s="208"/>
      <c r="BR630" s="208"/>
      <c r="BS630" s="208"/>
      <c r="BT630" s="208"/>
      <c r="BU630" s="208"/>
      <c r="BV630" s="208"/>
      <c r="BW630" s="208"/>
      <c r="BX630" s="208"/>
      <c r="BY630" s="208"/>
      <c r="BZ630" s="208"/>
      <c r="CA630" s="208"/>
      <c r="CB630" s="208"/>
      <c r="CC630" s="208"/>
      <c r="CD630" s="208"/>
      <c r="CE630" s="208"/>
      <c r="CF630" s="208"/>
      <c r="CG630" s="208"/>
      <c r="CH630" s="208"/>
      <c r="CI630" s="208"/>
      <c r="CJ630" s="208"/>
      <c r="CK630" s="208"/>
      <c r="CL630" s="208"/>
      <c r="CM630" s="208"/>
      <c r="CN630" s="208"/>
      <c r="CO630" s="208"/>
      <c r="CP630" s="208"/>
      <c r="CQ630" s="208"/>
      <c r="CR630" s="208"/>
      <c r="CS630" s="208"/>
      <c r="CT630" s="208"/>
      <c r="CU630" s="208"/>
      <c r="CV630" s="208"/>
      <c r="CW630" s="208"/>
      <c r="CX630" s="208"/>
      <c r="CY630" s="208"/>
      <c r="CZ630" s="208"/>
      <c r="DA630" s="205"/>
    </row>
    <row r="631" s="212" customFormat="true" ht="25.15" customHeight="true" x14ac:dyDescent="0.2">
      <c r="C631" s="1737" t="s">
        <v>280</v>
      </c>
      <c r="D631" s="1734"/>
      <c r="E631" s="510">
        <v>-1.0030322270103328E-2</v>
      </c>
      <c r="F631" s="488"/>
      <c r="G631" s="488"/>
      <c r="H631" s="1738" t="s">
        <v>235</v>
      </c>
      <c r="I631" s="1734"/>
      <c r="J631" s="511">
        <v>6.7350483145576331E-2</v>
      </c>
      <c r="K631" s="488"/>
      <c r="L631" s="488"/>
      <c r="M631" s="1739" t="s">
        <v>247</v>
      </c>
      <c r="N631" s="1734"/>
      <c r="O631" s="512">
        <v>3.9535062680795485E-2</v>
      </c>
      <c r="P631" s="488"/>
      <c r="Q631" s="488"/>
      <c r="AU631" s="205"/>
      <c r="AV631" s="205"/>
      <c r="AW631" s="205"/>
      <c r="AX631" s="205"/>
      <c r="AY631" s="205"/>
      <c r="BA631" s="208"/>
      <c r="BB631" s="282"/>
      <c r="BC631" s="208"/>
      <c r="BD631" s="208"/>
      <c r="BE631" s="208"/>
      <c r="BF631" s="208"/>
      <c r="BG631" s="208"/>
      <c r="BH631" s="208"/>
      <c r="BI631" s="208"/>
      <c r="BJ631" s="208"/>
      <c r="BK631" s="208"/>
      <c r="BL631" s="208"/>
      <c r="BM631" s="208"/>
      <c r="BN631" s="208"/>
      <c r="BO631" s="208"/>
      <c r="BP631" s="208"/>
      <c r="BQ631" s="208"/>
      <c r="BR631" s="208"/>
      <c r="BS631" s="208"/>
      <c r="BT631" s="208"/>
      <c r="BU631" s="208"/>
      <c r="BV631" s="208"/>
      <c r="BW631" s="208"/>
      <c r="BX631" s="208"/>
      <c r="BY631" s="208"/>
      <c r="BZ631" s="208"/>
      <c r="CA631" s="208"/>
      <c r="CB631" s="208"/>
      <c r="CC631" s="208"/>
      <c r="CD631" s="208"/>
      <c r="CE631" s="208"/>
      <c r="CF631" s="208"/>
      <c r="CG631" s="208"/>
      <c r="CH631" s="208"/>
      <c r="CI631" s="208"/>
      <c r="CJ631" s="208"/>
      <c r="CK631" s="208"/>
      <c r="CL631" s="208"/>
      <c r="CM631" s="208"/>
      <c r="CN631" s="208"/>
      <c r="CO631" s="208"/>
      <c r="CP631" s="208"/>
      <c r="CQ631" s="208"/>
      <c r="CR631" s="208"/>
      <c r="CS631" s="208"/>
      <c r="CT631" s="208"/>
      <c r="CU631" s="208"/>
      <c r="CV631" s="208"/>
      <c r="CW631" s="208"/>
      <c r="CX631" s="208"/>
      <c r="CY631" s="208"/>
      <c r="CZ631" s="208"/>
      <c r="DA631" s="205"/>
    </row>
    <row r="632" s="212" customFormat="true" ht="25.15" customHeight="true" x14ac:dyDescent="0.2">
      <c r="C632" s="1737" t="s">
        <v>251</v>
      </c>
      <c r="D632" s="1734"/>
      <c r="E632" s="510">
        <v>-3.3863621233079143E-2</v>
      </c>
      <c r="F632" s="488"/>
      <c r="G632" s="488"/>
      <c r="H632" s="1738" t="s">
        <v>225</v>
      </c>
      <c r="I632" s="1734"/>
      <c r="J632" s="511">
        <v>8.3385634719207541E-2</v>
      </c>
      <c r="K632" s="488"/>
      <c r="L632" s="488"/>
      <c r="M632" s="1739" t="s">
        <v>270</v>
      </c>
      <c r="N632" s="1734"/>
      <c r="O632" s="512">
        <v>1.6253319142046436E-2</v>
      </c>
      <c r="P632" s="488"/>
      <c r="Q632" s="488"/>
      <c r="AU632" s="205"/>
      <c r="AV632" s="205"/>
      <c r="AW632" s="205"/>
      <c r="AX632" s="205"/>
      <c r="AY632" s="205"/>
      <c r="BA632" s="208"/>
      <c r="BB632" s="282"/>
      <c r="BC632" s="208"/>
      <c r="BD632" s="208"/>
      <c r="BE632" s="208"/>
      <c r="BF632" s="208"/>
      <c r="BG632" s="208"/>
      <c r="BH632" s="208"/>
      <c r="BI632" s="208"/>
      <c r="BJ632" s="208"/>
      <c r="BK632" s="208"/>
      <c r="BL632" s="208"/>
      <c r="BM632" s="208"/>
      <c r="BN632" s="208"/>
      <c r="BO632" s="208"/>
      <c r="BP632" s="208"/>
      <c r="BQ632" s="208"/>
      <c r="BR632" s="208"/>
      <c r="BS632" s="208"/>
      <c r="BT632" s="208"/>
      <c r="BU632" s="208"/>
      <c r="BV632" s="208"/>
      <c r="BW632" s="208"/>
      <c r="BX632" s="208"/>
      <c r="BY632" s="208"/>
      <c r="BZ632" s="208"/>
      <c r="CA632" s="208"/>
      <c r="CB632" s="208"/>
      <c r="CC632" s="208"/>
      <c r="CD632" s="208"/>
      <c r="CE632" s="208"/>
      <c r="CF632" s="208"/>
      <c r="CG632" s="208"/>
      <c r="CH632" s="208"/>
      <c r="CI632" s="208"/>
      <c r="CJ632" s="208"/>
      <c r="CK632" s="208"/>
      <c r="CL632" s="208"/>
      <c r="CM632" s="208"/>
      <c r="CN632" s="208"/>
      <c r="CO632" s="208"/>
      <c r="CP632" s="208"/>
      <c r="CQ632" s="208"/>
      <c r="CR632" s="208"/>
      <c r="CS632" s="208"/>
      <c r="CT632" s="208"/>
      <c r="CU632" s="208"/>
      <c r="CV632" s="208"/>
      <c r="CW632" s="208"/>
      <c r="CX632" s="208"/>
      <c r="CY632" s="208"/>
      <c r="CZ632" s="208"/>
      <c r="DA632" s="205"/>
    </row>
    <row r="633" s="212" customFormat="true" ht="25.15" customHeight="true" x14ac:dyDescent="0.2">
      <c r="C633" s="1737" t="s">
        <v>301</v>
      </c>
      <c r="D633" s="1734"/>
      <c r="E633" s="510">
        <v>-4.0606258503967409E-3</v>
      </c>
      <c r="F633" s="488"/>
      <c r="G633" s="488"/>
      <c r="H633" s="1738" t="s">
        <v>228</v>
      </c>
      <c r="I633" s="1734"/>
      <c r="J633" s="511">
        <v>7.5316608753968881E-2</v>
      </c>
      <c r="K633" s="488"/>
      <c r="L633" s="488"/>
      <c r="M633" s="1739" t="s">
        <v>257</v>
      </c>
      <c r="N633" s="1734"/>
      <c r="O633" s="512">
        <v>2.7631568894673816E-2</v>
      </c>
      <c r="P633" s="488"/>
      <c r="Q633" s="488"/>
      <c r="AU633" s="205"/>
      <c r="AV633" s="205"/>
      <c r="AW633" s="205"/>
      <c r="AX633" s="205"/>
      <c r="AY633" s="205"/>
      <c r="BA633" s="208"/>
      <c r="BB633" s="282"/>
      <c r="BC633" s="208"/>
      <c r="BD633" s="208"/>
      <c r="BE633" s="208"/>
      <c r="BF633" s="208"/>
      <c r="BG633" s="208"/>
      <c r="BH633" s="208"/>
      <c r="BI633" s="208"/>
      <c r="BJ633" s="208"/>
      <c r="BK633" s="208"/>
      <c r="BL633" s="208"/>
      <c r="BM633" s="208"/>
      <c r="BN633" s="208"/>
      <c r="BO633" s="208"/>
      <c r="BP633" s="208"/>
      <c r="BQ633" s="208"/>
      <c r="BR633" s="208"/>
      <c r="BS633" s="208"/>
      <c r="BT633" s="208"/>
      <c r="BU633" s="208"/>
      <c r="BV633" s="208"/>
      <c r="BW633" s="208"/>
      <c r="BX633" s="208"/>
      <c r="BY633" s="208"/>
      <c r="BZ633" s="208"/>
      <c r="CA633" s="208"/>
      <c r="CB633" s="208"/>
      <c r="CC633" s="208"/>
      <c r="CD633" s="208"/>
      <c r="CE633" s="208"/>
      <c r="CF633" s="208"/>
      <c r="CG633" s="208"/>
      <c r="CH633" s="208"/>
      <c r="CI633" s="208"/>
      <c r="CJ633" s="208"/>
      <c r="CK633" s="208"/>
      <c r="CL633" s="208"/>
      <c r="CM633" s="208"/>
      <c r="CN633" s="208"/>
      <c r="CO633" s="208"/>
      <c r="CP633" s="208"/>
      <c r="CQ633" s="208"/>
      <c r="CR633" s="208"/>
      <c r="CS633" s="208"/>
      <c r="CT633" s="208"/>
      <c r="CU633" s="208"/>
      <c r="CV633" s="208"/>
      <c r="CW633" s="208"/>
      <c r="CX633" s="208"/>
      <c r="CY633" s="208"/>
      <c r="CZ633" s="208"/>
      <c r="DA633" s="205"/>
    </row>
    <row r="634" s="212" customFormat="true" ht="25.15" customHeight="true" x14ac:dyDescent="0.2">
      <c r="C634" s="1737" t="s">
        <v>279</v>
      </c>
      <c r="D634" s="1734"/>
      <c r="E634" s="510">
        <v>-1.0084312851845427E-2</v>
      </c>
      <c r="F634" s="488"/>
      <c r="G634" s="488"/>
      <c r="H634" s="1738" t="s">
        <v>241</v>
      </c>
      <c r="I634" s="1734"/>
      <c r="J634" s="511">
        <v>4.9445976770228134E-2</v>
      </c>
      <c r="K634" s="488"/>
      <c r="L634" s="488"/>
      <c r="M634" s="1739" t="s">
        <v>238</v>
      </c>
      <c r="N634" s="1734"/>
      <c r="O634" s="512">
        <v>-5.7017352662967084E-2</v>
      </c>
      <c r="P634" s="488"/>
      <c r="Q634" s="488"/>
      <c r="AU634" s="205"/>
      <c r="AV634" s="205"/>
      <c r="AW634" s="205"/>
      <c r="AX634" s="205"/>
      <c r="AY634" s="205"/>
      <c r="BA634" s="208"/>
      <c r="BB634" s="282"/>
      <c r="BC634" s="208"/>
      <c r="BD634" s="208"/>
      <c r="BE634" s="208"/>
      <c r="BF634" s="208"/>
      <c r="BG634" s="208"/>
      <c r="BH634" s="208"/>
      <c r="BI634" s="208"/>
      <c r="BJ634" s="208"/>
      <c r="BK634" s="208"/>
      <c r="BL634" s="208"/>
      <c r="BM634" s="208"/>
      <c r="BN634" s="208"/>
      <c r="BO634" s="208"/>
      <c r="BP634" s="208"/>
      <c r="BQ634" s="208"/>
      <c r="BR634" s="208"/>
      <c r="BS634" s="208"/>
      <c r="BT634" s="208"/>
      <c r="BU634" s="208"/>
      <c r="BV634" s="208"/>
      <c r="BW634" s="208"/>
      <c r="BX634" s="208"/>
      <c r="BY634" s="208"/>
      <c r="BZ634" s="208"/>
      <c r="CA634" s="208"/>
      <c r="CB634" s="208"/>
      <c r="CC634" s="208"/>
      <c r="CD634" s="208"/>
      <c r="CE634" s="208"/>
      <c r="CF634" s="208"/>
      <c r="CG634" s="208"/>
      <c r="CH634" s="208"/>
      <c r="CI634" s="208"/>
      <c r="CJ634" s="208"/>
      <c r="CK634" s="208"/>
      <c r="CL634" s="208"/>
      <c r="CM634" s="208"/>
      <c r="CN634" s="208"/>
      <c r="CO634" s="208"/>
      <c r="CP634" s="208"/>
      <c r="CQ634" s="208"/>
      <c r="CR634" s="208"/>
      <c r="CS634" s="208"/>
      <c r="CT634" s="208"/>
      <c r="CU634" s="208"/>
      <c r="CV634" s="208"/>
      <c r="CW634" s="208"/>
      <c r="CX634" s="208"/>
      <c r="CY634" s="208"/>
      <c r="CZ634" s="208"/>
      <c r="DA634" s="205"/>
    </row>
    <row r="635" s="212" customFormat="true" ht="25.15" customHeight="true" x14ac:dyDescent="0.2">
      <c r="C635" s="1737" t="s">
        <v>290</v>
      </c>
      <c r="D635" s="1734"/>
      <c r="E635" s="510">
        <v>3.0600329097508209E-4</v>
      </c>
      <c r="F635" s="488"/>
      <c r="G635" s="488"/>
      <c r="H635" s="1738" t="s">
        <v>227</v>
      </c>
      <c r="I635" s="1734"/>
      <c r="J635" s="511">
        <v>7.8330873393636508E-2</v>
      </c>
      <c r="K635" s="488"/>
      <c r="L635" s="488"/>
      <c r="M635" s="1739" t="s">
        <v>280</v>
      </c>
      <c r="N635" s="1734"/>
      <c r="O635" s="512">
        <v>-9.8318446555782698E-3</v>
      </c>
      <c r="P635" s="488"/>
      <c r="Q635" s="488"/>
      <c r="AU635" s="205"/>
      <c r="AV635" s="205"/>
      <c r="AW635" s="205"/>
      <c r="AX635" s="205"/>
      <c r="AY635" s="205"/>
      <c r="BA635" s="208"/>
      <c r="BB635" s="282"/>
      <c r="BC635" s="208"/>
      <c r="BD635" s="208"/>
      <c r="BE635" s="208"/>
      <c r="BF635" s="208"/>
      <c r="BG635" s="208"/>
      <c r="BH635" s="208"/>
      <c r="BI635" s="208"/>
      <c r="BJ635" s="208"/>
      <c r="BK635" s="208"/>
      <c r="BL635" s="208"/>
      <c r="BM635" s="208"/>
      <c r="BN635" s="208"/>
      <c r="BO635" s="208"/>
      <c r="BP635" s="208"/>
      <c r="BQ635" s="208"/>
      <c r="BR635" s="208"/>
      <c r="BS635" s="208"/>
      <c r="BT635" s="208"/>
      <c r="BU635" s="208"/>
      <c r="BV635" s="208"/>
      <c r="BW635" s="208"/>
      <c r="BX635" s="208"/>
      <c r="BY635" s="208"/>
      <c r="BZ635" s="208"/>
      <c r="CA635" s="208"/>
      <c r="CB635" s="208"/>
      <c r="CC635" s="208"/>
      <c r="CD635" s="208"/>
      <c r="CE635" s="208"/>
      <c r="CF635" s="208"/>
      <c r="CG635" s="208"/>
      <c r="CH635" s="208"/>
      <c r="CI635" s="208"/>
      <c r="CJ635" s="208"/>
      <c r="CK635" s="208"/>
      <c r="CL635" s="208"/>
      <c r="CM635" s="208"/>
      <c r="CN635" s="208"/>
      <c r="CO635" s="208"/>
      <c r="CP635" s="208"/>
      <c r="CQ635" s="208"/>
      <c r="CR635" s="208"/>
      <c r="CS635" s="208"/>
      <c r="CT635" s="208"/>
      <c r="CU635" s="208"/>
      <c r="CV635" s="208"/>
      <c r="CW635" s="208"/>
      <c r="CX635" s="208"/>
      <c r="CY635" s="208"/>
      <c r="CZ635" s="208"/>
      <c r="DA635" s="205"/>
    </row>
    <row r="636" s="212" customFormat="true" ht="25.15" customHeight="true" x14ac:dyDescent="0.2">
      <c r="C636" s="1737" t="s">
        <v>287</v>
      </c>
      <c r="D636" s="1734"/>
      <c r="E636" s="510">
        <v>1.8860396397747021E-3</v>
      </c>
      <c r="F636" s="488"/>
      <c r="G636" s="488"/>
      <c r="H636" s="1738" t="s">
        <v>224</v>
      </c>
      <c r="I636" s="1734"/>
      <c r="J636" s="511">
        <v>6.2074565205479069E-2</v>
      </c>
      <c r="K636" s="488"/>
      <c r="L636" s="488"/>
      <c r="M636" s="1739" t="s">
        <v>251</v>
      </c>
      <c r="N636" s="1734"/>
      <c r="O636" s="512">
        <v>-3.0201049778604459E-2</v>
      </c>
      <c r="P636" s="488"/>
      <c r="Q636" s="488"/>
      <c r="AU636" s="205"/>
      <c r="AV636" s="205"/>
      <c r="AW636" s="205"/>
      <c r="AX636" s="205"/>
      <c r="AY636" s="205"/>
      <c r="BA636" s="208"/>
      <c r="BB636" s="282"/>
      <c r="BC636" s="208"/>
      <c r="BD636" s="208"/>
      <c r="BE636" s="208"/>
      <c r="BF636" s="208"/>
      <c r="BG636" s="208"/>
      <c r="BH636" s="208"/>
      <c r="BI636" s="208"/>
      <c r="BJ636" s="208"/>
      <c r="BK636" s="208"/>
      <c r="BL636" s="208"/>
      <c r="BM636" s="208"/>
      <c r="BN636" s="208"/>
      <c r="BO636" s="208"/>
      <c r="BP636" s="208"/>
      <c r="BQ636" s="208"/>
      <c r="BR636" s="208"/>
      <c r="BS636" s="208"/>
      <c r="BT636" s="208"/>
      <c r="BU636" s="208"/>
      <c r="BV636" s="208"/>
      <c r="BW636" s="208"/>
      <c r="BX636" s="208"/>
      <c r="BY636" s="208"/>
      <c r="BZ636" s="208"/>
      <c r="CA636" s="208"/>
      <c r="CB636" s="208"/>
      <c r="CC636" s="208"/>
      <c r="CD636" s="208"/>
      <c r="CE636" s="208"/>
      <c r="CF636" s="208"/>
      <c r="CG636" s="208"/>
      <c r="CH636" s="208"/>
      <c r="CI636" s="208"/>
      <c r="CJ636" s="208"/>
      <c r="CK636" s="208"/>
      <c r="CL636" s="208"/>
      <c r="CM636" s="208"/>
      <c r="CN636" s="208"/>
      <c r="CO636" s="208"/>
      <c r="CP636" s="208"/>
      <c r="CQ636" s="208"/>
      <c r="CR636" s="208"/>
      <c r="CS636" s="208"/>
      <c r="CT636" s="208"/>
      <c r="CU636" s="208"/>
      <c r="CV636" s="208"/>
      <c r="CW636" s="208"/>
      <c r="CX636" s="208"/>
      <c r="CY636" s="208"/>
      <c r="CZ636" s="208"/>
      <c r="DA636" s="205"/>
    </row>
    <row r="637" s="212" customFormat="true" ht="25.15" customHeight="true" x14ac:dyDescent="0.2">
      <c r="C637" s="1737" t="s">
        <v>303</v>
      </c>
      <c r="D637" s="1734"/>
      <c r="E637" s="510">
        <v>8.1906344654421976E-4</v>
      </c>
      <c r="F637" s="488"/>
      <c r="G637" s="488"/>
      <c r="H637" s="1738" t="s">
        <v>248</v>
      </c>
      <c r="I637" s="1734"/>
      <c r="J637" s="511">
        <v>-1.4186288403153094E-2</v>
      </c>
      <c r="K637" s="488"/>
      <c r="L637" s="488"/>
      <c r="M637" s="1739" t="s">
        <v>301</v>
      </c>
      <c r="N637" s="1734"/>
      <c r="O637" s="512">
        <v>1.0673748705501485E-3</v>
      </c>
      <c r="P637" s="488"/>
      <c r="Q637" s="488"/>
      <c r="AU637" s="205"/>
      <c r="AV637" s="205"/>
      <c r="AW637" s="205"/>
      <c r="AX637" s="205"/>
      <c r="AY637" s="205"/>
      <c r="BA637" s="208"/>
      <c r="BB637" s="282"/>
      <c r="BC637" s="208"/>
      <c r="BD637" s="208"/>
      <c r="BE637" s="208"/>
      <c r="BF637" s="208"/>
      <c r="BG637" s="208"/>
      <c r="BH637" s="208"/>
      <c r="BI637" s="208"/>
      <c r="BJ637" s="208"/>
      <c r="BK637" s="208"/>
      <c r="BL637" s="208"/>
      <c r="BM637" s="208"/>
      <c r="BN637" s="208"/>
      <c r="BO637" s="208"/>
      <c r="BP637" s="208"/>
      <c r="BQ637" s="208"/>
      <c r="BR637" s="208"/>
      <c r="BS637" s="208"/>
      <c r="BT637" s="208"/>
      <c r="BU637" s="208"/>
      <c r="BV637" s="208"/>
      <c r="BW637" s="208"/>
      <c r="BX637" s="208"/>
      <c r="BY637" s="208"/>
      <c r="BZ637" s="208"/>
      <c r="CA637" s="208"/>
      <c r="CB637" s="208"/>
      <c r="CC637" s="208"/>
      <c r="CD637" s="208"/>
      <c r="CE637" s="208"/>
      <c r="CF637" s="208"/>
      <c r="CG637" s="208"/>
      <c r="CH637" s="208"/>
      <c r="CI637" s="208"/>
      <c r="CJ637" s="208"/>
      <c r="CK637" s="208"/>
      <c r="CL637" s="208"/>
      <c r="CM637" s="208"/>
      <c r="CN637" s="208"/>
      <c r="CO637" s="208"/>
      <c r="CP637" s="208"/>
      <c r="CQ637" s="208"/>
      <c r="CR637" s="208"/>
      <c r="CS637" s="208"/>
      <c r="CT637" s="208"/>
      <c r="CU637" s="208"/>
      <c r="CV637" s="208"/>
      <c r="CW637" s="208"/>
      <c r="CX637" s="208"/>
      <c r="CY637" s="208"/>
      <c r="CZ637" s="208"/>
      <c r="DA637" s="205"/>
    </row>
    <row r="638" s="212" customFormat="true" ht="25.15" customHeight="true" x14ac:dyDescent="0.2">
      <c r="C638" s="1737" t="s">
        <v>278</v>
      </c>
      <c r="D638" s="1734"/>
      <c r="E638" s="510">
        <v>9.9902076599322504E-3</v>
      </c>
      <c r="F638" s="488"/>
      <c r="G638" s="488"/>
      <c r="H638" s="1738" t="s">
        <v>223</v>
      </c>
      <c r="I638" s="1734"/>
      <c r="J638" s="511">
        <v>8.9540050673655849E-2</v>
      </c>
      <c r="K638" s="488"/>
      <c r="L638" s="488"/>
      <c r="M638" s="1739" t="s">
        <v>279</v>
      </c>
      <c r="N638" s="1734"/>
      <c r="O638" s="512">
        <v>-1.0261005540814359E-2</v>
      </c>
      <c r="P638" s="488"/>
      <c r="Q638" s="488"/>
      <c r="AU638" s="205"/>
      <c r="AV638" s="205"/>
      <c r="AW638" s="205"/>
      <c r="AX638" s="205"/>
      <c r="AY638" s="205"/>
      <c r="BA638" s="208"/>
      <c r="BB638" s="282"/>
      <c r="BC638" s="208"/>
      <c r="BD638" s="208"/>
      <c r="BE638" s="208"/>
      <c r="BF638" s="208"/>
      <c r="BG638" s="208"/>
      <c r="BH638" s="208"/>
      <c r="BI638" s="208"/>
      <c r="BJ638" s="208"/>
      <c r="BK638" s="208"/>
      <c r="BL638" s="208"/>
      <c r="BM638" s="208"/>
      <c r="BN638" s="208"/>
      <c r="BO638" s="208"/>
      <c r="BP638" s="208"/>
      <c r="BQ638" s="208"/>
      <c r="BR638" s="208"/>
      <c r="BS638" s="208"/>
      <c r="BT638" s="208"/>
      <c r="BU638" s="208"/>
      <c r="BV638" s="208"/>
      <c r="BW638" s="208"/>
      <c r="BX638" s="208"/>
      <c r="BY638" s="208"/>
      <c r="BZ638" s="208"/>
      <c r="CA638" s="208"/>
      <c r="CB638" s="208"/>
      <c r="CC638" s="208"/>
      <c r="CD638" s="208"/>
      <c r="CE638" s="208"/>
      <c r="CF638" s="208"/>
      <c r="CG638" s="208"/>
      <c r="CH638" s="208"/>
      <c r="CI638" s="208"/>
      <c r="CJ638" s="208"/>
      <c r="CK638" s="208"/>
      <c r="CL638" s="208"/>
      <c r="CM638" s="208"/>
      <c r="CN638" s="208"/>
      <c r="CO638" s="208"/>
      <c r="CP638" s="208"/>
      <c r="CQ638" s="208"/>
      <c r="CR638" s="208"/>
      <c r="CS638" s="208"/>
      <c r="CT638" s="208"/>
      <c r="CU638" s="208"/>
      <c r="CV638" s="208"/>
      <c r="CW638" s="208"/>
      <c r="CX638" s="208"/>
      <c r="CY638" s="208"/>
      <c r="CZ638" s="208"/>
      <c r="DA638" s="205"/>
    </row>
    <row r="639" s="212" customFormat="true" ht="25.15" customHeight="true" x14ac:dyDescent="0.2">
      <c r="C639" s="1737" t="s">
        <v>252</v>
      </c>
      <c r="D639" s="1734"/>
      <c r="E639" s="510">
        <v>3.1217999101231238E-2</v>
      </c>
      <c r="F639" s="488"/>
      <c r="G639" s="488"/>
      <c r="H639" s="1738" t="s">
        <v>236</v>
      </c>
      <c r="I639" s="1734"/>
      <c r="J639" s="511">
        <v>5.757305106520063E-2</v>
      </c>
      <c r="K639" s="488"/>
      <c r="L639" s="488"/>
      <c r="M639" s="1739" t="s">
        <v>290</v>
      </c>
      <c r="N639" s="1734"/>
      <c r="O639" s="512">
        <v>8.9970433665623392E-3</v>
      </c>
      <c r="P639" s="488"/>
      <c r="Q639" s="488"/>
      <c r="AU639" s="205"/>
      <c r="AV639" s="205"/>
      <c r="AW639" s="205"/>
      <c r="AX639" s="205"/>
      <c r="AY639" s="205"/>
      <c r="BA639" s="208"/>
      <c r="BB639" s="282"/>
      <c r="BC639" s="208"/>
      <c r="BD639" s="208"/>
      <c r="BE639" s="208"/>
      <c r="BF639" s="208"/>
      <c r="BG639" s="208"/>
      <c r="BH639" s="208"/>
      <c r="BI639" s="208"/>
      <c r="BJ639" s="208"/>
      <c r="BK639" s="208"/>
      <c r="BL639" s="208"/>
      <c r="BM639" s="208"/>
      <c r="BN639" s="208"/>
      <c r="BO639" s="208"/>
      <c r="BP639" s="208"/>
      <c r="BQ639" s="208"/>
      <c r="BR639" s="208"/>
      <c r="BS639" s="208"/>
      <c r="BT639" s="208"/>
      <c r="BU639" s="208"/>
      <c r="BV639" s="208"/>
      <c r="BW639" s="208"/>
      <c r="BX639" s="208"/>
      <c r="BY639" s="208"/>
      <c r="BZ639" s="208"/>
      <c r="CA639" s="208"/>
      <c r="CB639" s="208"/>
      <c r="CC639" s="208"/>
      <c r="CD639" s="208"/>
      <c r="CE639" s="208"/>
      <c r="CF639" s="208"/>
      <c r="CG639" s="208"/>
      <c r="CH639" s="208"/>
      <c r="CI639" s="208"/>
      <c r="CJ639" s="208"/>
      <c r="CK639" s="208"/>
      <c r="CL639" s="208"/>
      <c r="CM639" s="208"/>
      <c r="CN639" s="208"/>
      <c r="CO639" s="208"/>
      <c r="CP639" s="208"/>
      <c r="CQ639" s="208"/>
      <c r="CR639" s="208"/>
      <c r="CS639" s="208"/>
      <c r="CT639" s="208"/>
      <c r="CU639" s="208"/>
      <c r="CV639" s="208"/>
      <c r="CW639" s="208"/>
      <c r="CX639" s="208"/>
      <c r="CY639" s="208"/>
      <c r="CZ639" s="208"/>
      <c r="DA639" s="205"/>
    </row>
    <row r="640" s="212" customFormat="true" ht="25.15" customHeight="true" x14ac:dyDescent="0.2">
      <c r="C640" s="1737" t="s">
        <v>237</v>
      </c>
      <c r="D640" s="1734"/>
      <c r="E640" s="510">
        <v>3.622595155597181E-2</v>
      </c>
      <c r="F640" s="488"/>
      <c r="G640" s="488"/>
      <c r="H640" s="1738" t="s">
        <v>242</v>
      </c>
      <c r="I640" s="1734"/>
      <c r="J640" s="511">
        <v>4.9173618708674025E-2</v>
      </c>
      <c r="K640" s="488"/>
      <c r="L640" s="488"/>
      <c r="M640" s="1739" t="s">
        <v>287</v>
      </c>
      <c r="N640" s="1734"/>
      <c r="O640" s="512">
        <v>5.9222137086238193E-3</v>
      </c>
      <c r="P640" s="488"/>
      <c r="Q640" s="488"/>
      <c r="AU640" s="205"/>
      <c r="AV640" s="205"/>
      <c r="AW640" s="205"/>
      <c r="AX640" s="205"/>
      <c r="AY640" s="205"/>
      <c r="BA640" s="208"/>
      <c r="BB640" s="282"/>
      <c r="BC640" s="208"/>
      <c r="BD640" s="208"/>
      <c r="BE640" s="208"/>
      <c r="BF640" s="208"/>
      <c r="BG640" s="208"/>
      <c r="BH640" s="208"/>
      <c r="BI640" s="208"/>
      <c r="BJ640" s="208"/>
      <c r="BK640" s="208"/>
      <c r="BL640" s="208"/>
      <c r="BM640" s="208"/>
      <c r="BN640" s="208"/>
      <c r="BO640" s="208"/>
      <c r="BP640" s="208"/>
      <c r="BQ640" s="208"/>
      <c r="BR640" s="208"/>
      <c r="BS640" s="208"/>
      <c r="BT640" s="208"/>
      <c r="BU640" s="208"/>
      <c r="BV640" s="208"/>
      <c r="BW640" s="208"/>
      <c r="BX640" s="208"/>
      <c r="BY640" s="208"/>
      <c r="BZ640" s="208"/>
      <c r="CA640" s="208"/>
      <c r="CB640" s="208"/>
      <c r="CC640" s="208"/>
      <c r="CD640" s="208"/>
      <c r="CE640" s="208"/>
      <c r="CF640" s="208"/>
      <c r="CG640" s="208"/>
      <c r="CH640" s="208"/>
      <c r="CI640" s="208"/>
      <c r="CJ640" s="208"/>
      <c r="CK640" s="208"/>
      <c r="CL640" s="208"/>
      <c r="CM640" s="208"/>
      <c r="CN640" s="208"/>
      <c r="CO640" s="208"/>
      <c r="CP640" s="208"/>
      <c r="CQ640" s="208"/>
      <c r="CR640" s="208"/>
      <c r="CS640" s="208"/>
      <c r="CT640" s="208"/>
      <c r="CU640" s="208"/>
      <c r="CV640" s="208"/>
      <c r="CW640" s="208"/>
      <c r="CX640" s="208"/>
      <c r="CY640" s="208"/>
      <c r="CZ640" s="208"/>
      <c r="DA640" s="205"/>
    </row>
    <row r="641" s="212" customFormat="true" ht="25.15" customHeight="true" x14ac:dyDescent="0.2">
      <c r="C641" s="1737" t="s">
        <v>284</v>
      </c>
      <c r="D641" s="1734"/>
      <c r="E641" s="510">
        <v>9.1503130705820716E-3</v>
      </c>
      <c r="F641" s="488"/>
      <c r="G641" s="488"/>
      <c r="H641" s="1738" t="s">
        <v>247</v>
      </c>
      <c r="I641" s="1734"/>
      <c r="J641" s="511">
        <v>4.0805009227800039E-2</v>
      </c>
      <c r="K641" s="488"/>
      <c r="L641" s="488"/>
      <c r="M641" s="1739" t="s">
        <v>303</v>
      </c>
      <c r="N641" s="1734"/>
      <c r="O641" s="512">
        <v>5.592987731415703E-3</v>
      </c>
      <c r="P641" s="488"/>
      <c r="Q641" s="488"/>
      <c r="AU641" s="205"/>
      <c r="AV641" s="205"/>
      <c r="AW641" s="205"/>
      <c r="AX641" s="205"/>
      <c r="AY641" s="205"/>
      <c r="BA641" s="208"/>
      <c r="BB641" s="282"/>
      <c r="BC641" s="208"/>
      <c r="BD641" s="208"/>
      <c r="BE641" s="208"/>
      <c r="BF641" s="208"/>
      <c r="BG641" s="208"/>
      <c r="BH641" s="208"/>
      <c r="BI641" s="208"/>
      <c r="BJ641" s="208"/>
      <c r="BK641" s="208"/>
      <c r="BL641" s="208"/>
      <c r="BM641" s="208"/>
      <c r="BN641" s="208"/>
      <c r="BO641" s="208"/>
      <c r="BP641" s="208"/>
      <c r="BQ641" s="208"/>
      <c r="BR641" s="208"/>
      <c r="BS641" s="208"/>
      <c r="BT641" s="208"/>
      <c r="BU641" s="208"/>
      <c r="BV641" s="208"/>
      <c r="BW641" s="208"/>
      <c r="BX641" s="208"/>
      <c r="BY641" s="208"/>
      <c r="BZ641" s="208"/>
      <c r="CA641" s="208"/>
      <c r="CB641" s="208"/>
      <c r="CC641" s="208"/>
      <c r="CD641" s="208"/>
      <c r="CE641" s="208"/>
      <c r="CF641" s="208"/>
      <c r="CG641" s="208"/>
      <c r="CH641" s="208"/>
      <c r="CI641" s="208"/>
      <c r="CJ641" s="208"/>
      <c r="CK641" s="208"/>
      <c r="CL641" s="208"/>
      <c r="CM641" s="208"/>
      <c r="CN641" s="208"/>
      <c r="CO641" s="208"/>
      <c r="CP641" s="208"/>
      <c r="CQ641" s="208"/>
      <c r="CR641" s="208"/>
      <c r="CS641" s="208"/>
      <c r="CT641" s="208"/>
      <c r="CU641" s="208"/>
      <c r="CV641" s="208"/>
      <c r="CW641" s="208"/>
      <c r="CX641" s="208"/>
      <c r="CY641" s="208"/>
      <c r="CZ641" s="208"/>
      <c r="DA641" s="205"/>
    </row>
    <row r="642" s="212" customFormat="true" ht="25.15" customHeight="true" x14ac:dyDescent="0.2">
      <c r="C642" s="1737" t="s">
        <v>244</v>
      </c>
      <c r="D642" s="1734"/>
      <c r="E642" s="510">
        <v>3.9356503068927254E-2</v>
      </c>
      <c r="F642" s="488"/>
      <c r="G642" s="488"/>
      <c r="H642" s="1738" t="s">
        <v>270</v>
      </c>
      <c r="I642" s="1734"/>
      <c r="J642" s="511">
        <v>4.7133997437454819E-3</v>
      </c>
      <c r="K642" s="488"/>
      <c r="L642" s="488"/>
      <c r="M642" s="1739" t="s">
        <v>278</v>
      </c>
      <c r="N642" s="1734"/>
      <c r="O642" s="512">
        <v>1.4951353535581909E-2</v>
      </c>
      <c r="P642" s="488"/>
      <c r="Q642" s="488"/>
      <c r="AU642" s="205"/>
      <c r="AV642" s="205"/>
      <c r="AW642" s="205"/>
      <c r="AX642" s="205"/>
      <c r="AY642" s="205"/>
      <c r="BA642" s="208"/>
      <c r="BB642" s="282"/>
      <c r="BC642" s="208"/>
      <c r="BD642" s="208"/>
      <c r="BE642" s="208"/>
      <c r="BF642" s="208"/>
      <c r="BG642" s="208"/>
      <c r="BH642" s="208"/>
      <c r="BI642" s="208"/>
      <c r="BJ642" s="208"/>
      <c r="BK642" s="208"/>
      <c r="BL642" s="208"/>
      <c r="BM642" s="208"/>
      <c r="BN642" s="208"/>
      <c r="BO642" s="208"/>
      <c r="BP642" s="208"/>
      <c r="BQ642" s="208"/>
      <c r="BR642" s="208"/>
      <c r="BS642" s="208"/>
      <c r="BT642" s="208"/>
      <c r="BU642" s="208"/>
      <c r="BV642" s="208"/>
      <c r="BW642" s="208"/>
      <c r="BX642" s="208"/>
      <c r="BY642" s="208"/>
      <c r="BZ642" s="208"/>
      <c r="CA642" s="208"/>
      <c r="CB642" s="208"/>
      <c r="CC642" s="208"/>
      <c r="CD642" s="208"/>
      <c r="CE642" s="208"/>
      <c r="CF642" s="208"/>
      <c r="CG642" s="208"/>
      <c r="CH642" s="208"/>
      <c r="CI642" s="208"/>
      <c r="CJ642" s="208"/>
      <c r="CK642" s="208"/>
      <c r="CL642" s="208"/>
      <c r="CM642" s="208"/>
      <c r="CN642" s="208"/>
      <c r="CO642" s="208"/>
      <c r="CP642" s="208"/>
      <c r="CQ642" s="208"/>
      <c r="CR642" s="208"/>
      <c r="CS642" s="208"/>
      <c r="CT642" s="208"/>
      <c r="CU642" s="208"/>
      <c r="CV642" s="208"/>
      <c r="CW642" s="208"/>
      <c r="CX642" s="208"/>
      <c r="CY642" s="208"/>
      <c r="CZ642" s="208"/>
      <c r="DA642" s="205"/>
    </row>
    <row r="643" s="212" customFormat="true" ht="25.15" customHeight="true" x14ac:dyDescent="0.2">
      <c r="C643" s="1737" t="s">
        <v>318</v>
      </c>
      <c r="D643" s="1734"/>
      <c r="E643" s="510">
        <v>-4.3566863125868362E-4</v>
      </c>
      <c r="F643" s="488"/>
      <c r="G643" s="488"/>
      <c r="H643" s="1738" t="s">
        <v>257</v>
      </c>
      <c r="I643" s="1734"/>
      <c r="J643" s="511">
        <v>5.3344957409515587E-3</v>
      </c>
      <c r="K643" s="488"/>
      <c r="L643" s="488"/>
      <c r="M643" s="1739" t="s">
        <v>252</v>
      </c>
      <c r="N643" s="1734"/>
      <c r="O643" s="512">
        <v>3.2644416659197754E-2</v>
      </c>
      <c r="P643" s="488"/>
      <c r="Q643" s="488"/>
      <c r="AU643" s="205"/>
      <c r="AV643" s="205"/>
      <c r="AW643" s="205"/>
      <c r="AX643" s="205"/>
      <c r="AY643" s="205"/>
      <c r="BA643" s="208"/>
      <c r="BB643" s="282"/>
      <c r="BC643" s="208"/>
      <c r="BD643" s="208"/>
      <c r="BE643" s="208"/>
      <c r="BF643" s="208"/>
      <c r="BG643" s="208"/>
      <c r="BH643" s="208"/>
      <c r="BI643" s="208"/>
      <c r="BJ643" s="208"/>
      <c r="BK643" s="208"/>
      <c r="BL643" s="208"/>
      <c r="BM643" s="208"/>
      <c r="BN643" s="208"/>
      <c r="BO643" s="208"/>
      <c r="BP643" s="208"/>
      <c r="BQ643" s="208"/>
      <c r="BR643" s="208"/>
      <c r="BS643" s="208"/>
      <c r="BT643" s="208"/>
      <c r="BU643" s="208"/>
      <c r="BV643" s="208"/>
      <c r="BW643" s="208"/>
      <c r="BX643" s="208"/>
      <c r="BY643" s="208"/>
      <c r="BZ643" s="208"/>
      <c r="CA643" s="208"/>
      <c r="CB643" s="208"/>
      <c r="CC643" s="208"/>
      <c r="CD643" s="208"/>
      <c r="CE643" s="208"/>
      <c r="CF643" s="208"/>
      <c r="CG643" s="208"/>
      <c r="CH643" s="208"/>
      <c r="CI643" s="208"/>
      <c r="CJ643" s="208"/>
      <c r="CK643" s="208"/>
      <c r="CL643" s="208"/>
      <c r="CM643" s="208"/>
      <c r="CN643" s="208"/>
      <c r="CO643" s="208"/>
      <c r="CP643" s="208"/>
      <c r="CQ643" s="208"/>
      <c r="CR643" s="208"/>
      <c r="CS643" s="208"/>
      <c r="CT643" s="208"/>
      <c r="CU643" s="208"/>
      <c r="CV643" s="208"/>
      <c r="CW643" s="208"/>
      <c r="CX643" s="208"/>
      <c r="CY643" s="208"/>
      <c r="CZ643" s="208"/>
      <c r="DA643" s="205"/>
    </row>
    <row r="644" s="212" customFormat="true" ht="25.15" customHeight="true" x14ac:dyDescent="0.2">
      <c r="C644" s="1737" t="s">
        <v>306</v>
      </c>
      <c r="D644" s="1734"/>
      <c r="E644" s="510">
        <v>-3.2919607577299404E-3</v>
      </c>
      <c r="F644" s="488"/>
      <c r="G644" s="488"/>
      <c r="H644" s="1738" t="s">
        <v>304</v>
      </c>
      <c r="I644" s="1734"/>
      <c r="J644" s="511">
        <v>-2.9159629216025428E-3</v>
      </c>
      <c r="K644" s="488"/>
      <c r="L644" s="488"/>
      <c r="M644" s="1739" t="s">
        <v>237</v>
      </c>
      <c r="N644" s="1734"/>
      <c r="O644" s="512">
        <v>6.1894538255373124E-2</v>
      </c>
      <c r="P644" s="488"/>
      <c r="Q644" s="488"/>
      <c r="AU644" s="205"/>
      <c r="AV644" s="205"/>
      <c r="AW644" s="205"/>
      <c r="AX644" s="205"/>
      <c r="AY644" s="205"/>
      <c r="BA644" s="208"/>
      <c r="BB644" s="282"/>
      <c r="BC644" s="208"/>
      <c r="BD644" s="208"/>
      <c r="BE644" s="208"/>
      <c r="BF644" s="208"/>
      <c r="BG644" s="208"/>
      <c r="BH644" s="208"/>
      <c r="BI644" s="208"/>
      <c r="BJ644" s="208"/>
      <c r="BK644" s="208"/>
      <c r="BL644" s="208"/>
      <c r="BM644" s="208"/>
      <c r="BN644" s="208"/>
      <c r="BO644" s="208"/>
      <c r="BP644" s="208"/>
      <c r="BQ644" s="208"/>
      <c r="BR644" s="208"/>
      <c r="BS644" s="208"/>
      <c r="BT644" s="208"/>
      <c r="BU644" s="208"/>
      <c r="BV644" s="208"/>
      <c r="BW644" s="208"/>
      <c r="BX644" s="208"/>
      <c r="BY644" s="208"/>
      <c r="BZ644" s="208"/>
      <c r="CA644" s="208"/>
      <c r="CB644" s="208"/>
      <c r="CC644" s="208"/>
      <c r="CD644" s="208"/>
      <c r="CE644" s="208"/>
      <c r="CF644" s="208"/>
      <c r="CG644" s="208"/>
      <c r="CH644" s="208"/>
      <c r="CI644" s="208"/>
      <c r="CJ644" s="208"/>
      <c r="CK644" s="208"/>
      <c r="CL644" s="208"/>
      <c r="CM644" s="208"/>
      <c r="CN644" s="208"/>
      <c r="CO644" s="208"/>
      <c r="CP644" s="208"/>
      <c r="CQ644" s="208"/>
      <c r="CR644" s="208"/>
      <c r="CS644" s="208"/>
      <c r="CT644" s="208"/>
      <c r="CU644" s="208"/>
      <c r="CV644" s="208"/>
      <c r="CW644" s="208"/>
      <c r="CX644" s="208"/>
      <c r="CY644" s="208"/>
      <c r="CZ644" s="208"/>
      <c r="DA644" s="205"/>
    </row>
    <row r="645" s="212" customFormat="true" ht="25.15" customHeight="true" x14ac:dyDescent="0.2">
      <c r="C645" s="1737" t="s">
        <v>256</v>
      </c>
      <c r="D645" s="1734"/>
      <c r="E645" s="510">
        <v>-1.865787682234701E-2</v>
      </c>
      <c r="F645" s="488"/>
      <c r="G645" s="488"/>
      <c r="H645" s="1738" t="s">
        <v>261</v>
      </c>
      <c r="I645" s="1734"/>
      <c r="J645" s="511">
        <v>1.527449735219317E-2</v>
      </c>
      <c r="K645" s="488"/>
      <c r="L645" s="488"/>
      <c r="M645" s="1739" t="s">
        <v>284</v>
      </c>
      <c r="N645" s="1734"/>
      <c r="O645" s="512">
        <v>1.036014410004109E-2</v>
      </c>
      <c r="P645" s="488"/>
      <c r="Q645" s="488"/>
      <c r="AU645" s="205"/>
      <c r="AV645" s="205"/>
      <c r="AW645" s="205"/>
      <c r="AX645" s="205"/>
      <c r="AY645" s="205"/>
      <c r="BA645" s="208"/>
      <c r="BB645" s="282"/>
      <c r="BC645" s="208"/>
      <c r="BD645" s="208"/>
      <c r="BE645" s="208"/>
      <c r="BF645" s="208"/>
      <c r="BG645" s="208"/>
      <c r="BH645" s="208"/>
      <c r="BI645" s="208"/>
      <c r="BJ645" s="208"/>
      <c r="BK645" s="208"/>
      <c r="BL645" s="208"/>
      <c r="BM645" s="208"/>
      <c r="BN645" s="208"/>
      <c r="BO645" s="208"/>
      <c r="BP645" s="208"/>
      <c r="BQ645" s="208"/>
      <c r="BR645" s="208"/>
      <c r="BS645" s="208"/>
      <c r="BT645" s="208"/>
      <c r="BU645" s="208"/>
      <c r="BV645" s="208"/>
      <c r="BW645" s="208"/>
      <c r="BX645" s="208"/>
      <c r="BY645" s="208"/>
      <c r="BZ645" s="208"/>
      <c r="CA645" s="208"/>
      <c r="CB645" s="208"/>
      <c r="CC645" s="208"/>
      <c r="CD645" s="208"/>
      <c r="CE645" s="208"/>
      <c r="CF645" s="208"/>
      <c r="CG645" s="208"/>
      <c r="CH645" s="208"/>
      <c r="CI645" s="208"/>
      <c r="CJ645" s="208"/>
      <c r="CK645" s="208"/>
      <c r="CL645" s="208"/>
      <c r="CM645" s="208"/>
      <c r="CN645" s="208"/>
      <c r="CO645" s="208"/>
      <c r="CP645" s="208"/>
      <c r="CQ645" s="208"/>
      <c r="CR645" s="208"/>
      <c r="CS645" s="208"/>
      <c r="CT645" s="208"/>
      <c r="CU645" s="208"/>
      <c r="CV645" s="208"/>
      <c r="CW645" s="208"/>
      <c r="CX645" s="208"/>
      <c r="CY645" s="208"/>
      <c r="CZ645" s="208"/>
      <c r="DA645" s="205"/>
    </row>
    <row r="646" s="212" customFormat="true" ht="25.15" customHeight="true" x14ac:dyDescent="0.2">
      <c r="C646" s="1737" t="s">
        <v>240</v>
      </c>
      <c r="D646" s="1734"/>
      <c r="E646" s="510">
        <v>-5.2051821450893362E-2</v>
      </c>
      <c r="F646" s="488"/>
      <c r="G646" s="488"/>
      <c r="H646" s="1738" t="s">
        <v>238</v>
      </c>
      <c r="I646" s="1734"/>
      <c r="J646" s="511">
        <v>-5.5948855049651705E-2</v>
      </c>
      <c r="K646" s="488"/>
      <c r="L646" s="488"/>
      <c r="M646" s="1739" t="s">
        <v>244</v>
      </c>
      <c r="N646" s="1734"/>
      <c r="O646" s="512">
        <v>3.0852268197844802E-2</v>
      </c>
      <c r="P646" s="488"/>
      <c r="Q646" s="488"/>
      <c r="AU646" s="205"/>
      <c r="AV646" s="205"/>
      <c r="AW646" s="205"/>
      <c r="AX646" s="205"/>
      <c r="AY646" s="205"/>
      <c r="BA646" s="208"/>
      <c r="BB646" s="282"/>
      <c r="BC646" s="208"/>
      <c r="BD646" s="208"/>
      <c r="BE646" s="208"/>
      <c r="BF646" s="208"/>
      <c r="BG646" s="208"/>
      <c r="BH646" s="208"/>
      <c r="BI646" s="208"/>
      <c r="BJ646" s="208"/>
      <c r="BK646" s="208"/>
      <c r="BL646" s="208"/>
      <c r="BM646" s="208"/>
      <c r="BN646" s="208"/>
      <c r="BO646" s="208"/>
      <c r="BP646" s="208"/>
      <c r="BQ646" s="208"/>
      <c r="BR646" s="208"/>
      <c r="BS646" s="208"/>
      <c r="BT646" s="208"/>
      <c r="BU646" s="208"/>
      <c r="BV646" s="208"/>
      <c r="BW646" s="208"/>
      <c r="BX646" s="208"/>
      <c r="BY646" s="208"/>
      <c r="BZ646" s="208"/>
      <c r="CA646" s="208"/>
      <c r="CB646" s="208"/>
      <c r="CC646" s="208"/>
      <c r="CD646" s="208"/>
      <c r="CE646" s="208"/>
      <c r="CF646" s="208"/>
      <c r="CG646" s="208"/>
      <c r="CH646" s="208"/>
      <c r="CI646" s="208"/>
      <c r="CJ646" s="208"/>
      <c r="CK646" s="208"/>
      <c r="CL646" s="208"/>
      <c r="CM646" s="208"/>
      <c r="CN646" s="208"/>
      <c r="CO646" s="208"/>
      <c r="CP646" s="208"/>
      <c r="CQ646" s="208"/>
      <c r="CR646" s="208"/>
      <c r="CS646" s="208"/>
      <c r="CT646" s="208"/>
      <c r="CU646" s="208"/>
      <c r="CV646" s="208"/>
      <c r="CW646" s="208"/>
      <c r="CX646" s="208"/>
      <c r="CY646" s="208"/>
      <c r="CZ646" s="208"/>
      <c r="DA646" s="205"/>
    </row>
    <row r="647" s="212" customFormat="true" ht="25.15" customHeight="true" x14ac:dyDescent="0.2">
      <c r="C647" s="1737" t="s">
        <v>269</v>
      </c>
      <c r="D647" s="1734"/>
      <c r="E647" s="510">
        <v>-1.3353744817976167E-2</v>
      </c>
      <c r="F647" s="488"/>
      <c r="G647" s="488"/>
      <c r="H647" s="1738" t="s">
        <v>280</v>
      </c>
      <c r="I647" s="1734"/>
      <c r="J647" s="511">
        <v>-9.2139564767648053E-3</v>
      </c>
      <c r="K647" s="488"/>
      <c r="L647" s="488"/>
      <c r="M647" s="1739" t="s">
        <v>318</v>
      </c>
      <c r="N647" s="1734"/>
      <c r="O647" s="512">
        <v>1.4775475414118915E-3</v>
      </c>
      <c r="P647" s="488"/>
      <c r="Q647" s="488"/>
      <c r="AU647" s="205"/>
      <c r="AV647" s="205"/>
      <c r="AW647" s="205"/>
      <c r="AX647" s="205"/>
      <c r="AY647" s="205"/>
      <c r="BA647" s="208"/>
      <c r="BB647" s="282"/>
      <c r="BC647" s="208"/>
      <c r="BD647" s="208"/>
      <c r="BE647" s="208"/>
      <c r="BF647" s="208"/>
      <c r="BG647" s="208"/>
      <c r="BH647" s="208"/>
      <c r="BI647" s="208"/>
      <c r="BJ647" s="208"/>
      <c r="BK647" s="208"/>
      <c r="BL647" s="208"/>
      <c r="BM647" s="208"/>
      <c r="BN647" s="208"/>
      <c r="BO647" s="208"/>
      <c r="BP647" s="208"/>
      <c r="BQ647" s="208"/>
      <c r="BR647" s="208"/>
      <c r="BS647" s="208"/>
      <c r="BT647" s="208"/>
      <c r="BU647" s="208"/>
      <c r="BV647" s="208"/>
      <c r="BW647" s="208"/>
      <c r="BX647" s="208"/>
      <c r="BY647" s="208"/>
      <c r="BZ647" s="208"/>
      <c r="CA647" s="208"/>
      <c r="CB647" s="208"/>
      <c r="CC647" s="208"/>
      <c r="CD647" s="208"/>
      <c r="CE647" s="208"/>
      <c r="CF647" s="208"/>
      <c r="CG647" s="208"/>
      <c r="CH647" s="208"/>
      <c r="CI647" s="208"/>
      <c r="CJ647" s="208"/>
      <c r="CK647" s="208"/>
      <c r="CL647" s="208"/>
      <c r="CM647" s="208"/>
      <c r="CN647" s="208"/>
      <c r="CO647" s="208"/>
      <c r="CP647" s="208"/>
      <c r="CQ647" s="208"/>
      <c r="CR647" s="208"/>
      <c r="CS647" s="208"/>
      <c r="CT647" s="208"/>
      <c r="CU647" s="208"/>
      <c r="CV647" s="208"/>
      <c r="CW647" s="208"/>
      <c r="CX647" s="208"/>
      <c r="CY647" s="208"/>
      <c r="CZ647" s="208"/>
      <c r="DA647" s="205"/>
    </row>
    <row r="648" s="212" customFormat="true" ht="25.15" customHeight="true" x14ac:dyDescent="0.2">
      <c r="C648" s="1737" t="s">
        <v>263</v>
      </c>
      <c r="D648" s="1734"/>
      <c r="E648" s="510">
        <v>-1.4623286183747726E-2</v>
      </c>
      <c r="F648" s="488"/>
      <c r="G648" s="488"/>
      <c r="H648" s="1738" t="s">
        <v>251</v>
      </c>
      <c r="I648" s="1734"/>
      <c r="J648" s="511">
        <v>-2.903719724445513E-2</v>
      </c>
      <c r="K648" s="488"/>
      <c r="L648" s="488"/>
      <c r="M648" s="1739" t="s">
        <v>306</v>
      </c>
      <c r="N648" s="1734"/>
      <c r="O648" s="512">
        <v>-3.4107906275800608E-3</v>
      </c>
      <c r="P648" s="488"/>
      <c r="Q648" s="488"/>
      <c r="AU648" s="205"/>
      <c r="AV648" s="205"/>
      <c r="AW648" s="205"/>
      <c r="AX648" s="205"/>
      <c r="AY648" s="205"/>
      <c r="BA648" s="208"/>
      <c r="BB648" s="282"/>
      <c r="BC648" s="208"/>
      <c r="BD648" s="208"/>
      <c r="BE648" s="208"/>
      <c r="BF648" s="208"/>
      <c r="BG648" s="208"/>
      <c r="BH648" s="208"/>
      <c r="BI648" s="208"/>
      <c r="BJ648" s="208"/>
      <c r="BK648" s="208"/>
      <c r="BL648" s="208"/>
      <c r="BM648" s="208"/>
      <c r="BN648" s="208"/>
      <c r="BO648" s="208"/>
      <c r="BP648" s="208"/>
      <c r="BQ648" s="208"/>
      <c r="BR648" s="208"/>
      <c r="BS648" s="208"/>
      <c r="BT648" s="208"/>
      <c r="BU648" s="208"/>
      <c r="BV648" s="208"/>
      <c r="BW648" s="208"/>
      <c r="BX648" s="208"/>
      <c r="BY648" s="208"/>
      <c r="BZ648" s="208"/>
      <c r="CA648" s="208"/>
      <c r="CB648" s="208"/>
      <c r="CC648" s="208"/>
      <c r="CD648" s="208"/>
      <c r="CE648" s="208"/>
      <c r="CF648" s="208"/>
      <c r="CG648" s="208"/>
      <c r="CH648" s="208"/>
      <c r="CI648" s="208"/>
      <c r="CJ648" s="208"/>
      <c r="CK648" s="208"/>
      <c r="CL648" s="208"/>
      <c r="CM648" s="208"/>
      <c r="CN648" s="208"/>
      <c r="CO648" s="208"/>
      <c r="CP648" s="208"/>
      <c r="CQ648" s="208"/>
      <c r="CR648" s="208"/>
      <c r="CS648" s="208"/>
      <c r="CT648" s="208"/>
      <c r="CU648" s="208"/>
      <c r="CV648" s="208"/>
      <c r="CW648" s="208"/>
      <c r="CX648" s="208"/>
      <c r="CY648" s="208"/>
      <c r="CZ648" s="208"/>
      <c r="DA648" s="205"/>
    </row>
    <row r="649" s="212" customFormat="true" ht="25.15" customHeight="true" x14ac:dyDescent="0.2">
      <c r="C649" s="1737" t="s">
        <v>267</v>
      </c>
      <c r="D649" s="1734"/>
      <c r="E649" s="510">
        <v>-1.3585989380044084E-2</v>
      </c>
      <c r="F649" s="488"/>
      <c r="G649" s="488"/>
      <c r="H649" s="1738" t="s">
        <v>301</v>
      </c>
      <c r="I649" s="1734"/>
      <c r="J649" s="511">
        <v>-6.6189726144744027E-3</v>
      </c>
      <c r="K649" s="488"/>
      <c r="L649" s="488"/>
      <c r="M649" s="1739" t="s">
        <v>256</v>
      </c>
      <c r="N649" s="1734"/>
      <c r="O649" s="512">
        <v>-1.6798863206989041E-2</v>
      </c>
      <c r="P649" s="488"/>
      <c r="Q649" s="488"/>
      <c r="AU649" s="205"/>
      <c r="AV649" s="205"/>
      <c r="AW649" s="205"/>
      <c r="AX649" s="205"/>
      <c r="AY649" s="205"/>
      <c r="BA649" s="208"/>
      <c r="BB649" s="282"/>
      <c r="BC649" s="208"/>
      <c r="BD649" s="208"/>
      <c r="BE649" s="208"/>
      <c r="BF649" s="208"/>
      <c r="BG649" s="208"/>
      <c r="BH649" s="208"/>
      <c r="BI649" s="208"/>
      <c r="BJ649" s="208"/>
      <c r="BK649" s="208"/>
      <c r="BL649" s="208"/>
      <c r="BM649" s="208"/>
      <c r="BN649" s="208"/>
      <c r="BO649" s="208"/>
      <c r="BP649" s="208"/>
      <c r="BQ649" s="208"/>
      <c r="BR649" s="208"/>
      <c r="BS649" s="208"/>
      <c r="BT649" s="208"/>
      <c r="BU649" s="208"/>
      <c r="BV649" s="208"/>
      <c r="BW649" s="208"/>
      <c r="BX649" s="208"/>
      <c r="BY649" s="208"/>
      <c r="BZ649" s="208"/>
      <c r="CA649" s="208"/>
      <c r="CB649" s="208"/>
      <c r="CC649" s="208"/>
      <c r="CD649" s="208"/>
      <c r="CE649" s="208"/>
      <c r="CF649" s="208"/>
      <c r="CG649" s="208"/>
      <c r="CH649" s="208"/>
      <c r="CI649" s="208"/>
      <c r="CJ649" s="208"/>
      <c r="CK649" s="208"/>
      <c r="CL649" s="208"/>
      <c r="CM649" s="208"/>
      <c r="CN649" s="208"/>
      <c r="CO649" s="208"/>
      <c r="CP649" s="208"/>
      <c r="CQ649" s="208"/>
      <c r="CR649" s="208"/>
      <c r="CS649" s="208"/>
      <c r="CT649" s="208"/>
      <c r="CU649" s="208"/>
      <c r="CV649" s="208"/>
      <c r="CW649" s="208"/>
      <c r="CX649" s="208"/>
      <c r="CY649" s="208"/>
      <c r="CZ649" s="208"/>
      <c r="DA649" s="205"/>
    </row>
    <row r="650" s="212" customFormat="true" ht="25.15" customHeight="true" x14ac:dyDescent="0.2">
      <c r="C650" s="1737" t="s">
        <v>288</v>
      </c>
      <c r="D650" s="1734"/>
      <c r="E650" s="510">
        <v>-8.220248712995936E-3</v>
      </c>
      <c r="F650" s="488"/>
      <c r="G650" s="488"/>
      <c r="H650" s="1738" t="s">
        <v>279</v>
      </c>
      <c r="I650" s="1734"/>
      <c r="J650" s="511">
        <v>-5.1720304131975649E-3</v>
      </c>
      <c r="K650" s="488"/>
      <c r="L650" s="488"/>
      <c r="M650" s="1739" t="s">
        <v>240</v>
      </c>
      <c r="N650" s="1734"/>
      <c r="O650" s="512">
        <v>-5.7268440095585446E-2</v>
      </c>
      <c r="P650" s="488"/>
      <c r="Q650" s="488"/>
      <c r="AU650" s="205"/>
      <c r="AV650" s="205"/>
      <c r="AW650" s="205"/>
      <c r="AX650" s="205"/>
      <c r="AY650" s="205"/>
      <c r="BA650" s="208"/>
      <c r="BB650" s="282"/>
      <c r="BC650" s="208"/>
      <c r="BD650" s="208"/>
      <c r="BE650" s="208"/>
      <c r="BF650" s="208"/>
      <c r="BG650" s="208"/>
      <c r="BH650" s="208"/>
      <c r="BI650" s="208"/>
      <c r="BJ650" s="208"/>
      <c r="BK650" s="208"/>
      <c r="BL650" s="208"/>
      <c r="BM650" s="208"/>
      <c r="BN650" s="208"/>
      <c r="BO650" s="208"/>
      <c r="BP650" s="208"/>
      <c r="BQ650" s="208"/>
      <c r="BR650" s="208"/>
      <c r="BS650" s="208"/>
      <c r="BT650" s="208"/>
      <c r="BU650" s="208"/>
      <c r="BV650" s="208"/>
      <c r="BW650" s="208"/>
      <c r="BX650" s="208"/>
      <c r="BY650" s="208"/>
      <c r="BZ650" s="208"/>
      <c r="CA650" s="208"/>
      <c r="CB650" s="208"/>
      <c r="CC650" s="208"/>
      <c r="CD650" s="208"/>
      <c r="CE650" s="208"/>
      <c r="CF650" s="208"/>
      <c r="CG650" s="208"/>
      <c r="CH650" s="208"/>
      <c r="CI650" s="208"/>
      <c r="CJ650" s="208"/>
      <c r="CK650" s="208"/>
      <c r="CL650" s="208"/>
      <c r="CM650" s="208"/>
      <c r="CN650" s="208"/>
      <c r="CO650" s="208"/>
      <c r="CP650" s="208"/>
      <c r="CQ650" s="208"/>
      <c r="CR650" s="208"/>
      <c r="CS650" s="208"/>
      <c r="CT650" s="208"/>
      <c r="CU650" s="208"/>
      <c r="CV650" s="208"/>
      <c r="CW650" s="208"/>
      <c r="CX650" s="208"/>
      <c r="CY650" s="208"/>
      <c r="CZ650" s="208"/>
      <c r="DA650" s="205"/>
    </row>
    <row r="651" s="212" customFormat="true" ht="25.15" customHeight="true" x14ac:dyDescent="0.2">
      <c r="C651" s="1737" t="s">
        <v>317</v>
      </c>
      <c r="D651" s="1734"/>
      <c r="E651" s="510">
        <v>-9.54276843236448E-4</v>
      </c>
      <c r="F651" s="488"/>
      <c r="G651" s="488"/>
      <c r="H651" s="1738" t="s">
        <v>290</v>
      </c>
      <c r="I651" s="1734"/>
      <c r="J651" s="511">
        <v>-7.6142675335914463E-3</v>
      </c>
      <c r="K651" s="488"/>
      <c r="L651" s="488"/>
      <c r="M651" s="1739" t="s">
        <v>269</v>
      </c>
      <c r="N651" s="1734"/>
      <c r="O651" s="512">
        <v>-1.4512584790536376E-2</v>
      </c>
      <c r="P651" s="488"/>
      <c r="Q651" s="488"/>
      <c r="AU651" s="205"/>
      <c r="AV651" s="205"/>
      <c r="AW651" s="205"/>
      <c r="AX651" s="205"/>
      <c r="AY651" s="205"/>
      <c r="BA651" s="208"/>
      <c r="BB651" s="282"/>
      <c r="BC651" s="208"/>
      <c r="BD651" s="208"/>
      <c r="BE651" s="208"/>
      <c r="BF651" s="208"/>
      <c r="BG651" s="208"/>
      <c r="BH651" s="208"/>
      <c r="BI651" s="208"/>
      <c r="BJ651" s="208"/>
      <c r="BK651" s="208"/>
      <c r="BL651" s="208"/>
      <c r="BM651" s="208"/>
      <c r="BN651" s="208"/>
      <c r="BO651" s="208"/>
      <c r="BP651" s="208"/>
      <c r="BQ651" s="208"/>
      <c r="BR651" s="208"/>
      <c r="BS651" s="208"/>
      <c r="BT651" s="208"/>
      <c r="BU651" s="208"/>
      <c r="BV651" s="208"/>
      <c r="BW651" s="208"/>
      <c r="BX651" s="208"/>
      <c r="BY651" s="208"/>
      <c r="BZ651" s="208"/>
      <c r="CA651" s="208"/>
      <c r="CB651" s="208"/>
      <c r="CC651" s="208"/>
      <c r="CD651" s="208"/>
      <c r="CE651" s="208"/>
      <c r="CF651" s="208"/>
      <c r="CG651" s="208"/>
      <c r="CH651" s="208"/>
      <c r="CI651" s="208"/>
      <c r="CJ651" s="208"/>
      <c r="CK651" s="208"/>
      <c r="CL651" s="208"/>
      <c r="CM651" s="208"/>
      <c r="CN651" s="208"/>
      <c r="CO651" s="208"/>
      <c r="CP651" s="208"/>
      <c r="CQ651" s="208"/>
      <c r="CR651" s="208"/>
      <c r="CS651" s="208"/>
      <c r="CT651" s="208"/>
      <c r="CU651" s="208"/>
      <c r="CV651" s="208"/>
      <c r="CW651" s="208"/>
      <c r="CX651" s="208"/>
      <c r="CY651" s="208"/>
      <c r="CZ651" s="208"/>
      <c r="DA651" s="205"/>
    </row>
    <row r="652" s="212" customFormat="true" ht="25.15" customHeight="true" x14ac:dyDescent="0.2">
      <c r="C652" s="1737" t="s">
        <v>320</v>
      </c>
      <c r="D652" s="1734"/>
      <c r="E652" s="510">
        <v>-2.4924450619265114E-4</v>
      </c>
      <c r="F652" s="488"/>
      <c r="G652" s="488"/>
      <c r="H652" s="1738" t="s">
        <v>287</v>
      </c>
      <c r="I652" s="1734"/>
      <c r="J652" s="511">
        <v>-1.1193202251764747E-2</v>
      </c>
      <c r="K652" s="488"/>
      <c r="L652" s="488"/>
      <c r="M652" s="1739" t="s">
        <v>263</v>
      </c>
      <c r="N652" s="1734"/>
      <c r="O652" s="512">
        <v>-9.7669778889895673E-3</v>
      </c>
      <c r="P652" s="488"/>
      <c r="Q652" s="488"/>
      <c r="AU652" s="205"/>
      <c r="AV652" s="205"/>
      <c r="AW652" s="205"/>
      <c r="AX652" s="205"/>
      <c r="AY652" s="205"/>
      <c r="BA652" s="208"/>
      <c r="BB652" s="282"/>
      <c r="BC652" s="208"/>
      <c r="BD652" s="208"/>
      <c r="BE652" s="208"/>
      <c r="BF652" s="208"/>
      <c r="BG652" s="208"/>
      <c r="BH652" s="208"/>
      <c r="BI652" s="208"/>
      <c r="BJ652" s="208"/>
      <c r="BK652" s="208"/>
      <c r="BL652" s="208"/>
      <c r="BM652" s="208"/>
      <c r="BN652" s="208"/>
      <c r="BO652" s="208"/>
      <c r="BP652" s="208"/>
      <c r="BQ652" s="208"/>
      <c r="BR652" s="208"/>
      <c r="BS652" s="208"/>
      <c r="BT652" s="208"/>
      <c r="BU652" s="208"/>
      <c r="BV652" s="208"/>
      <c r="BW652" s="208"/>
      <c r="BX652" s="208"/>
      <c r="BY652" s="208"/>
      <c r="BZ652" s="208"/>
      <c r="CA652" s="208"/>
      <c r="CB652" s="208"/>
      <c r="CC652" s="208"/>
      <c r="CD652" s="208"/>
      <c r="CE652" s="208"/>
      <c r="CF652" s="208"/>
      <c r="CG652" s="208"/>
      <c r="CH652" s="208"/>
      <c r="CI652" s="208"/>
      <c r="CJ652" s="208"/>
      <c r="CK652" s="208"/>
      <c r="CL652" s="208"/>
      <c r="CM652" s="208"/>
      <c r="CN652" s="208"/>
      <c r="CO652" s="208"/>
      <c r="CP652" s="208"/>
      <c r="CQ652" s="208"/>
      <c r="CR652" s="208"/>
      <c r="CS652" s="208"/>
      <c r="CT652" s="208"/>
      <c r="CU652" s="208"/>
      <c r="CV652" s="208"/>
      <c r="CW652" s="208"/>
      <c r="CX652" s="208"/>
      <c r="CY652" s="208"/>
      <c r="CZ652" s="208"/>
      <c r="DA652" s="205"/>
    </row>
    <row r="653" s="212" customFormat="true" ht="25.15" customHeight="true" x14ac:dyDescent="0.2">
      <c r="C653" s="1737" t="s">
        <v>307</v>
      </c>
      <c r="D653" s="1734"/>
      <c r="E653" s="510">
        <v>-1.2604083310763041E-3</v>
      </c>
      <c r="F653" s="488"/>
      <c r="G653" s="488"/>
      <c r="H653" s="1738" t="s">
        <v>303</v>
      </c>
      <c r="I653" s="1734"/>
      <c r="J653" s="511">
        <v>-2.281836244456627E-3</v>
      </c>
      <c r="K653" s="488"/>
      <c r="L653" s="488"/>
      <c r="M653" s="1739" t="s">
        <v>267</v>
      </c>
      <c r="N653" s="1734"/>
      <c r="O653" s="512">
        <v>-9.1013880700239729E-3</v>
      </c>
      <c r="P653" s="488"/>
      <c r="Q653" s="488"/>
      <c r="AU653" s="205"/>
      <c r="AV653" s="205"/>
      <c r="AW653" s="205"/>
      <c r="AX653" s="205"/>
      <c r="AY653" s="205"/>
      <c r="BA653" s="208"/>
      <c r="BB653" s="282"/>
      <c r="BC653" s="208"/>
      <c r="BD653" s="208"/>
      <c r="BE653" s="208"/>
      <c r="BF653" s="208"/>
      <c r="BG653" s="208"/>
      <c r="BH653" s="208"/>
      <c r="BI653" s="208"/>
      <c r="BJ653" s="208"/>
      <c r="BK653" s="208"/>
      <c r="BL653" s="208"/>
      <c r="BM653" s="208"/>
      <c r="BN653" s="208"/>
      <c r="BO653" s="208"/>
      <c r="BP653" s="208"/>
      <c r="BQ653" s="208"/>
      <c r="BR653" s="208"/>
      <c r="BS653" s="208"/>
      <c r="BT653" s="208"/>
      <c r="BU653" s="208"/>
      <c r="BV653" s="208"/>
      <c r="BW653" s="208"/>
      <c r="BX653" s="208"/>
      <c r="BY653" s="208"/>
      <c r="BZ653" s="208"/>
      <c r="CA653" s="208"/>
      <c r="CB653" s="208"/>
      <c r="CC653" s="208"/>
      <c r="CD653" s="208"/>
      <c r="CE653" s="208"/>
      <c r="CF653" s="208"/>
      <c r="CG653" s="208"/>
      <c r="CH653" s="208"/>
      <c r="CI653" s="208"/>
      <c r="CJ653" s="208"/>
      <c r="CK653" s="208"/>
      <c r="CL653" s="208"/>
      <c r="CM653" s="208"/>
      <c r="CN653" s="208"/>
      <c r="CO653" s="208"/>
      <c r="CP653" s="208"/>
      <c r="CQ653" s="208"/>
      <c r="CR653" s="208"/>
      <c r="CS653" s="208"/>
      <c r="CT653" s="208"/>
      <c r="CU653" s="208"/>
      <c r="CV653" s="208"/>
      <c r="CW653" s="208"/>
      <c r="CX653" s="208"/>
      <c r="CY653" s="208"/>
      <c r="CZ653" s="208"/>
      <c r="DA653" s="205"/>
    </row>
    <row r="654" s="212" customFormat="true" ht="25.15" customHeight="true" x14ac:dyDescent="0.2">
      <c r="C654" s="1737" t="s">
        <v>232</v>
      </c>
      <c r="D654" s="1734"/>
      <c r="E654" s="510">
        <v>6.5960217450878919E-2</v>
      </c>
      <c r="F654" s="488"/>
      <c r="G654" s="488"/>
      <c r="H654" s="1738" t="s">
        <v>278</v>
      </c>
      <c r="I654" s="1734"/>
      <c r="J654" s="511">
        <v>9.3803577500826754E-3</v>
      </c>
      <c r="K654" s="488"/>
      <c r="L654" s="488"/>
      <c r="M654" s="1739" t="s">
        <v>288</v>
      </c>
      <c r="N654" s="1734"/>
      <c r="O654" s="512">
        <v>-5.9657674521607822E-3</v>
      </c>
      <c r="P654" s="488"/>
      <c r="Q654" s="488"/>
      <c r="AU654" s="205"/>
      <c r="AV654" s="205"/>
      <c r="AW654" s="205"/>
      <c r="AX654" s="205"/>
      <c r="AY654" s="205"/>
      <c r="BA654" s="208"/>
      <c r="BB654" s="282"/>
      <c r="BC654" s="208"/>
      <c r="BD654" s="208"/>
      <c r="BE654" s="208"/>
      <c r="BF654" s="208"/>
      <c r="BG654" s="208"/>
      <c r="BH654" s="208"/>
      <c r="BI654" s="208"/>
      <c r="BJ654" s="208"/>
      <c r="BK654" s="208"/>
      <c r="BL654" s="208"/>
      <c r="BM654" s="208"/>
      <c r="BN654" s="208"/>
      <c r="BO654" s="208"/>
      <c r="BP654" s="208"/>
      <c r="BQ654" s="208"/>
      <c r="BR654" s="208"/>
      <c r="BS654" s="208"/>
      <c r="BT654" s="208"/>
      <c r="BU654" s="208"/>
      <c r="BV654" s="208"/>
      <c r="BW654" s="208"/>
      <c r="BX654" s="208"/>
      <c r="BY654" s="208"/>
      <c r="BZ654" s="208"/>
      <c r="CA654" s="208"/>
      <c r="CB654" s="208"/>
      <c r="CC654" s="208"/>
      <c r="CD654" s="208"/>
      <c r="CE654" s="208"/>
      <c r="CF654" s="208"/>
      <c r="CG654" s="208"/>
      <c r="CH654" s="208"/>
      <c r="CI654" s="208"/>
      <c r="CJ654" s="208"/>
      <c r="CK654" s="208"/>
      <c r="CL654" s="208"/>
      <c r="CM654" s="208"/>
      <c r="CN654" s="208"/>
      <c r="CO654" s="208"/>
      <c r="CP654" s="208"/>
      <c r="CQ654" s="208"/>
      <c r="CR654" s="208"/>
      <c r="CS654" s="208"/>
      <c r="CT654" s="208"/>
      <c r="CU654" s="208"/>
      <c r="CV654" s="208"/>
      <c r="CW654" s="208"/>
      <c r="CX654" s="208"/>
      <c r="CY654" s="208"/>
      <c r="CZ654" s="208"/>
      <c r="DA654" s="205"/>
    </row>
    <row r="655" s="212" customFormat="true" ht="25.15" customHeight="true" x14ac:dyDescent="0.2">
      <c r="C655" s="1737" t="s">
        <v>276</v>
      </c>
      <c r="D655" s="1734"/>
      <c r="E655" s="510">
        <v>8.442127554869415E-3</v>
      </c>
      <c r="F655" s="488"/>
      <c r="G655" s="488"/>
      <c r="H655" s="1738" t="s">
        <v>252</v>
      </c>
      <c r="I655" s="1734"/>
      <c r="J655" s="511">
        <v>3.1570446300850694E-2</v>
      </c>
      <c r="K655" s="488"/>
      <c r="L655" s="488"/>
      <c r="M655" s="1739" t="s">
        <v>317</v>
      </c>
      <c r="N655" s="1734"/>
      <c r="O655" s="512">
        <v>3.8098432603743312E-4</v>
      </c>
      <c r="P655" s="488"/>
      <c r="Q655" s="488"/>
      <c r="AU655" s="205"/>
      <c r="AV655" s="205"/>
      <c r="AW655" s="205"/>
      <c r="AX655" s="205"/>
      <c r="AY655" s="205"/>
      <c r="BA655" s="208"/>
      <c r="BB655" s="282"/>
      <c r="BC655" s="208"/>
      <c r="BD655" s="208"/>
      <c r="BE655" s="208"/>
      <c r="BF655" s="208"/>
      <c r="BG655" s="208"/>
      <c r="BH655" s="208"/>
      <c r="BI655" s="208"/>
      <c r="BJ655" s="208"/>
      <c r="BK655" s="208"/>
      <c r="BL655" s="208"/>
      <c r="BM655" s="208"/>
      <c r="BN655" s="208"/>
      <c r="BO655" s="208"/>
      <c r="BP655" s="208"/>
      <c r="BQ655" s="208"/>
      <c r="BR655" s="208"/>
      <c r="BS655" s="208"/>
      <c r="BT655" s="208"/>
      <c r="BU655" s="208"/>
      <c r="BV655" s="208"/>
      <c r="BW655" s="208"/>
      <c r="BX655" s="208"/>
      <c r="BY655" s="208"/>
      <c r="BZ655" s="208"/>
      <c r="CA655" s="208"/>
      <c r="CB655" s="208"/>
      <c r="CC655" s="208"/>
      <c r="CD655" s="208"/>
      <c r="CE655" s="208"/>
      <c r="CF655" s="208"/>
      <c r="CG655" s="208"/>
      <c r="CH655" s="208"/>
      <c r="CI655" s="208"/>
      <c r="CJ655" s="208"/>
      <c r="CK655" s="208"/>
      <c r="CL655" s="208"/>
      <c r="CM655" s="208"/>
      <c r="CN655" s="208"/>
      <c r="CO655" s="208"/>
      <c r="CP655" s="208"/>
      <c r="CQ655" s="208"/>
      <c r="CR655" s="208"/>
      <c r="CS655" s="208"/>
      <c r="CT655" s="208"/>
      <c r="CU655" s="208"/>
      <c r="CV655" s="208"/>
      <c r="CW655" s="208"/>
      <c r="CX655" s="208"/>
      <c r="CY655" s="208"/>
      <c r="CZ655" s="208"/>
      <c r="DA655" s="205"/>
    </row>
    <row r="656" s="212" customFormat="true" ht="25.15" customHeight="true" x14ac:dyDescent="0.2">
      <c r="C656" s="1737" t="s">
        <v>262</v>
      </c>
      <c r="D656" s="1734"/>
      <c r="E656" s="510">
        <v>-1.221019513122369E-2</v>
      </c>
      <c r="F656" s="488"/>
      <c r="G656" s="488"/>
      <c r="H656" s="1738" t="s">
        <v>237</v>
      </c>
      <c r="I656" s="1734"/>
      <c r="J656" s="511">
        <v>-2.8317568760646387E-3</v>
      </c>
      <c r="K656" s="488"/>
      <c r="L656" s="488"/>
      <c r="M656" s="1739" t="s">
        <v>320</v>
      </c>
      <c r="N656" s="1734"/>
      <c r="O656" s="512">
        <v>1.8394787388557903E-4</v>
      </c>
      <c r="P656" s="488"/>
      <c r="Q656" s="488"/>
      <c r="AU656" s="205"/>
      <c r="AV656" s="205"/>
      <c r="AW656" s="205"/>
      <c r="AX656" s="205"/>
      <c r="AY656" s="205"/>
      <c r="BA656" s="208"/>
      <c r="BB656" s="282"/>
      <c r="BC656" s="208"/>
      <c r="BD656" s="208"/>
      <c r="BE656" s="208"/>
      <c r="BF656" s="208"/>
      <c r="BG656" s="208"/>
      <c r="BH656" s="208"/>
      <c r="BI656" s="208"/>
      <c r="BJ656" s="208"/>
      <c r="BK656" s="208"/>
      <c r="BL656" s="208"/>
      <c r="BM656" s="208"/>
      <c r="BN656" s="208"/>
      <c r="BO656" s="208"/>
      <c r="BP656" s="208"/>
      <c r="BQ656" s="208"/>
      <c r="BR656" s="208"/>
      <c r="BS656" s="208"/>
      <c r="BT656" s="208"/>
      <c r="BU656" s="208"/>
      <c r="BV656" s="208"/>
      <c r="BW656" s="208"/>
      <c r="BX656" s="208"/>
      <c r="BY656" s="208"/>
      <c r="BZ656" s="208"/>
      <c r="CA656" s="208"/>
      <c r="CB656" s="208"/>
      <c r="CC656" s="208"/>
      <c r="CD656" s="208"/>
      <c r="CE656" s="208"/>
      <c r="CF656" s="208"/>
      <c r="CG656" s="208"/>
      <c r="CH656" s="208"/>
      <c r="CI656" s="208"/>
      <c r="CJ656" s="208"/>
      <c r="CK656" s="208"/>
      <c r="CL656" s="208"/>
      <c r="CM656" s="208"/>
      <c r="CN656" s="208"/>
      <c r="CO656" s="208"/>
      <c r="CP656" s="208"/>
      <c r="CQ656" s="208"/>
      <c r="CR656" s="208"/>
      <c r="CS656" s="208"/>
      <c r="CT656" s="208"/>
      <c r="CU656" s="208"/>
      <c r="CV656" s="208"/>
      <c r="CW656" s="208"/>
      <c r="CX656" s="208"/>
      <c r="CY656" s="208"/>
      <c r="CZ656" s="208"/>
      <c r="DA656" s="205"/>
    </row>
    <row r="657" s="212" customFormat="true" ht="25.15" customHeight="true" x14ac:dyDescent="0.2">
      <c r="C657" s="1737" t="s">
        <v>268</v>
      </c>
      <c r="D657" s="1734"/>
      <c r="E657" s="510">
        <v>7.5403450257261377E-3</v>
      </c>
      <c r="F657" s="488"/>
      <c r="G657" s="488"/>
      <c r="H657" s="1738" t="s">
        <v>284</v>
      </c>
      <c r="I657" s="1734"/>
      <c r="J657" s="511">
        <v>6.9542962305217549E-3</v>
      </c>
      <c r="K657" s="488"/>
      <c r="L657" s="488"/>
      <c r="M657" s="1739" t="s">
        <v>307</v>
      </c>
      <c r="N657" s="1734"/>
      <c r="O657" s="512">
        <v>3.3563979687040238E-3</v>
      </c>
      <c r="P657" s="488"/>
      <c r="Q657" s="488"/>
      <c r="AU657" s="205"/>
      <c r="AV657" s="205"/>
      <c r="AW657" s="205"/>
      <c r="AX657" s="205"/>
      <c r="AY657" s="205"/>
      <c r="BA657" s="208"/>
      <c r="BB657" s="282"/>
      <c r="BC657" s="208"/>
      <c r="BD657" s="208"/>
      <c r="BE657" s="208"/>
      <c r="BF657" s="208"/>
      <c r="BG657" s="208"/>
      <c r="BH657" s="208"/>
      <c r="BI657" s="208"/>
      <c r="BJ657" s="208"/>
      <c r="BK657" s="208"/>
      <c r="BL657" s="208"/>
      <c r="BM657" s="208"/>
      <c r="BN657" s="208"/>
      <c r="BO657" s="208"/>
      <c r="BP657" s="208"/>
      <c r="BQ657" s="208"/>
      <c r="BR657" s="208"/>
      <c r="BS657" s="208"/>
      <c r="BT657" s="208"/>
      <c r="BU657" s="208"/>
      <c r="BV657" s="208"/>
      <c r="BW657" s="208"/>
      <c r="BX657" s="208"/>
      <c r="BY657" s="208"/>
      <c r="BZ657" s="208"/>
      <c r="CA657" s="208"/>
      <c r="CB657" s="208"/>
      <c r="CC657" s="208"/>
      <c r="CD657" s="208"/>
      <c r="CE657" s="208"/>
      <c r="CF657" s="208"/>
      <c r="CG657" s="208"/>
      <c r="CH657" s="208"/>
      <c r="CI657" s="208"/>
      <c r="CJ657" s="208"/>
      <c r="CK657" s="208"/>
      <c r="CL657" s="208"/>
      <c r="CM657" s="208"/>
      <c r="CN657" s="208"/>
      <c r="CO657" s="208"/>
      <c r="CP657" s="208"/>
      <c r="CQ657" s="208"/>
      <c r="CR657" s="208"/>
      <c r="CS657" s="208"/>
      <c r="CT657" s="208"/>
      <c r="CU657" s="208"/>
      <c r="CV657" s="208"/>
      <c r="CW657" s="208"/>
      <c r="CX657" s="208"/>
      <c r="CY657" s="208"/>
      <c r="CZ657" s="208"/>
      <c r="DA657" s="205"/>
    </row>
    <row r="658" s="212" customFormat="true" ht="25.15" customHeight="true" x14ac:dyDescent="0.2">
      <c r="C658" s="1737" t="s">
        <v>314</v>
      </c>
      <c r="D658" s="1734"/>
      <c r="E658" s="510">
        <v>-1.7307145660315118E-3</v>
      </c>
      <c r="F658" s="488"/>
      <c r="G658" s="488"/>
      <c r="H658" s="1738" t="s">
        <v>244</v>
      </c>
      <c r="I658" s="1734"/>
      <c r="J658" s="511">
        <v>4.5993493948869597E-2</v>
      </c>
      <c r="K658" s="488"/>
      <c r="L658" s="488"/>
      <c r="M658" s="1739" t="s">
        <v>232</v>
      </c>
      <c r="N658" s="1734"/>
      <c r="O658" s="512">
        <v>6.9757148202812508E-2</v>
      </c>
      <c r="P658" s="488"/>
      <c r="Q658" s="488"/>
      <c r="AU658" s="205"/>
      <c r="AV658" s="205"/>
      <c r="AW658" s="205"/>
      <c r="AX658" s="205"/>
      <c r="AY658" s="205"/>
      <c r="BA658" s="208"/>
      <c r="BB658" s="282"/>
      <c r="BC658" s="208"/>
      <c r="BD658" s="208"/>
      <c r="BE658" s="208"/>
      <c r="BF658" s="208"/>
      <c r="BG658" s="208"/>
      <c r="BH658" s="208"/>
      <c r="BI658" s="208"/>
      <c r="BJ658" s="208"/>
      <c r="BK658" s="208"/>
      <c r="BL658" s="208"/>
      <c r="BM658" s="208"/>
      <c r="BN658" s="208"/>
      <c r="BO658" s="208"/>
      <c r="BP658" s="208"/>
      <c r="BQ658" s="208"/>
      <c r="BR658" s="208"/>
      <c r="BS658" s="208"/>
      <c r="BT658" s="208"/>
      <c r="BU658" s="208"/>
      <c r="BV658" s="208"/>
      <c r="BW658" s="208"/>
      <c r="BX658" s="208"/>
      <c r="BY658" s="208"/>
      <c r="BZ658" s="208"/>
      <c r="CA658" s="208"/>
      <c r="CB658" s="208"/>
      <c r="CC658" s="208"/>
      <c r="CD658" s="208"/>
      <c r="CE658" s="208"/>
      <c r="CF658" s="208"/>
      <c r="CG658" s="208"/>
      <c r="CH658" s="208"/>
      <c r="CI658" s="208"/>
      <c r="CJ658" s="208"/>
      <c r="CK658" s="208"/>
      <c r="CL658" s="208"/>
      <c r="CM658" s="208"/>
      <c r="CN658" s="208"/>
      <c r="CO658" s="208"/>
      <c r="CP658" s="208"/>
      <c r="CQ658" s="208"/>
      <c r="CR658" s="208"/>
      <c r="CS658" s="208"/>
      <c r="CT658" s="208"/>
      <c r="CU658" s="208"/>
      <c r="CV658" s="208"/>
      <c r="CW658" s="208"/>
      <c r="CX658" s="208"/>
      <c r="CY658" s="208"/>
      <c r="CZ658" s="208"/>
      <c r="DA658" s="205"/>
    </row>
    <row r="659" s="212" customFormat="true" ht="25.15" customHeight="true" x14ac:dyDescent="0.2">
      <c r="C659" s="1737" t="s">
        <v>289</v>
      </c>
      <c r="D659" s="1734"/>
      <c r="E659" s="510">
        <v>-2.3864934500759214E-3</v>
      </c>
      <c r="F659" s="488"/>
      <c r="G659" s="488"/>
      <c r="H659" s="1738" t="s">
        <v>318</v>
      </c>
      <c r="I659" s="1734"/>
      <c r="J659" s="511">
        <v>-2.3137737442926144E-4</v>
      </c>
      <c r="K659" s="488"/>
      <c r="L659" s="488"/>
      <c r="M659" s="1739" t="s">
        <v>276</v>
      </c>
      <c r="N659" s="1734"/>
      <c r="O659" s="512">
        <v>1.5131760622107226E-2</v>
      </c>
      <c r="P659" s="488"/>
      <c r="Q659" s="488"/>
      <c r="AU659" s="205"/>
      <c r="AV659" s="205"/>
      <c r="AW659" s="205"/>
      <c r="AX659" s="205"/>
      <c r="AY659" s="205"/>
      <c r="BA659" s="208"/>
      <c r="BB659" s="282"/>
      <c r="BC659" s="208"/>
      <c r="BD659" s="208"/>
      <c r="BE659" s="208"/>
      <c r="BF659" s="208"/>
      <c r="BG659" s="208"/>
      <c r="BH659" s="208"/>
      <c r="BI659" s="208"/>
      <c r="BJ659" s="208"/>
      <c r="BK659" s="208"/>
      <c r="BL659" s="208"/>
      <c r="BM659" s="208"/>
      <c r="BN659" s="208"/>
      <c r="BO659" s="208"/>
      <c r="BP659" s="208"/>
      <c r="BQ659" s="208"/>
      <c r="BR659" s="208"/>
      <c r="BS659" s="208"/>
      <c r="BT659" s="208"/>
      <c r="BU659" s="208"/>
      <c r="BV659" s="208"/>
      <c r="BW659" s="208"/>
      <c r="BX659" s="208"/>
      <c r="BY659" s="208"/>
      <c r="BZ659" s="208"/>
      <c r="CA659" s="208"/>
      <c r="CB659" s="208"/>
      <c r="CC659" s="208"/>
      <c r="CD659" s="208"/>
      <c r="CE659" s="208"/>
      <c r="CF659" s="208"/>
      <c r="CG659" s="208"/>
      <c r="CH659" s="208"/>
      <c r="CI659" s="208"/>
      <c r="CJ659" s="208"/>
      <c r="CK659" s="208"/>
      <c r="CL659" s="208"/>
      <c r="CM659" s="208"/>
      <c r="CN659" s="208"/>
      <c r="CO659" s="208"/>
      <c r="CP659" s="208"/>
      <c r="CQ659" s="208"/>
      <c r="CR659" s="208"/>
      <c r="CS659" s="208"/>
      <c r="CT659" s="208"/>
      <c r="CU659" s="208"/>
      <c r="CV659" s="208"/>
      <c r="CW659" s="208"/>
      <c r="CX659" s="208"/>
      <c r="CY659" s="208"/>
      <c r="CZ659" s="208"/>
      <c r="DA659" s="205"/>
    </row>
    <row r="660" s="212" customFormat="true" ht="25.15" customHeight="true" x14ac:dyDescent="0.2">
      <c r="C660" s="1737" t="s">
        <v>292</v>
      </c>
      <c r="D660" s="1734"/>
      <c r="E660" s="510">
        <v>-2.3754928120495867E-3</v>
      </c>
      <c r="F660" s="488"/>
      <c r="G660" s="488"/>
      <c r="H660" s="1738" t="s">
        <v>306</v>
      </c>
      <c r="I660" s="1734"/>
      <c r="J660" s="511">
        <v>-5.1527615876601181E-3</v>
      </c>
      <c r="K660" s="488"/>
      <c r="L660" s="488"/>
      <c r="M660" s="1739" t="s">
        <v>262</v>
      </c>
      <c r="N660" s="1734"/>
      <c r="O660" s="512">
        <v>-2.6021389642344839E-3</v>
      </c>
      <c r="P660" s="488"/>
      <c r="Q660" s="488"/>
      <c r="AU660" s="205"/>
      <c r="AV660" s="205"/>
      <c r="AW660" s="205"/>
      <c r="AX660" s="205"/>
      <c r="AY660" s="205"/>
      <c r="BA660" s="208"/>
      <c r="BB660" s="282"/>
      <c r="BC660" s="208"/>
      <c r="BD660" s="208"/>
      <c r="BE660" s="208"/>
      <c r="BF660" s="208"/>
      <c r="BG660" s="208"/>
      <c r="BH660" s="208"/>
      <c r="BI660" s="208"/>
      <c r="BJ660" s="208"/>
      <c r="BK660" s="208"/>
      <c r="BL660" s="208"/>
      <c r="BM660" s="208"/>
      <c r="BN660" s="208"/>
      <c r="BO660" s="208"/>
      <c r="BP660" s="208"/>
      <c r="BQ660" s="208"/>
      <c r="BR660" s="208"/>
      <c r="BS660" s="208"/>
      <c r="BT660" s="208"/>
      <c r="BU660" s="208"/>
      <c r="BV660" s="208"/>
      <c r="BW660" s="208"/>
      <c r="BX660" s="208"/>
      <c r="BY660" s="208"/>
      <c r="BZ660" s="208"/>
      <c r="CA660" s="208"/>
      <c r="CB660" s="208"/>
      <c r="CC660" s="208"/>
      <c r="CD660" s="208"/>
      <c r="CE660" s="208"/>
      <c r="CF660" s="208"/>
      <c r="CG660" s="208"/>
      <c r="CH660" s="208"/>
      <c r="CI660" s="208"/>
      <c r="CJ660" s="208"/>
      <c r="CK660" s="208"/>
      <c r="CL660" s="208"/>
      <c r="CM660" s="208"/>
      <c r="CN660" s="208"/>
      <c r="CO660" s="208"/>
      <c r="CP660" s="208"/>
      <c r="CQ660" s="208"/>
      <c r="CR660" s="208"/>
      <c r="CS660" s="208"/>
      <c r="CT660" s="208"/>
      <c r="CU660" s="208"/>
      <c r="CV660" s="208"/>
      <c r="CW660" s="208"/>
      <c r="CX660" s="208"/>
      <c r="CY660" s="208"/>
      <c r="CZ660" s="208"/>
      <c r="DA660" s="205"/>
    </row>
    <row r="661" s="212" customFormat="true" ht="25.15" customHeight="true" x14ac:dyDescent="0.2">
      <c r="C661" s="1737" t="s">
        <v>310</v>
      </c>
      <c r="D661" s="1734"/>
      <c r="E661" s="510">
        <v>-2.8018019926249762E-3</v>
      </c>
      <c r="F661" s="488"/>
      <c r="G661" s="488"/>
      <c r="H661" s="1738" t="s">
        <v>256</v>
      </c>
      <c r="I661" s="1734"/>
      <c r="J661" s="511">
        <v>-2.713749175568031E-2</v>
      </c>
      <c r="K661" s="488"/>
      <c r="L661" s="488"/>
      <c r="M661" s="1739" t="s">
        <v>268</v>
      </c>
      <c r="N661" s="1734"/>
      <c r="O661" s="512">
        <v>1.654080096984557E-2</v>
      </c>
      <c r="P661" s="488"/>
      <c r="Q661" s="488"/>
      <c r="AU661" s="205"/>
      <c r="AV661" s="205"/>
      <c r="AW661" s="205"/>
      <c r="AX661" s="205"/>
      <c r="AY661" s="205"/>
      <c r="BA661" s="208"/>
      <c r="BB661" s="282"/>
      <c r="BC661" s="208"/>
      <c r="BD661" s="208"/>
      <c r="BE661" s="208"/>
      <c r="BF661" s="208"/>
      <c r="BG661" s="208"/>
      <c r="BH661" s="208"/>
      <c r="BI661" s="208"/>
      <c r="BJ661" s="208"/>
      <c r="BK661" s="208"/>
      <c r="BL661" s="208"/>
      <c r="BM661" s="208"/>
      <c r="BN661" s="208"/>
      <c r="BO661" s="208"/>
      <c r="BP661" s="208"/>
      <c r="BQ661" s="208"/>
      <c r="BR661" s="208"/>
      <c r="BS661" s="208"/>
      <c r="BT661" s="208"/>
      <c r="BU661" s="208"/>
      <c r="BV661" s="208"/>
      <c r="BW661" s="208"/>
      <c r="BX661" s="208"/>
      <c r="BY661" s="208"/>
      <c r="BZ661" s="208"/>
      <c r="CA661" s="208"/>
      <c r="CB661" s="208"/>
      <c r="CC661" s="208"/>
      <c r="CD661" s="208"/>
      <c r="CE661" s="208"/>
      <c r="CF661" s="208"/>
      <c r="CG661" s="208"/>
      <c r="CH661" s="208"/>
      <c r="CI661" s="208"/>
      <c r="CJ661" s="208"/>
      <c r="CK661" s="208"/>
      <c r="CL661" s="208"/>
      <c r="CM661" s="208"/>
      <c r="CN661" s="208"/>
      <c r="CO661" s="208"/>
      <c r="CP661" s="208"/>
      <c r="CQ661" s="208"/>
      <c r="CR661" s="208"/>
      <c r="CS661" s="208"/>
      <c r="CT661" s="208"/>
      <c r="CU661" s="208"/>
      <c r="CV661" s="208"/>
      <c r="CW661" s="208"/>
      <c r="CX661" s="208"/>
      <c r="CY661" s="208"/>
      <c r="CZ661" s="208"/>
      <c r="DA661" s="205"/>
    </row>
    <row r="662" s="212" customFormat="true" ht="25.15" customHeight="true" x14ac:dyDescent="0.2">
      <c r="C662" s="1737" t="s">
        <v>246</v>
      </c>
      <c r="D662" s="1734"/>
      <c r="E662" s="510">
        <v>-3.9045420696257792E-2</v>
      </c>
      <c r="F662" s="488"/>
      <c r="G662" s="488"/>
      <c r="H662" s="1738" t="s">
        <v>240</v>
      </c>
      <c r="I662" s="1734"/>
      <c r="J662" s="511">
        <v>-4.0106157788750103E-2</v>
      </c>
      <c r="K662" s="488"/>
      <c r="L662" s="488"/>
      <c r="M662" s="1739" t="s">
        <v>314</v>
      </c>
      <c r="N662" s="1734"/>
      <c r="O662" s="512">
        <v>8.821567975900393E-4</v>
      </c>
      <c r="P662" s="488"/>
      <c r="Q662" s="488"/>
      <c r="AU662" s="205"/>
      <c r="AV662" s="205"/>
      <c r="AW662" s="205"/>
      <c r="AX662" s="205"/>
      <c r="AY662" s="205"/>
      <c r="BA662" s="208"/>
      <c r="BB662" s="282"/>
      <c r="BC662" s="208"/>
      <c r="BD662" s="208"/>
      <c r="BE662" s="208"/>
      <c r="BF662" s="208"/>
      <c r="BG662" s="208"/>
      <c r="BH662" s="208"/>
      <c r="BI662" s="208"/>
      <c r="BJ662" s="208"/>
      <c r="BK662" s="208"/>
      <c r="BL662" s="208"/>
      <c r="BM662" s="208"/>
      <c r="BN662" s="208"/>
      <c r="BO662" s="208"/>
      <c r="BP662" s="208"/>
      <c r="BQ662" s="208"/>
      <c r="BR662" s="208"/>
      <c r="BS662" s="208"/>
      <c r="BT662" s="208"/>
      <c r="BU662" s="208"/>
      <c r="BV662" s="208"/>
      <c r="BW662" s="208"/>
      <c r="BX662" s="208"/>
      <c r="BY662" s="208"/>
      <c r="BZ662" s="208"/>
      <c r="CA662" s="208"/>
      <c r="CB662" s="208"/>
      <c r="CC662" s="208"/>
      <c r="CD662" s="208"/>
      <c r="CE662" s="208"/>
      <c r="CF662" s="208"/>
      <c r="CG662" s="208"/>
      <c r="CH662" s="208"/>
      <c r="CI662" s="208"/>
      <c r="CJ662" s="208"/>
      <c r="CK662" s="208"/>
      <c r="CL662" s="208"/>
      <c r="CM662" s="208"/>
      <c r="CN662" s="208"/>
      <c r="CO662" s="208"/>
      <c r="CP662" s="208"/>
      <c r="CQ662" s="208"/>
      <c r="CR662" s="208"/>
      <c r="CS662" s="208"/>
      <c r="CT662" s="208"/>
      <c r="CU662" s="208"/>
      <c r="CV662" s="208"/>
      <c r="CW662" s="208"/>
      <c r="CX662" s="208"/>
      <c r="CY662" s="208"/>
      <c r="CZ662" s="208"/>
      <c r="DA662" s="205"/>
    </row>
    <row r="663" s="212" customFormat="true" ht="25.15" customHeight="true" x14ac:dyDescent="0.2">
      <c r="C663" s="1737" t="s">
        <v>285</v>
      </c>
      <c r="D663" s="1734"/>
      <c r="E663" s="510">
        <v>-9.1045339068155998E-3</v>
      </c>
      <c r="F663" s="488"/>
      <c r="G663" s="488"/>
      <c r="H663" s="1738" t="s">
        <v>269</v>
      </c>
      <c r="I663" s="1734"/>
      <c r="J663" s="511">
        <v>-1.5981476561476551E-2</v>
      </c>
      <c r="K663" s="488"/>
      <c r="L663" s="488"/>
      <c r="M663" s="1739" t="s">
        <v>289</v>
      </c>
      <c r="N663" s="1734"/>
      <c r="O663" s="512">
        <v>-3.761074166467885E-4</v>
      </c>
      <c r="P663" s="488"/>
      <c r="Q663" s="488"/>
      <c r="AU663" s="205"/>
      <c r="AV663" s="205"/>
      <c r="AW663" s="205"/>
      <c r="AX663" s="205"/>
      <c r="AY663" s="205"/>
      <c r="BA663" s="208"/>
      <c r="BB663" s="282"/>
      <c r="BC663" s="208"/>
      <c r="BD663" s="208"/>
      <c r="BE663" s="208"/>
      <c r="BF663" s="208"/>
      <c r="BG663" s="208"/>
      <c r="BH663" s="208"/>
      <c r="BI663" s="208"/>
      <c r="BJ663" s="208"/>
      <c r="BK663" s="208"/>
      <c r="BL663" s="208"/>
      <c r="BM663" s="208"/>
      <c r="BN663" s="208"/>
      <c r="BO663" s="208"/>
      <c r="BP663" s="208"/>
      <c r="BQ663" s="208"/>
      <c r="BR663" s="208"/>
      <c r="BS663" s="208"/>
      <c r="BT663" s="208"/>
      <c r="BU663" s="208"/>
      <c r="BV663" s="208"/>
      <c r="BW663" s="208"/>
      <c r="BX663" s="208"/>
      <c r="BY663" s="208"/>
      <c r="BZ663" s="208"/>
      <c r="CA663" s="208"/>
      <c r="CB663" s="208"/>
      <c r="CC663" s="208"/>
      <c r="CD663" s="208"/>
      <c r="CE663" s="208"/>
      <c r="CF663" s="208"/>
      <c r="CG663" s="208"/>
      <c r="CH663" s="208"/>
      <c r="CI663" s="208"/>
      <c r="CJ663" s="208"/>
      <c r="CK663" s="208"/>
      <c r="CL663" s="208"/>
      <c r="CM663" s="208"/>
      <c r="CN663" s="208"/>
      <c r="CO663" s="208"/>
      <c r="CP663" s="208"/>
      <c r="CQ663" s="208"/>
      <c r="CR663" s="208"/>
      <c r="CS663" s="208"/>
      <c r="CT663" s="208"/>
      <c r="CU663" s="208"/>
      <c r="CV663" s="208"/>
      <c r="CW663" s="208"/>
      <c r="CX663" s="208"/>
      <c r="CY663" s="208"/>
      <c r="CZ663" s="208"/>
      <c r="DA663" s="205"/>
    </row>
    <row r="664" s="212" customFormat="true" ht="25.15" customHeight="true" x14ac:dyDescent="0.2">
      <c r="C664" s="1737" t="s">
        <v>274</v>
      </c>
      <c r="D664" s="1734"/>
      <c r="E664" s="510">
        <v>-1.0781372270016574E-2</v>
      </c>
      <c r="F664" s="488"/>
      <c r="G664" s="488"/>
      <c r="H664" s="1738" t="s">
        <v>263</v>
      </c>
      <c r="I664" s="1734"/>
      <c r="J664" s="511">
        <v>-1.9722561732787032E-2</v>
      </c>
      <c r="K664" s="488"/>
      <c r="L664" s="488"/>
      <c r="M664" s="1739" t="s">
        <v>292</v>
      </c>
      <c r="N664" s="1734"/>
      <c r="O664" s="512">
        <v>7.866970026074976E-4</v>
      </c>
      <c r="P664" s="488"/>
      <c r="Q664" s="488"/>
      <c r="AU664" s="205"/>
      <c r="AV664" s="205"/>
      <c r="AW664" s="205"/>
      <c r="AX664" s="205"/>
      <c r="AY664" s="205"/>
      <c r="BA664" s="208"/>
      <c r="BB664" s="282"/>
      <c r="BC664" s="208"/>
      <c r="BD664" s="208"/>
      <c r="BE664" s="208"/>
      <c r="BF664" s="208"/>
      <c r="BG664" s="208"/>
      <c r="BH664" s="208"/>
      <c r="BI664" s="208"/>
      <c r="BJ664" s="208"/>
      <c r="BK664" s="208"/>
      <c r="BL664" s="208"/>
      <c r="BM664" s="208"/>
      <c r="BN664" s="208"/>
      <c r="BO664" s="208"/>
      <c r="BP664" s="208"/>
      <c r="BQ664" s="208"/>
      <c r="BR664" s="208"/>
      <c r="BS664" s="208"/>
      <c r="BT664" s="208"/>
      <c r="BU664" s="208"/>
      <c r="BV664" s="208"/>
      <c r="BW664" s="208"/>
      <c r="BX664" s="208"/>
      <c r="BY664" s="208"/>
      <c r="BZ664" s="208"/>
      <c r="CA664" s="208"/>
      <c r="CB664" s="208"/>
      <c r="CC664" s="208"/>
      <c r="CD664" s="208"/>
      <c r="CE664" s="208"/>
      <c r="CF664" s="208"/>
      <c r="CG664" s="208"/>
      <c r="CH664" s="208"/>
      <c r="CI664" s="208"/>
      <c r="CJ664" s="208"/>
      <c r="CK664" s="208"/>
      <c r="CL664" s="208"/>
      <c r="CM664" s="208"/>
      <c r="CN664" s="208"/>
      <c r="CO664" s="208"/>
      <c r="CP664" s="208"/>
      <c r="CQ664" s="208"/>
      <c r="CR664" s="208"/>
      <c r="CS664" s="208"/>
      <c r="CT664" s="208"/>
      <c r="CU664" s="208"/>
      <c r="CV664" s="208"/>
      <c r="CW664" s="208"/>
      <c r="CX664" s="208"/>
      <c r="CY664" s="208"/>
      <c r="CZ664" s="208"/>
      <c r="DA664" s="205"/>
    </row>
    <row r="665" s="212" customFormat="true" ht="25.15" customHeight="true" x14ac:dyDescent="0.2">
      <c r="C665" s="1737" t="s">
        <v>275</v>
      </c>
      <c r="D665" s="1734"/>
      <c r="E665" s="510">
        <v>-7.4584050541103746E-3</v>
      </c>
      <c r="F665" s="488"/>
      <c r="G665" s="488"/>
      <c r="H665" s="1738" t="s">
        <v>267</v>
      </c>
      <c r="I665" s="1734"/>
      <c r="J665" s="511">
        <v>-1.1998519188315588E-2</v>
      </c>
      <c r="K665" s="488"/>
      <c r="L665" s="488"/>
      <c r="M665" s="1739" t="s">
        <v>310</v>
      </c>
      <c r="N665" s="1734"/>
      <c r="O665" s="512">
        <v>-2.7661072212511301E-3</v>
      </c>
      <c r="P665" s="488"/>
      <c r="Q665" s="488"/>
      <c r="AU665" s="205"/>
      <c r="AV665" s="205"/>
      <c r="AW665" s="205"/>
      <c r="AX665" s="205"/>
      <c r="AY665" s="205"/>
      <c r="BA665" s="208"/>
      <c r="BB665" s="282"/>
      <c r="BC665" s="208"/>
      <c r="BD665" s="208"/>
      <c r="BE665" s="208"/>
      <c r="BF665" s="208"/>
      <c r="BG665" s="208"/>
      <c r="BH665" s="208"/>
      <c r="BI665" s="208"/>
      <c r="BJ665" s="208"/>
      <c r="BK665" s="208"/>
      <c r="BL665" s="208"/>
      <c r="BM665" s="208"/>
      <c r="BN665" s="208"/>
      <c r="BO665" s="208"/>
      <c r="BP665" s="208"/>
      <c r="BQ665" s="208"/>
      <c r="BR665" s="208"/>
      <c r="BS665" s="208"/>
      <c r="BT665" s="208"/>
      <c r="BU665" s="208"/>
      <c r="BV665" s="208"/>
      <c r="BW665" s="208"/>
      <c r="BX665" s="208"/>
      <c r="BY665" s="208"/>
      <c r="BZ665" s="208"/>
      <c r="CA665" s="208"/>
      <c r="CB665" s="208"/>
      <c r="CC665" s="208"/>
      <c r="CD665" s="208"/>
      <c r="CE665" s="208"/>
      <c r="CF665" s="208"/>
      <c r="CG665" s="208"/>
      <c r="CH665" s="208"/>
      <c r="CI665" s="208"/>
      <c r="CJ665" s="208"/>
      <c r="CK665" s="208"/>
      <c r="CL665" s="208"/>
      <c r="CM665" s="208"/>
      <c r="CN665" s="208"/>
      <c r="CO665" s="208"/>
      <c r="CP665" s="208"/>
      <c r="CQ665" s="208"/>
      <c r="CR665" s="208"/>
      <c r="CS665" s="208"/>
      <c r="CT665" s="208"/>
      <c r="CU665" s="208"/>
      <c r="CV665" s="208"/>
      <c r="CW665" s="208"/>
      <c r="CX665" s="208"/>
      <c r="CY665" s="208"/>
      <c r="CZ665" s="208"/>
      <c r="DA665" s="205"/>
    </row>
    <row r="666" s="212" customFormat="true" ht="25.15" customHeight="true" x14ac:dyDescent="0.2">
      <c r="C666" s="1737" t="s">
        <v>309</v>
      </c>
      <c r="D666" s="1734"/>
      <c r="E666" s="510">
        <v>-2.8559756568507511E-3</v>
      </c>
      <c r="F666" s="488"/>
      <c r="G666" s="488"/>
      <c r="H666" s="1738" t="s">
        <v>288</v>
      </c>
      <c r="I666" s="1734"/>
      <c r="J666" s="511">
        <v>-1.023848646055864E-2</v>
      </c>
      <c r="K666" s="488"/>
      <c r="L666" s="488"/>
      <c r="M666" s="1739" t="s">
        <v>246</v>
      </c>
      <c r="N666" s="1734"/>
      <c r="O666" s="512">
        <v>-4.2917552629282221E-2</v>
      </c>
      <c r="P666" s="488"/>
      <c r="Q666" s="488"/>
      <c r="AU666" s="205"/>
      <c r="AV666" s="205"/>
      <c r="AW666" s="205"/>
      <c r="AX666" s="205"/>
      <c r="AY666" s="205"/>
      <c r="BA666" s="208"/>
      <c r="BB666" s="282"/>
      <c r="BC666" s="208"/>
      <c r="BD666" s="208"/>
      <c r="BE666" s="208"/>
      <c r="BF666" s="208"/>
      <c r="BG666" s="208"/>
      <c r="BH666" s="208"/>
      <c r="BI666" s="208"/>
      <c r="BJ666" s="208"/>
      <c r="BK666" s="208"/>
      <c r="BL666" s="208"/>
      <c r="BM666" s="208"/>
      <c r="BN666" s="208"/>
      <c r="BO666" s="208"/>
      <c r="BP666" s="208"/>
      <c r="BQ666" s="208"/>
      <c r="BR666" s="208"/>
      <c r="BS666" s="208"/>
      <c r="BT666" s="208"/>
      <c r="BU666" s="208"/>
      <c r="BV666" s="208"/>
      <c r="BW666" s="208"/>
      <c r="BX666" s="208"/>
      <c r="BY666" s="208"/>
      <c r="BZ666" s="208"/>
      <c r="CA666" s="208"/>
      <c r="CB666" s="208"/>
      <c r="CC666" s="208"/>
      <c r="CD666" s="208"/>
      <c r="CE666" s="208"/>
      <c r="CF666" s="208"/>
      <c r="CG666" s="208"/>
      <c r="CH666" s="208"/>
      <c r="CI666" s="208"/>
      <c r="CJ666" s="208"/>
      <c r="CK666" s="208"/>
      <c r="CL666" s="208"/>
      <c r="CM666" s="208"/>
      <c r="CN666" s="208"/>
      <c r="CO666" s="208"/>
      <c r="CP666" s="208"/>
      <c r="CQ666" s="208"/>
      <c r="CR666" s="208"/>
      <c r="CS666" s="208"/>
      <c r="CT666" s="208"/>
      <c r="CU666" s="208"/>
      <c r="CV666" s="208"/>
      <c r="CW666" s="208"/>
      <c r="CX666" s="208"/>
      <c r="CY666" s="208"/>
      <c r="CZ666" s="208"/>
      <c r="DA666" s="205"/>
    </row>
    <row r="667" s="212" customFormat="true" ht="25.15" customHeight="true" x14ac:dyDescent="0.2">
      <c r="C667" s="1737" t="s">
        <v>265</v>
      </c>
      <c r="D667" s="1734"/>
      <c r="E667" s="510">
        <v>-1.3921489723511277E-2</v>
      </c>
      <c r="F667" s="488"/>
      <c r="G667" s="488"/>
      <c r="H667" s="1738" t="s">
        <v>317</v>
      </c>
      <c r="I667" s="1734"/>
      <c r="J667" s="511">
        <v>-4.4591382209336339E-3</v>
      </c>
      <c r="K667" s="488"/>
      <c r="L667" s="488"/>
      <c r="M667" s="1739" t="s">
        <v>285</v>
      </c>
      <c r="N667" s="1734"/>
      <c r="O667" s="512">
        <v>-7.5744783189606582E-3</v>
      </c>
      <c r="P667" s="488"/>
      <c r="Q667" s="488"/>
      <c r="AU667" s="205"/>
      <c r="AV667" s="205"/>
      <c r="AW667" s="205"/>
      <c r="AX667" s="205"/>
      <c r="AY667" s="205"/>
      <c r="BA667" s="208"/>
      <c r="BB667" s="282"/>
      <c r="BC667" s="208"/>
      <c r="BD667" s="208"/>
      <c r="BE667" s="208"/>
      <c r="BF667" s="208"/>
      <c r="BG667" s="208"/>
      <c r="BH667" s="208"/>
      <c r="BI667" s="208"/>
      <c r="BJ667" s="208"/>
      <c r="BK667" s="208"/>
      <c r="BL667" s="208"/>
      <c r="BM667" s="208"/>
      <c r="BN667" s="208"/>
      <c r="BO667" s="208"/>
      <c r="BP667" s="208"/>
      <c r="BQ667" s="208"/>
      <c r="BR667" s="208"/>
      <c r="BS667" s="208"/>
      <c r="BT667" s="208"/>
      <c r="BU667" s="208"/>
      <c r="BV667" s="208"/>
      <c r="BW667" s="208"/>
      <c r="BX667" s="208"/>
      <c r="BY667" s="208"/>
      <c r="BZ667" s="208"/>
      <c r="CA667" s="208"/>
      <c r="CB667" s="208"/>
      <c r="CC667" s="208"/>
      <c r="CD667" s="208"/>
      <c r="CE667" s="208"/>
      <c r="CF667" s="208"/>
      <c r="CG667" s="208"/>
      <c r="CH667" s="208"/>
      <c r="CI667" s="208"/>
      <c r="CJ667" s="208"/>
      <c r="CK667" s="208"/>
      <c r="CL667" s="208"/>
      <c r="CM667" s="208"/>
      <c r="CN667" s="208"/>
      <c r="CO667" s="208"/>
      <c r="CP667" s="208"/>
      <c r="CQ667" s="208"/>
      <c r="CR667" s="208"/>
      <c r="CS667" s="208"/>
      <c r="CT667" s="208"/>
      <c r="CU667" s="208"/>
      <c r="CV667" s="208"/>
      <c r="CW667" s="208"/>
      <c r="CX667" s="208"/>
      <c r="CY667" s="208"/>
      <c r="CZ667" s="208"/>
      <c r="DA667" s="205"/>
    </row>
    <row r="668" s="212" customFormat="true" ht="25.15" customHeight="true" x14ac:dyDescent="0.2">
      <c r="C668" s="1737" t="s">
        <v>315</v>
      </c>
      <c r="D668" s="1734"/>
      <c r="E668" s="510">
        <v>-1.677317762377581E-3</v>
      </c>
      <c r="F668" s="488"/>
      <c r="G668" s="488"/>
      <c r="H668" s="1738" t="s">
        <v>320</v>
      </c>
      <c r="I668" s="1734"/>
      <c r="J668" s="511">
        <v>-8.6437211446090459E-4</v>
      </c>
      <c r="K668" s="488"/>
      <c r="L668" s="488"/>
      <c r="M668" s="1739" t="s">
        <v>274</v>
      </c>
      <c r="N668" s="1734"/>
      <c r="O668" s="512">
        <v>-1.0743587265617645E-2</v>
      </c>
      <c r="P668" s="488"/>
      <c r="Q668" s="488"/>
      <c r="AU668" s="205"/>
      <c r="AV668" s="205"/>
      <c r="AW668" s="205"/>
      <c r="AX668" s="205"/>
      <c r="AY668" s="205"/>
      <c r="BA668" s="208"/>
      <c r="BB668" s="282"/>
      <c r="BC668" s="208"/>
      <c r="BD668" s="208"/>
      <c r="BE668" s="208"/>
      <c r="BF668" s="208"/>
      <c r="BG668" s="208"/>
      <c r="BH668" s="208"/>
      <c r="BI668" s="208"/>
      <c r="BJ668" s="208"/>
      <c r="BK668" s="208"/>
      <c r="BL668" s="208"/>
      <c r="BM668" s="208"/>
      <c r="BN668" s="208"/>
      <c r="BO668" s="208"/>
      <c r="BP668" s="208"/>
      <c r="BQ668" s="208"/>
      <c r="BR668" s="208"/>
      <c r="BS668" s="208"/>
      <c r="BT668" s="208"/>
      <c r="BU668" s="208"/>
      <c r="BV668" s="208"/>
      <c r="BW668" s="208"/>
      <c r="BX668" s="208"/>
      <c r="BY668" s="208"/>
      <c r="BZ668" s="208"/>
      <c r="CA668" s="208"/>
      <c r="CB668" s="208"/>
      <c r="CC668" s="208"/>
      <c r="CD668" s="208"/>
      <c r="CE668" s="208"/>
      <c r="CF668" s="208"/>
      <c r="CG668" s="208"/>
      <c r="CH668" s="208"/>
      <c r="CI668" s="208"/>
      <c r="CJ668" s="208"/>
      <c r="CK668" s="208"/>
      <c r="CL668" s="208"/>
      <c r="CM668" s="208"/>
      <c r="CN668" s="208"/>
      <c r="CO668" s="208"/>
      <c r="CP668" s="208"/>
      <c r="CQ668" s="208"/>
      <c r="CR668" s="208"/>
      <c r="CS668" s="208"/>
      <c r="CT668" s="208"/>
      <c r="CU668" s="208"/>
      <c r="CV668" s="208"/>
      <c r="CW668" s="208"/>
      <c r="CX668" s="208"/>
      <c r="CY668" s="208"/>
      <c r="CZ668" s="208"/>
      <c r="DA668" s="205"/>
    </row>
    <row r="669" s="212" customFormat="true" ht="25.15" customHeight="true" x14ac:dyDescent="0.2">
      <c r="C669" s="1737" t="s">
        <v>297</v>
      </c>
      <c r="D669" s="1734"/>
      <c r="E669" s="510">
        <v>-5.057442450543838E-3</v>
      </c>
      <c r="F669" s="488"/>
      <c r="G669" s="488"/>
      <c r="H669" s="1738" t="s">
        <v>307</v>
      </c>
      <c r="I669" s="1734"/>
      <c r="J669" s="511">
        <v>-6.7528910488768336E-3</v>
      </c>
      <c r="K669" s="488"/>
      <c r="L669" s="488"/>
      <c r="M669" s="1739" t="s">
        <v>275</v>
      </c>
      <c r="N669" s="1734"/>
      <c r="O669" s="512">
        <v>-6.3610058296417835E-3</v>
      </c>
      <c r="P669" s="488"/>
      <c r="Q669" s="488"/>
      <c r="AU669" s="205"/>
      <c r="AV669" s="205"/>
      <c r="AW669" s="205"/>
      <c r="AX669" s="205"/>
      <c r="AY669" s="205"/>
      <c r="BA669" s="208"/>
      <c r="BB669" s="282"/>
      <c r="BC669" s="208"/>
      <c r="BD669" s="208"/>
      <c r="BE669" s="208"/>
      <c r="BF669" s="208"/>
      <c r="BG669" s="208"/>
      <c r="BH669" s="208"/>
      <c r="BI669" s="208"/>
      <c r="BJ669" s="208"/>
      <c r="BK669" s="208"/>
      <c r="BL669" s="208"/>
      <c r="BM669" s="208"/>
      <c r="BN669" s="208"/>
      <c r="BO669" s="208"/>
      <c r="BP669" s="208"/>
      <c r="BQ669" s="208"/>
      <c r="BR669" s="208"/>
      <c r="BS669" s="208"/>
      <c r="BT669" s="208"/>
      <c r="BU669" s="208"/>
      <c r="BV669" s="208"/>
      <c r="BW669" s="208"/>
      <c r="BX669" s="208"/>
      <c r="BY669" s="208"/>
      <c r="BZ669" s="208"/>
      <c r="CA669" s="208"/>
      <c r="CB669" s="208"/>
      <c r="CC669" s="208"/>
      <c r="CD669" s="208"/>
      <c r="CE669" s="208"/>
      <c r="CF669" s="208"/>
      <c r="CG669" s="208"/>
      <c r="CH669" s="208"/>
      <c r="CI669" s="208"/>
      <c r="CJ669" s="208"/>
      <c r="CK669" s="208"/>
      <c r="CL669" s="208"/>
      <c r="CM669" s="208"/>
      <c r="CN669" s="208"/>
      <c r="CO669" s="208"/>
      <c r="CP669" s="208"/>
      <c r="CQ669" s="208"/>
      <c r="CR669" s="208"/>
      <c r="CS669" s="208"/>
      <c r="CT669" s="208"/>
      <c r="CU669" s="208"/>
      <c r="CV669" s="208"/>
      <c r="CW669" s="208"/>
      <c r="CX669" s="208"/>
      <c r="CY669" s="208"/>
      <c r="CZ669" s="208"/>
      <c r="DA669" s="205"/>
    </row>
    <row r="670" s="212" customFormat="true" ht="25.15" customHeight="true" x14ac:dyDescent="0.2">
      <c r="C670" s="1737" t="s">
        <v>291</v>
      </c>
      <c r="D670" s="1734"/>
      <c r="E670" s="510">
        <v>-7.0742628375702037E-3</v>
      </c>
      <c r="F670" s="488"/>
      <c r="G670" s="488"/>
      <c r="H670" s="1738" t="s">
        <v>232</v>
      </c>
      <c r="I670" s="1734"/>
      <c r="J670" s="511">
        <v>5.9417478877169527E-2</v>
      </c>
      <c r="K670" s="488"/>
      <c r="L670" s="488"/>
      <c r="M670" s="1739" t="s">
        <v>309</v>
      </c>
      <c r="N670" s="1734"/>
      <c r="O670" s="512">
        <v>-2.6898385850554533E-3</v>
      </c>
      <c r="P670" s="488"/>
      <c r="Q670" s="488"/>
      <c r="AU670" s="205"/>
      <c r="AV670" s="205"/>
      <c r="AW670" s="205"/>
      <c r="AX670" s="205"/>
      <c r="AY670" s="205"/>
      <c r="BA670" s="208"/>
      <c r="BB670" s="282"/>
      <c r="BC670" s="208"/>
      <c r="BD670" s="208"/>
      <c r="BE670" s="208"/>
      <c r="BF670" s="208"/>
      <c r="BG670" s="208"/>
      <c r="BH670" s="208"/>
      <c r="BI670" s="208"/>
      <c r="BJ670" s="208"/>
      <c r="BK670" s="208"/>
      <c r="BL670" s="208"/>
      <c r="BM670" s="208"/>
      <c r="BN670" s="208"/>
      <c r="BO670" s="208"/>
      <c r="BP670" s="208"/>
      <c r="BQ670" s="208"/>
      <c r="BR670" s="208"/>
      <c r="BS670" s="208"/>
      <c r="BT670" s="208"/>
      <c r="BU670" s="208"/>
      <c r="BV670" s="208"/>
      <c r="BW670" s="208"/>
      <c r="BX670" s="208"/>
      <c r="BY670" s="208"/>
      <c r="BZ670" s="208"/>
      <c r="CA670" s="208"/>
      <c r="CB670" s="208"/>
      <c r="CC670" s="208"/>
      <c r="CD670" s="208"/>
      <c r="CE670" s="208"/>
      <c r="CF670" s="208"/>
      <c r="CG670" s="208"/>
      <c r="CH670" s="208"/>
      <c r="CI670" s="208"/>
      <c r="CJ670" s="208"/>
      <c r="CK670" s="208"/>
      <c r="CL670" s="208"/>
      <c r="CM670" s="208"/>
      <c r="CN670" s="208"/>
      <c r="CO670" s="208"/>
      <c r="CP670" s="208"/>
      <c r="CQ670" s="208"/>
      <c r="CR670" s="208"/>
      <c r="CS670" s="208"/>
      <c r="CT670" s="208"/>
      <c r="CU670" s="208"/>
      <c r="CV670" s="208"/>
      <c r="CW670" s="208"/>
      <c r="CX670" s="208"/>
      <c r="CY670" s="208"/>
      <c r="CZ670" s="208"/>
      <c r="DA670" s="205"/>
    </row>
    <row r="671" s="212" customFormat="true" ht="25.15" customHeight="true" x14ac:dyDescent="0.2">
      <c r="C671" s="1737" t="s">
        <v>259</v>
      </c>
      <c r="D671" s="1734"/>
      <c r="E671" s="510">
        <v>-9.7344695263471663E-3</v>
      </c>
      <c r="F671" s="488"/>
      <c r="G671" s="488"/>
      <c r="H671" s="1738" t="s">
        <v>276</v>
      </c>
      <c r="I671" s="1734"/>
      <c r="J671" s="511">
        <v>6.2808075127376607E-3</v>
      </c>
      <c r="K671" s="488"/>
      <c r="L671" s="488"/>
      <c r="M671" s="1739" t="s">
        <v>265</v>
      </c>
      <c r="N671" s="1734"/>
      <c r="O671" s="512">
        <v>-1.3919977128880165E-2</v>
      </c>
      <c r="P671" s="488"/>
      <c r="Q671" s="488"/>
      <c r="AU671" s="205"/>
      <c r="AV671" s="205"/>
      <c r="AW671" s="205"/>
      <c r="AX671" s="205"/>
      <c r="AY671" s="205"/>
      <c r="BA671" s="208"/>
      <c r="BB671" s="282"/>
      <c r="BC671" s="208"/>
      <c r="BD671" s="208"/>
      <c r="BE671" s="208"/>
      <c r="BF671" s="208"/>
      <c r="BG671" s="208"/>
      <c r="BH671" s="208"/>
      <c r="BI671" s="208"/>
      <c r="BJ671" s="208"/>
      <c r="BK671" s="208"/>
      <c r="BL671" s="208"/>
      <c r="BM671" s="208"/>
      <c r="BN671" s="208"/>
      <c r="BO671" s="208"/>
      <c r="BP671" s="208"/>
      <c r="BQ671" s="208"/>
      <c r="BR671" s="208"/>
      <c r="BS671" s="208"/>
      <c r="BT671" s="208"/>
      <c r="BU671" s="208"/>
      <c r="BV671" s="208"/>
      <c r="BW671" s="208"/>
      <c r="BX671" s="208"/>
      <c r="BY671" s="208"/>
      <c r="BZ671" s="208"/>
      <c r="CA671" s="208"/>
      <c r="CB671" s="208"/>
      <c r="CC671" s="208"/>
      <c r="CD671" s="208"/>
      <c r="CE671" s="208"/>
      <c r="CF671" s="208"/>
      <c r="CG671" s="208"/>
      <c r="CH671" s="208"/>
      <c r="CI671" s="208"/>
      <c r="CJ671" s="208"/>
      <c r="CK671" s="208"/>
      <c r="CL671" s="208"/>
      <c r="CM671" s="208"/>
      <c r="CN671" s="208"/>
      <c r="CO671" s="208"/>
      <c r="CP671" s="208"/>
      <c r="CQ671" s="208"/>
      <c r="CR671" s="208"/>
      <c r="CS671" s="208"/>
      <c r="CT671" s="208"/>
      <c r="CU671" s="208"/>
      <c r="CV671" s="208"/>
      <c r="CW671" s="208"/>
      <c r="CX671" s="208"/>
      <c r="CY671" s="208"/>
      <c r="CZ671" s="208"/>
      <c r="DA671" s="205"/>
    </row>
    <row r="672" s="212" customFormat="true" ht="25.15" customHeight="true" x14ac:dyDescent="0.2">
      <c r="C672" s="1737" t="s">
        <v>302</v>
      </c>
      <c r="D672" s="1734"/>
      <c r="E672" s="510">
        <v>-2.8098469029791584E-3</v>
      </c>
      <c r="F672" s="488"/>
      <c r="G672" s="488"/>
      <c r="H672" s="1738" t="s">
        <v>262</v>
      </c>
      <c r="I672" s="1734"/>
      <c r="J672" s="511">
        <v>-2.5373881453929784E-2</v>
      </c>
      <c r="K672" s="488"/>
      <c r="L672" s="488"/>
      <c r="M672" s="1739" t="s">
        <v>315</v>
      </c>
      <c r="N672" s="1734"/>
      <c r="O672" s="512">
        <v>-7.1318748686306928E-4</v>
      </c>
      <c r="P672" s="488"/>
      <c r="Q672" s="488"/>
      <c r="AU672" s="205"/>
      <c r="AV672" s="205"/>
      <c r="AW672" s="205"/>
      <c r="AX672" s="205"/>
      <c r="AY672" s="205"/>
      <c r="BA672" s="208"/>
      <c r="BB672" s="282"/>
      <c r="BC672" s="208"/>
      <c r="BD672" s="208"/>
      <c r="BE672" s="208"/>
      <c r="BF672" s="208"/>
      <c r="BG672" s="208"/>
      <c r="BH672" s="208"/>
      <c r="BI672" s="208"/>
      <c r="BJ672" s="208"/>
      <c r="BK672" s="208"/>
      <c r="BL672" s="208"/>
      <c r="BM672" s="208"/>
      <c r="BN672" s="208"/>
      <c r="BO672" s="208"/>
      <c r="BP672" s="208"/>
      <c r="BQ672" s="208"/>
      <c r="BR672" s="208"/>
      <c r="BS672" s="208"/>
      <c r="BT672" s="208"/>
      <c r="BU672" s="208"/>
      <c r="BV672" s="208"/>
      <c r="BW672" s="208"/>
      <c r="BX672" s="208"/>
      <c r="BY672" s="208"/>
      <c r="BZ672" s="208"/>
      <c r="CA672" s="208"/>
      <c r="CB672" s="208"/>
      <c r="CC672" s="208"/>
      <c r="CD672" s="208"/>
      <c r="CE672" s="208"/>
      <c r="CF672" s="208"/>
      <c r="CG672" s="208"/>
      <c r="CH672" s="208"/>
      <c r="CI672" s="208"/>
      <c r="CJ672" s="208"/>
      <c r="CK672" s="208"/>
      <c r="CL672" s="208"/>
      <c r="CM672" s="208"/>
      <c r="CN672" s="208"/>
      <c r="CO672" s="208"/>
      <c r="CP672" s="208"/>
      <c r="CQ672" s="208"/>
      <c r="CR672" s="208"/>
      <c r="CS672" s="208"/>
      <c r="CT672" s="208"/>
      <c r="CU672" s="208"/>
      <c r="CV672" s="208"/>
      <c r="CW672" s="208"/>
      <c r="CX672" s="208"/>
      <c r="CY672" s="208"/>
      <c r="CZ672" s="208"/>
      <c r="DA672" s="205"/>
    </row>
    <row r="673" s="212" customFormat="true" ht="25.15" customHeight="true" x14ac:dyDescent="0.2">
      <c r="C673" s="1737" t="s">
        <v>296</v>
      </c>
      <c r="D673" s="1734"/>
      <c r="E673" s="510">
        <v>4.048671608666606E-3</v>
      </c>
      <c r="F673" s="488"/>
      <c r="G673" s="488"/>
      <c r="H673" s="1738" t="s">
        <v>268</v>
      </c>
      <c r="I673" s="1734"/>
      <c r="J673" s="511">
        <v>1.8420427278253669E-3</v>
      </c>
      <c r="K673" s="488"/>
      <c r="L673" s="488"/>
      <c r="M673" s="1739" t="s">
        <v>297</v>
      </c>
      <c r="N673" s="1734"/>
      <c r="O673" s="512">
        <v>3.9135407197873879E-4</v>
      </c>
      <c r="P673" s="488"/>
      <c r="Q673" s="488"/>
      <c r="AU673" s="205"/>
      <c r="AV673" s="205"/>
      <c r="AW673" s="205"/>
      <c r="AX673" s="205"/>
      <c r="AY673" s="205"/>
      <c r="BA673" s="208"/>
      <c r="BB673" s="282"/>
      <c r="BC673" s="208"/>
      <c r="BD673" s="208"/>
      <c r="BE673" s="208"/>
      <c r="BF673" s="208"/>
      <c r="BG673" s="208"/>
      <c r="BH673" s="208"/>
      <c r="BI673" s="208"/>
      <c r="BJ673" s="208"/>
      <c r="BK673" s="208"/>
      <c r="BL673" s="208"/>
      <c r="BM673" s="208"/>
      <c r="BN673" s="208"/>
      <c r="BO673" s="208"/>
      <c r="BP673" s="208"/>
      <c r="BQ673" s="208"/>
      <c r="BR673" s="208"/>
      <c r="BS673" s="208"/>
      <c r="BT673" s="208"/>
      <c r="BU673" s="208"/>
      <c r="BV673" s="208"/>
      <c r="BW673" s="208"/>
      <c r="BX673" s="208"/>
      <c r="BY673" s="208"/>
      <c r="BZ673" s="208"/>
      <c r="CA673" s="208"/>
      <c r="CB673" s="208"/>
      <c r="CC673" s="208"/>
      <c r="CD673" s="208"/>
      <c r="CE673" s="208"/>
      <c r="CF673" s="208"/>
      <c r="CG673" s="208"/>
      <c r="CH673" s="208"/>
      <c r="CI673" s="208"/>
      <c r="CJ673" s="208"/>
      <c r="CK673" s="208"/>
      <c r="CL673" s="208"/>
      <c r="CM673" s="208"/>
      <c r="CN673" s="208"/>
      <c r="CO673" s="208"/>
      <c r="CP673" s="208"/>
      <c r="CQ673" s="208"/>
      <c r="CR673" s="208"/>
      <c r="CS673" s="208"/>
      <c r="CT673" s="208"/>
      <c r="CU673" s="208"/>
      <c r="CV673" s="208"/>
      <c r="CW673" s="208"/>
      <c r="CX673" s="208"/>
      <c r="CY673" s="208"/>
      <c r="CZ673" s="208"/>
      <c r="DA673" s="205"/>
    </row>
    <row r="674" s="212" customFormat="true" ht="25.15" customHeight="true" x14ac:dyDescent="0.2">
      <c r="C674" s="1737" t="s">
        <v>273</v>
      </c>
      <c r="D674" s="1734"/>
      <c r="E674" s="510">
        <v>1.3876625090241703E-3</v>
      </c>
      <c r="F674" s="488"/>
      <c r="G674" s="488"/>
      <c r="H674" s="1738" t="s">
        <v>314</v>
      </c>
      <c r="I674" s="1734"/>
      <c r="J674" s="511">
        <v>-5.1206706875809938E-3</v>
      </c>
      <c r="K674" s="488"/>
      <c r="L674" s="488"/>
      <c r="M674" s="1739" t="s">
        <v>291</v>
      </c>
      <c r="N674" s="1734"/>
      <c r="O674" s="512">
        <v>-4.0513250051363416E-3</v>
      </c>
      <c r="P674" s="488"/>
      <c r="Q674" s="488"/>
      <c r="AU674" s="205"/>
      <c r="AV674" s="205"/>
      <c r="AW674" s="205"/>
      <c r="AX674" s="205"/>
      <c r="AY674" s="205"/>
      <c r="BA674" s="208"/>
      <c r="BB674" s="282"/>
      <c r="BC674" s="208"/>
      <c r="BD674" s="208"/>
      <c r="BE674" s="208"/>
      <c r="BF674" s="208"/>
      <c r="BG674" s="208"/>
      <c r="BH674" s="208"/>
      <c r="BI674" s="208"/>
      <c r="BJ674" s="208"/>
      <c r="BK674" s="208"/>
      <c r="BL674" s="208"/>
      <c r="BM674" s="208"/>
      <c r="BN674" s="208"/>
      <c r="BO674" s="208"/>
      <c r="BP674" s="208"/>
      <c r="BQ674" s="208"/>
      <c r="BR674" s="208"/>
      <c r="BS674" s="208"/>
      <c r="BT674" s="208"/>
      <c r="BU674" s="208"/>
      <c r="BV674" s="208"/>
      <c r="BW674" s="208"/>
      <c r="BX674" s="208"/>
      <c r="BY674" s="208"/>
      <c r="BZ674" s="208"/>
      <c r="CA674" s="208"/>
      <c r="CB674" s="208"/>
      <c r="CC674" s="208"/>
      <c r="CD674" s="208"/>
      <c r="CE674" s="208"/>
      <c r="CF674" s="208"/>
      <c r="CG674" s="208"/>
      <c r="CH674" s="208"/>
      <c r="CI674" s="208"/>
      <c r="CJ674" s="208"/>
      <c r="CK674" s="208"/>
      <c r="CL674" s="208"/>
      <c r="CM674" s="208"/>
      <c r="CN674" s="208"/>
      <c r="CO674" s="208"/>
      <c r="CP674" s="208"/>
      <c r="CQ674" s="208"/>
      <c r="CR674" s="208"/>
      <c r="CS674" s="208"/>
      <c r="CT674" s="208"/>
      <c r="CU674" s="208"/>
      <c r="CV674" s="208"/>
      <c r="CW674" s="208"/>
      <c r="CX674" s="208"/>
      <c r="CY674" s="208"/>
      <c r="CZ674" s="208"/>
      <c r="DA674" s="205"/>
    </row>
    <row r="675" s="212" customFormat="true" ht="25.15" customHeight="true" x14ac:dyDescent="0.2">
      <c r="C675" s="1737" t="s">
        <v>230</v>
      </c>
      <c r="D675" s="1734"/>
      <c r="E675" s="510">
        <v>6.5680748500150973E-2</v>
      </c>
      <c r="F675" s="488"/>
      <c r="G675" s="488"/>
      <c r="H675" s="1738" t="s">
        <v>289</v>
      </c>
      <c r="I675" s="1734"/>
      <c r="J675" s="511">
        <v>-9.5544083228758618E-3</v>
      </c>
      <c r="K675" s="488"/>
      <c r="L675" s="488"/>
      <c r="M675" s="1739" t="s">
        <v>259</v>
      </c>
      <c r="N675" s="1734"/>
      <c r="O675" s="512">
        <v>2.6561074920530142E-3</v>
      </c>
      <c r="P675" s="488"/>
      <c r="Q675" s="488"/>
      <c r="AU675" s="205"/>
      <c r="AV675" s="205"/>
      <c r="AW675" s="205"/>
      <c r="AX675" s="205"/>
      <c r="AY675" s="205"/>
      <c r="BA675" s="208"/>
      <c r="BB675" s="282"/>
      <c r="BC675" s="208"/>
      <c r="BD675" s="208"/>
      <c r="BE675" s="208"/>
      <c r="BF675" s="208"/>
      <c r="BG675" s="208"/>
      <c r="BH675" s="208"/>
      <c r="BI675" s="208"/>
      <c r="BJ675" s="208"/>
      <c r="BK675" s="208"/>
      <c r="BL675" s="208"/>
      <c r="BM675" s="208"/>
      <c r="BN675" s="208"/>
      <c r="BO675" s="208"/>
      <c r="BP675" s="208"/>
      <c r="BQ675" s="208"/>
      <c r="BR675" s="208"/>
      <c r="BS675" s="208"/>
      <c r="BT675" s="208"/>
      <c r="BU675" s="208"/>
      <c r="BV675" s="208"/>
      <c r="BW675" s="208"/>
      <c r="BX675" s="208"/>
      <c r="BY675" s="208"/>
      <c r="BZ675" s="208"/>
      <c r="CA675" s="208"/>
      <c r="CB675" s="208"/>
      <c r="CC675" s="208"/>
      <c r="CD675" s="208"/>
      <c r="CE675" s="208"/>
      <c r="CF675" s="208"/>
      <c r="CG675" s="208"/>
      <c r="CH675" s="208"/>
      <c r="CI675" s="208"/>
      <c r="CJ675" s="208"/>
      <c r="CK675" s="208"/>
      <c r="CL675" s="208"/>
      <c r="CM675" s="208"/>
      <c r="CN675" s="208"/>
      <c r="CO675" s="208"/>
      <c r="CP675" s="208"/>
      <c r="CQ675" s="208"/>
      <c r="CR675" s="208"/>
      <c r="CS675" s="208"/>
      <c r="CT675" s="208"/>
      <c r="CU675" s="208"/>
      <c r="CV675" s="208"/>
      <c r="CW675" s="208"/>
      <c r="CX675" s="208"/>
      <c r="CY675" s="208"/>
      <c r="CZ675" s="208"/>
      <c r="DA675" s="205"/>
    </row>
    <row r="676" s="212" customFormat="true" ht="25.15" customHeight="true" x14ac:dyDescent="0.2">
      <c r="C676" s="1737" t="s">
        <v>254</v>
      </c>
      <c r="D676" s="1734"/>
      <c r="E676" s="510">
        <v>-2.6606816622284042E-2</v>
      </c>
      <c r="F676" s="488"/>
      <c r="G676" s="488"/>
      <c r="H676" s="1738" t="s">
        <v>292</v>
      </c>
      <c r="I676" s="1734"/>
      <c r="J676" s="511">
        <v>-9.0008479782335525E-3</v>
      </c>
      <c r="K676" s="488"/>
      <c r="L676" s="488"/>
      <c r="M676" s="1739" t="s">
        <v>302</v>
      </c>
      <c r="N676" s="1734"/>
      <c r="O676" s="512">
        <v>1.2402465655989179E-3</v>
      </c>
      <c r="P676" s="488"/>
      <c r="Q676" s="488"/>
      <c r="AU676" s="205"/>
      <c r="AV676" s="205"/>
      <c r="AW676" s="205"/>
      <c r="AX676" s="205"/>
      <c r="AY676" s="205"/>
      <c r="BA676" s="208"/>
      <c r="BB676" s="282"/>
      <c r="BC676" s="208"/>
      <c r="BD676" s="208"/>
      <c r="BE676" s="208"/>
      <c r="BF676" s="208"/>
      <c r="BG676" s="208"/>
      <c r="BH676" s="208"/>
      <c r="BI676" s="208"/>
      <c r="BJ676" s="208"/>
      <c r="BK676" s="208"/>
      <c r="BL676" s="208"/>
      <c r="BM676" s="208"/>
      <c r="BN676" s="208"/>
      <c r="BO676" s="208"/>
      <c r="BP676" s="208"/>
      <c r="BQ676" s="208"/>
      <c r="BR676" s="208"/>
      <c r="BS676" s="208"/>
      <c r="BT676" s="208"/>
      <c r="BU676" s="208"/>
      <c r="BV676" s="208"/>
      <c r="BW676" s="208"/>
      <c r="BX676" s="208"/>
      <c r="BY676" s="208"/>
      <c r="BZ676" s="208"/>
      <c r="CA676" s="208"/>
      <c r="CB676" s="208"/>
      <c r="CC676" s="208"/>
      <c r="CD676" s="208"/>
      <c r="CE676" s="208"/>
      <c r="CF676" s="208"/>
      <c r="CG676" s="208"/>
      <c r="CH676" s="208"/>
      <c r="CI676" s="208"/>
      <c r="CJ676" s="208"/>
      <c r="CK676" s="208"/>
      <c r="CL676" s="208"/>
      <c r="CM676" s="208"/>
      <c r="CN676" s="208"/>
      <c r="CO676" s="208"/>
      <c r="CP676" s="208"/>
      <c r="CQ676" s="208"/>
      <c r="CR676" s="208"/>
      <c r="CS676" s="208"/>
      <c r="CT676" s="208"/>
      <c r="CU676" s="208"/>
      <c r="CV676" s="208"/>
      <c r="CW676" s="208"/>
      <c r="CX676" s="208"/>
      <c r="CY676" s="208"/>
      <c r="CZ676" s="208"/>
      <c r="DA676" s="205"/>
    </row>
    <row r="677" s="212" customFormat="true" ht="25.15" customHeight="true" x14ac:dyDescent="0.2">
      <c r="C677" s="1737" t="s">
        <v>264</v>
      </c>
      <c r="D677" s="1734"/>
      <c r="E677" s="510">
        <v>-1.0347387072042568E-2</v>
      </c>
      <c r="F677" s="488"/>
      <c r="G677" s="488"/>
      <c r="H677" s="1738" t="s">
        <v>310</v>
      </c>
      <c r="I677" s="1734"/>
      <c r="J677" s="511">
        <v>-2.9132678461096326E-3</v>
      </c>
      <c r="K677" s="488"/>
      <c r="L677" s="488"/>
      <c r="M677" s="1739" t="s">
        <v>296</v>
      </c>
      <c r="N677" s="1734"/>
      <c r="O677" s="512">
        <v>6.6542252937094939E-3</v>
      </c>
      <c r="P677" s="488"/>
      <c r="Q677" s="488"/>
      <c r="AU677" s="205"/>
      <c r="AV677" s="205"/>
      <c r="AW677" s="205"/>
      <c r="AX677" s="205"/>
      <c r="AY677" s="205"/>
      <c r="BA677" s="208"/>
      <c r="BB677" s="282"/>
      <c r="BC677" s="208"/>
      <c r="BD677" s="208"/>
      <c r="BE677" s="208"/>
      <c r="BF677" s="208"/>
      <c r="BG677" s="208"/>
      <c r="BH677" s="208"/>
      <c r="BI677" s="208"/>
      <c r="BJ677" s="208"/>
      <c r="BK677" s="208"/>
      <c r="BL677" s="208"/>
      <c r="BM677" s="208"/>
      <c r="BN677" s="208"/>
      <c r="BO677" s="208"/>
      <c r="BP677" s="208"/>
      <c r="BQ677" s="208"/>
      <c r="BR677" s="208"/>
      <c r="BS677" s="208"/>
      <c r="BT677" s="208"/>
      <c r="BU677" s="208"/>
      <c r="BV677" s="208"/>
      <c r="BW677" s="208"/>
      <c r="BX677" s="208"/>
      <c r="BY677" s="208"/>
      <c r="BZ677" s="208"/>
      <c r="CA677" s="208"/>
      <c r="CB677" s="208"/>
      <c r="CC677" s="208"/>
      <c r="CD677" s="208"/>
      <c r="CE677" s="208"/>
      <c r="CF677" s="208"/>
      <c r="CG677" s="208"/>
      <c r="CH677" s="208"/>
      <c r="CI677" s="208"/>
      <c r="CJ677" s="208"/>
      <c r="CK677" s="208"/>
      <c r="CL677" s="208"/>
      <c r="CM677" s="208"/>
      <c r="CN677" s="208"/>
      <c r="CO677" s="208"/>
      <c r="CP677" s="208"/>
      <c r="CQ677" s="208"/>
      <c r="CR677" s="208"/>
      <c r="CS677" s="208"/>
      <c r="CT677" s="208"/>
      <c r="CU677" s="208"/>
      <c r="CV677" s="208"/>
      <c r="CW677" s="208"/>
      <c r="CX677" s="208"/>
      <c r="CY677" s="208"/>
      <c r="CZ677" s="208"/>
      <c r="DA677" s="205"/>
    </row>
    <row r="678" s="212" customFormat="true" ht="25.15" customHeight="true" x14ac:dyDescent="0.2">
      <c r="C678" s="1737" t="s">
        <v>305</v>
      </c>
      <c r="D678" s="1734"/>
      <c r="E678" s="510">
        <v>-2.5825905071410441E-3</v>
      </c>
      <c r="F678" s="488"/>
      <c r="G678" s="488"/>
      <c r="H678" s="1738" t="s">
        <v>246</v>
      </c>
      <c r="I678" s="1734"/>
      <c r="J678" s="511">
        <v>-3.6408305876872292E-2</v>
      </c>
      <c r="K678" s="488"/>
      <c r="L678" s="488"/>
      <c r="M678" s="1739" t="s">
        <v>273</v>
      </c>
      <c r="N678" s="1734"/>
      <c r="O678" s="512">
        <v>1.8092831575292525E-3</v>
      </c>
      <c r="P678" s="488"/>
      <c r="Q678" s="488"/>
      <c r="AU678" s="205"/>
      <c r="AV678" s="205"/>
      <c r="AW678" s="205"/>
      <c r="AX678" s="205"/>
      <c r="AY678" s="205"/>
      <c r="BA678" s="208"/>
      <c r="BB678" s="282"/>
      <c r="BC678" s="208"/>
      <c r="BD678" s="208"/>
      <c r="BE678" s="208"/>
      <c r="BF678" s="208"/>
      <c r="BG678" s="208"/>
      <c r="BH678" s="208"/>
      <c r="BI678" s="208"/>
      <c r="BJ678" s="208"/>
      <c r="BK678" s="208"/>
      <c r="BL678" s="208"/>
      <c r="BM678" s="208"/>
      <c r="BN678" s="208"/>
      <c r="BO678" s="208"/>
      <c r="BP678" s="208"/>
      <c r="BQ678" s="208"/>
      <c r="BR678" s="208"/>
      <c r="BS678" s="208"/>
      <c r="BT678" s="208"/>
      <c r="BU678" s="208"/>
      <c r="BV678" s="208"/>
      <c r="BW678" s="208"/>
      <c r="BX678" s="208"/>
      <c r="BY678" s="208"/>
      <c r="BZ678" s="208"/>
      <c r="CA678" s="208"/>
      <c r="CB678" s="208"/>
      <c r="CC678" s="208"/>
      <c r="CD678" s="208"/>
      <c r="CE678" s="208"/>
      <c r="CF678" s="208"/>
      <c r="CG678" s="208"/>
      <c r="CH678" s="208"/>
      <c r="CI678" s="208"/>
      <c r="CJ678" s="208"/>
      <c r="CK678" s="208"/>
      <c r="CL678" s="208"/>
      <c r="CM678" s="208"/>
      <c r="CN678" s="208"/>
      <c r="CO678" s="208"/>
      <c r="CP678" s="208"/>
      <c r="CQ678" s="208"/>
      <c r="CR678" s="208"/>
      <c r="CS678" s="208"/>
      <c r="CT678" s="208"/>
      <c r="CU678" s="208"/>
      <c r="CV678" s="208"/>
      <c r="CW678" s="208"/>
      <c r="CX678" s="208"/>
      <c r="CY678" s="208"/>
      <c r="CZ678" s="208"/>
      <c r="DA678" s="205"/>
    </row>
    <row r="679" s="212" customFormat="true" ht="25.15" customHeight="true" x14ac:dyDescent="0.2">
      <c r="C679" s="1737" t="s">
        <v>308</v>
      </c>
      <c r="D679" s="1734"/>
      <c r="E679" s="510">
        <v>-2.1154132535677488E-3</v>
      </c>
      <c r="F679" s="488"/>
      <c r="G679" s="488"/>
      <c r="H679" s="1738" t="s">
        <v>285</v>
      </c>
      <c r="I679" s="1734"/>
      <c r="J679" s="511">
        <v>-8.3755475801995608E-3</v>
      </c>
      <c r="K679" s="488"/>
      <c r="L679" s="488"/>
      <c r="M679" s="1739" t="s">
        <v>230</v>
      </c>
      <c r="N679" s="1734"/>
      <c r="O679" s="512">
        <v>5.8090755950465159E-2</v>
      </c>
      <c r="P679" s="488"/>
      <c r="Q679" s="488"/>
      <c r="AU679" s="205"/>
      <c r="AV679" s="205"/>
      <c r="AW679" s="205"/>
      <c r="AX679" s="205"/>
      <c r="AY679" s="205"/>
      <c r="BA679" s="208"/>
      <c r="BB679" s="282"/>
      <c r="BC679" s="208"/>
      <c r="BD679" s="208"/>
      <c r="BE679" s="208"/>
      <c r="BF679" s="208"/>
      <c r="BG679" s="208"/>
      <c r="BH679" s="208"/>
      <c r="BI679" s="208"/>
      <c r="BJ679" s="208"/>
      <c r="BK679" s="208"/>
      <c r="BL679" s="208"/>
      <c r="BM679" s="208"/>
      <c r="BN679" s="208"/>
      <c r="BO679" s="208"/>
      <c r="BP679" s="208"/>
      <c r="BQ679" s="208"/>
      <c r="BR679" s="208"/>
      <c r="BS679" s="208"/>
      <c r="BT679" s="208"/>
      <c r="BU679" s="208"/>
      <c r="BV679" s="208"/>
      <c r="BW679" s="208"/>
      <c r="BX679" s="208"/>
      <c r="BY679" s="208"/>
      <c r="BZ679" s="208"/>
      <c r="CA679" s="208"/>
      <c r="CB679" s="208"/>
      <c r="CC679" s="208"/>
      <c r="CD679" s="208"/>
      <c r="CE679" s="208"/>
      <c r="CF679" s="208"/>
      <c r="CG679" s="208"/>
      <c r="CH679" s="208"/>
      <c r="CI679" s="208"/>
      <c r="CJ679" s="208"/>
      <c r="CK679" s="208"/>
      <c r="CL679" s="208"/>
      <c r="CM679" s="208"/>
      <c r="CN679" s="208"/>
      <c r="CO679" s="208"/>
      <c r="CP679" s="208"/>
      <c r="CQ679" s="208"/>
      <c r="CR679" s="208"/>
      <c r="CS679" s="208"/>
      <c r="CT679" s="208"/>
      <c r="CU679" s="208"/>
      <c r="CV679" s="208"/>
      <c r="CW679" s="208"/>
      <c r="CX679" s="208"/>
      <c r="CY679" s="208"/>
      <c r="CZ679" s="208"/>
      <c r="DA679" s="205"/>
    </row>
    <row r="680" s="212" customFormat="true" ht="25.15" customHeight="true" x14ac:dyDescent="0.2">
      <c r="C680" s="1737" t="s">
        <v>298</v>
      </c>
      <c r="D680" s="1734"/>
      <c r="E680" s="510">
        <v>-4.6404231122962178E-3</v>
      </c>
      <c r="F680" s="488"/>
      <c r="G680" s="488"/>
      <c r="H680" s="1738" t="s">
        <v>274</v>
      </c>
      <c r="I680" s="1734"/>
      <c r="J680" s="511">
        <v>-8.1989963851297563E-3</v>
      </c>
      <c r="K680" s="488"/>
      <c r="L680" s="488"/>
      <c r="M680" s="1739" t="s">
        <v>254</v>
      </c>
      <c r="N680" s="1734"/>
      <c r="O680" s="512">
        <v>-2.6102189466759296E-2</v>
      </c>
      <c r="P680" s="488"/>
      <c r="Q680" s="488"/>
      <c r="AU680" s="205"/>
      <c r="AV680" s="205"/>
      <c r="AW680" s="205"/>
      <c r="AX680" s="205"/>
      <c r="AY680" s="205"/>
      <c r="BA680" s="208"/>
      <c r="BB680" s="282"/>
      <c r="BC680" s="208"/>
      <c r="BD680" s="208"/>
      <c r="BE680" s="208"/>
      <c r="BF680" s="208"/>
      <c r="BG680" s="208"/>
      <c r="BH680" s="208"/>
      <c r="BI680" s="208"/>
      <c r="BJ680" s="208"/>
      <c r="BK680" s="208"/>
      <c r="BL680" s="208"/>
      <c r="BM680" s="208"/>
      <c r="BN680" s="208"/>
      <c r="BO680" s="208"/>
      <c r="BP680" s="208"/>
      <c r="BQ680" s="208"/>
      <c r="BR680" s="208"/>
      <c r="BS680" s="208"/>
      <c r="BT680" s="208"/>
      <c r="BU680" s="208"/>
      <c r="BV680" s="208"/>
      <c r="BW680" s="208"/>
      <c r="BX680" s="208"/>
      <c r="BY680" s="208"/>
      <c r="BZ680" s="208"/>
      <c r="CA680" s="208"/>
      <c r="CB680" s="208"/>
      <c r="CC680" s="208"/>
      <c r="CD680" s="208"/>
      <c r="CE680" s="208"/>
      <c r="CF680" s="208"/>
      <c r="CG680" s="208"/>
      <c r="CH680" s="208"/>
      <c r="CI680" s="208"/>
      <c r="CJ680" s="208"/>
      <c r="CK680" s="208"/>
      <c r="CL680" s="208"/>
      <c r="CM680" s="208"/>
      <c r="CN680" s="208"/>
      <c r="CO680" s="208"/>
      <c r="CP680" s="208"/>
      <c r="CQ680" s="208"/>
      <c r="CR680" s="208"/>
      <c r="CS680" s="208"/>
      <c r="CT680" s="208"/>
      <c r="CU680" s="208"/>
      <c r="CV680" s="208"/>
      <c r="CW680" s="208"/>
      <c r="CX680" s="208"/>
      <c r="CY680" s="208"/>
      <c r="CZ680" s="208"/>
      <c r="DA680" s="205"/>
    </row>
    <row r="681" s="212" customFormat="true" ht="25.15" customHeight="true" x14ac:dyDescent="0.2">
      <c r="C681" s="1737" t="s">
        <v>293</v>
      </c>
      <c r="D681" s="1734"/>
      <c r="E681" s="510">
        <v>4.6045086976359796E-3</v>
      </c>
      <c r="F681" s="488"/>
      <c r="G681" s="488"/>
      <c r="H681" s="1738" t="s">
        <v>275</v>
      </c>
      <c r="I681" s="1734"/>
      <c r="J681" s="511">
        <v>-1.7723517594605501E-2</v>
      </c>
      <c r="K681" s="488"/>
      <c r="L681" s="488"/>
      <c r="M681" s="1739" t="s">
        <v>264</v>
      </c>
      <c r="N681" s="1734"/>
      <c r="O681" s="512">
        <v>5.8799764676516616E-3</v>
      </c>
      <c r="P681" s="488"/>
      <c r="Q681" s="488"/>
      <c r="AU681" s="205"/>
      <c r="AV681" s="205"/>
      <c r="AW681" s="205"/>
      <c r="AX681" s="205"/>
      <c r="AY681" s="205"/>
      <c r="BA681" s="208"/>
      <c r="BB681" s="282"/>
      <c r="BC681" s="208"/>
      <c r="BD681" s="208"/>
      <c r="BE681" s="208"/>
      <c r="BF681" s="208"/>
      <c r="BG681" s="208"/>
      <c r="BH681" s="208"/>
      <c r="BI681" s="208"/>
      <c r="BJ681" s="208"/>
      <c r="BK681" s="208"/>
      <c r="BL681" s="208"/>
      <c r="BM681" s="208"/>
      <c r="BN681" s="208"/>
      <c r="BO681" s="208"/>
      <c r="BP681" s="208"/>
      <c r="BQ681" s="208"/>
      <c r="BR681" s="208"/>
      <c r="BS681" s="208"/>
      <c r="BT681" s="208"/>
      <c r="BU681" s="208"/>
      <c r="BV681" s="208"/>
      <c r="BW681" s="208"/>
      <c r="BX681" s="208"/>
      <c r="BY681" s="208"/>
      <c r="BZ681" s="208"/>
      <c r="CA681" s="208"/>
      <c r="CB681" s="208"/>
      <c r="CC681" s="208"/>
      <c r="CD681" s="208"/>
      <c r="CE681" s="208"/>
      <c r="CF681" s="208"/>
      <c r="CG681" s="208"/>
      <c r="CH681" s="208"/>
      <c r="CI681" s="208"/>
      <c r="CJ681" s="208"/>
      <c r="CK681" s="208"/>
      <c r="CL681" s="208"/>
      <c r="CM681" s="208"/>
      <c r="CN681" s="208"/>
      <c r="CO681" s="208"/>
      <c r="CP681" s="208"/>
      <c r="CQ681" s="208"/>
      <c r="CR681" s="208"/>
      <c r="CS681" s="208"/>
      <c r="CT681" s="208"/>
      <c r="CU681" s="208"/>
      <c r="CV681" s="208"/>
      <c r="CW681" s="208"/>
      <c r="CX681" s="208"/>
      <c r="CY681" s="208"/>
      <c r="CZ681" s="208"/>
      <c r="DA681" s="205"/>
    </row>
    <row r="682" s="212" customFormat="true" ht="25.15" customHeight="true" x14ac:dyDescent="0.2">
      <c r="C682" s="1737" t="s">
        <v>222</v>
      </c>
      <c r="D682" s="1734"/>
      <c r="E682" s="510">
        <v>8.1785031136173733E-2</v>
      </c>
      <c r="F682" s="488"/>
      <c r="G682" s="488"/>
      <c r="H682" s="1738" t="s">
        <v>309</v>
      </c>
      <c r="I682" s="1734"/>
      <c r="J682" s="511">
        <v>-4.1202745200867672E-3</v>
      </c>
      <c r="K682" s="488"/>
      <c r="L682" s="488"/>
      <c r="M682" s="1739" t="s">
        <v>305</v>
      </c>
      <c r="N682" s="1734"/>
      <c r="O682" s="512">
        <v>5.1836399017703306E-3</v>
      </c>
      <c r="P682" s="488"/>
      <c r="Q682" s="488"/>
      <c r="AU682" s="205"/>
      <c r="AV682" s="205"/>
      <c r="AW682" s="205"/>
      <c r="AX682" s="205"/>
      <c r="AY682" s="205"/>
      <c r="BA682" s="208"/>
      <c r="BB682" s="282"/>
      <c r="BC682" s="208"/>
      <c r="BD682" s="208"/>
      <c r="BE682" s="208"/>
      <c r="BF682" s="208"/>
      <c r="BG682" s="208"/>
      <c r="BH682" s="208"/>
      <c r="BI682" s="208"/>
      <c r="BJ682" s="208"/>
      <c r="BK682" s="208"/>
      <c r="BL682" s="208"/>
      <c r="BM682" s="208"/>
      <c r="BN682" s="208"/>
      <c r="BO682" s="208"/>
      <c r="BP682" s="208"/>
      <c r="BQ682" s="208"/>
      <c r="BR682" s="208"/>
      <c r="BS682" s="208"/>
      <c r="BT682" s="208"/>
      <c r="BU682" s="208"/>
      <c r="BV682" s="208"/>
      <c r="BW682" s="208"/>
      <c r="BX682" s="208"/>
      <c r="BY682" s="208"/>
      <c r="BZ682" s="208"/>
      <c r="CA682" s="208"/>
      <c r="CB682" s="208"/>
      <c r="CC682" s="208"/>
      <c r="CD682" s="208"/>
      <c r="CE682" s="208"/>
      <c r="CF682" s="208"/>
      <c r="CG682" s="208"/>
      <c r="CH682" s="208"/>
      <c r="CI682" s="208"/>
      <c r="CJ682" s="208"/>
      <c r="CK682" s="208"/>
      <c r="CL682" s="208"/>
      <c r="CM682" s="208"/>
      <c r="CN682" s="208"/>
      <c r="CO682" s="208"/>
      <c r="CP682" s="208"/>
      <c r="CQ682" s="208"/>
      <c r="CR682" s="208"/>
      <c r="CS682" s="208"/>
      <c r="CT682" s="208"/>
      <c r="CU682" s="208"/>
      <c r="CV682" s="208"/>
      <c r="CW682" s="208"/>
      <c r="CX682" s="208"/>
      <c r="CY682" s="208"/>
      <c r="CZ682" s="208"/>
      <c r="DA682" s="205"/>
    </row>
    <row r="683" s="212" customFormat="true" ht="25.15" customHeight="true" x14ac:dyDescent="0.2">
      <c r="C683" s="1737" t="s">
        <v>281</v>
      </c>
      <c r="D683" s="1734"/>
      <c r="E683" s="510">
        <v>5.5688663432539734E-3</v>
      </c>
      <c r="F683" s="488"/>
      <c r="G683" s="488"/>
      <c r="H683" s="1738" t="s">
        <v>265</v>
      </c>
      <c r="I683" s="1734"/>
      <c r="J683" s="511">
        <v>-1.3427575654563435E-2</v>
      </c>
      <c r="K683" s="488"/>
      <c r="L683" s="488"/>
      <c r="M683" s="1739" t="s">
        <v>308</v>
      </c>
      <c r="N683" s="1734"/>
      <c r="O683" s="512">
        <v>4.6092279034925477E-3</v>
      </c>
      <c r="P683" s="488"/>
      <c r="Q683" s="488"/>
      <c r="AU683" s="205"/>
      <c r="AV683" s="205"/>
      <c r="AW683" s="205"/>
      <c r="AX683" s="205"/>
      <c r="AY683" s="205"/>
      <c r="BA683" s="208"/>
      <c r="BB683" s="282"/>
      <c r="BC683" s="208"/>
      <c r="BD683" s="208"/>
      <c r="BE683" s="208"/>
      <c r="BF683" s="208"/>
      <c r="BG683" s="208"/>
      <c r="BH683" s="208"/>
      <c r="BI683" s="208"/>
      <c r="BJ683" s="208"/>
      <c r="BK683" s="208"/>
      <c r="BL683" s="208"/>
      <c r="BM683" s="208"/>
      <c r="BN683" s="208"/>
      <c r="BO683" s="208"/>
      <c r="BP683" s="208"/>
      <c r="BQ683" s="208"/>
      <c r="BR683" s="208"/>
      <c r="BS683" s="208"/>
      <c r="BT683" s="208"/>
      <c r="BU683" s="208"/>
      <c r="BV683" s="208"/>
      <c r="BW683" s="208"/>
      <c r="BX683" s="208"/>
      <c r="BY683" s="208"/>
      <c r="BZ683" s="208"/>
      <c r="CA683" s="208"/>
      <c r="CB683" s="208"/>
      <c r="CC683" s="208"/>
      <c r="CD683" s="208"/>
      <c r="CE683" s="208"/>
      <c r="CF683" s="208"/>
      <c r="CG683" s="208"/>
      <c r="CH683" s="208"/>
      <c r="CI683" s="208"/>
      <c r="CJ683" s="208"/>
      <c r="CK683" s="208"/>
      <c r="CL683" s="208"/>
      <c r="CM683" s="208"/>
      <c r="CN683" s="208"/>
      <c r="CO683" s="208"/>
      <c r="CP683" s="208"/>
      <c r="CQ683" s="208"/>
      <c r="CR683" s="208"/>
      <c r="CS683" s="208"/>
      <c r="CT683" s="208"/>
      <c r="CU683" s="208"/>
      <c r="CV683" s="208"/>
      <c r="CW683" s="208"/>
      <c r="CX683" s="208"/>
      <c r="CY683" s="208"/>
      <c r="CZ683" s="208"/>
      <c r="DA683" s="205"/>
    </row>
    <row r="684" s="212" customFormat="true" ht="25.15" customHeight="true" x14ac:dyDescent="0.2">
      <c r="C684" s="1737" t="s">
        <v>253</v>
      </c>
      <c r="D684" s="1734"/>
      <c r="E684" s="510">
        <v>-6.055829716890476E-4</v>
      </c>
      <c r="F684" s="488"/>
      <c r="G684" s="488"/>
      <c r="H684" s="1738" t="s">
        <v>315</v>
      </c>
      <c r="I684" s="1734"/>
      <c r="J684" s="511">
        <v>-1.2423113510198105E-3</v>
      </c>
      <c r="K684" s="488"/>
      <c r="L684" s="488"/>
      <c r="M684" s="1739" t="s">
        <v>298</v>
      </c>
      <c r="N684" s="1734"/>
      <c r="O684" s="512">
        <v>-5.3387696081599835E-3</v>
      </c>
      <c r="P684" s="488"/>
      <c r="Q684" s="488"/>
      <c r="AU684" s="205"/>
      <c r="AV684" s="205"/>
      <c r="AW684" s="205"/>
      <c r="AX684" s="205"/>
      <c r="AY684" s="205"/>
      <c r="BA684" s="208"/>
      <c r="BB684" s="282"/>
      <c r="BC684" s="208"/>
      <c r="BD684" s="208"/>
      <c r="BE684" s="208"/>
      <c r="BF684" s="208"/>
      <c r="BG684" s="208"/>
      <c r="BH684" s="208"/>
      <c r="BI684" s="208"/>
      <c r="BJ684" s="208"/>
      <c r="BK684" s="208"/>
      <c r="BL684" s="208"/>
      <c r="BM684" s="208"/>
      <c r="BN684" s="208"/>
      <c r="BO684" s="208"/>
      <c r="BP684" s="208"/>
      <c r="BQ684" s="208"/>
      <c r="BR684" s="208"/>
      <c r="BS684" s="208"/>
      <c r="BT684" s="208"/>
      <c r="BU684" s="208"/>
      <c r="BV684" s="208"/>
      <c r="BW684" s="208"/>
      <c r="BX684" s="208"/>
      <c r="BY684" s="208"/>
      <c r="BZ684" s="208"/>
      <c r="CA684" s="208"/>
      <c r="CB684" s="208"/>
      <c r="CC684" s="208"/>
      <c r="CD684" s="208"/>
      <c r="CE684" s="208"/>
      <c r="CF684" s="208"/>
      <c r="CG684" s="208"/>
      <c r="CH684" s="208"/>
      <c r="CI684" s="208"/>
      <c r="CJ684" s="208"/>
      <c r="CK684" s="208"/>
      <c r="CL684" s="208"/>
      <c r="CM684" s="208"/>
      <c r="CN684" s="208"/>
      <c r="CO684" s="208"/>
      <c r="CP684" s="208"/>
      <c r="CQ684" s="208"/>
      <c r="CR684" s="208"/>
      <c r="CS684" s="208"/>
      <c r="CT684" s="208"/>
      <c r="CU684" s="208"/>
      <c r="CV684" s="208"/>
      <c r="CW684" s="208"/>
      <c r="CX684" s="208"/>
      <c r="CY684" s="208"/>
      <c r="CZ684" s="208"/>
      <c r="DA684" s="205"/>
    </row>
    <row r="685" s="212" customFormat="true" ht="25.15" customHeight="true" x14ac:dyDescent="0.2">
      <c r="C685" s="1737" t="s">
        <v>271</v>
      </c>
      <c r="D685" s="1734"/>
      <c r="E685" s="510">
        <v>-1.59889063514719E-3</v>
      </c>
      <c r="F685" s="488"/>
      <c r="G685" s="488"/>
      <c r="H685" s="1738" t="s">
        <v>297</v>
      </c>
      <c r="I685" s="1734"/>
      <c r="J685" s="511">
        <v>-6.9570044587006948E-3</v>
      </c>
      <c r="K685" s="488"/>
      <c r="L685" s="488"/>
      <c r="M685" s="1739" t="s">
        <v>293</v>
      </c>
      <c r="N685" s="1734"/>
      <c r="O685" s="512">
        <v>7.0511954862450916E-3</v>
      </c>
      <c r="P685" s="488"/>
      <c r="Q685" s="488"/>
      <c r="AU685" s="205"/>
      <c r="AV685" s="205"/>
      <c r="AW685" s="205"/>
      <c r="AX685" s="205"/>
      <c r="AY685" s="205"/>
      <c r="BA685" s="208"/>
      <c r="BB685" s="282"/>
      <c r="BC685" s="208"/>
      <c r="BD685" s="208"/>
      <c r="BE685" s="208"/>
      <c r="BF685" s="208"/>
      <c r="BG685" s="208"/>
      <c r="BH685" s="208"/>
      <c r="BI685" s="208"/>
      <c r="BJ685" s="208"/>
      <c r="BK685" s="208"/>
      <c r="BL685" s="208"/>
      <c r="BM685" s="208"/>
      <c r="BN685" s="208"/>
      <c r="BO685" s="208"/>
      <c r="BP685" s="208"/>
      <c r="BQ685" s="208"/>
      <c r="BR685" s="208"/>
      <c r="BS685" s="208"/>
      <c r="BT685" s="208"/>
      <c r="BU685" s="208"/>
      <c r="BV685" s="208"/>
      <c r="BW685" s="208"/>
      <c r="BX685" s="208"/>
      <c r="BY685" s="208"/>
      <c r="BZ685" s="208"/>
      <c r="CA685" s="208"/>
      <c r="CB685" s="208"/>
      <c r="CC685" s="208"/>
      <c r="CD685" s="208"/>
      <c r="CE685" s="208"/>
      <c r="CF685" s="208"/>
      <c r="CG685" s="208"/>
      <c r="CH685" s="208"/>
      <c r="CI685" s="208"/>
      <c r="CJ685" s="208"/>
      <c r="CK685" s="208"/>
      <c r="CL685" s="208"/>
      <c r="CM685" s="208"/>
      <c r="CN685" s="208"/>
      <c r="CO685" s="208"/>
      <c r="CP685" s="208"/>
      <c r="CQ685" s="208"/>
      <c r="CR685" s="208"/>
      <c r="CS685" s="208"/>
      <c r="CT685" s="208"/>
      <c r="CU685" s="208"/>
      <c r="CV685" s="208"/>
      <c r="CW685" s="208"/>
      <c r="CX685" s="208"/>
      <c r="CY685" s="208"/>
      <c r="CZ685" s="208"/>
      <c r="DA685" s="205"/>
    </row>
    <row r="686" s="212" customFormat="true" ht="25.15" customHeight="true" x14ac:dyDescent="0.2">
      <c r="C686" s="1737" t="s">
        <v>295</v>
      </c>
      <c r="D686" s="1734"/>
      <c r="E686" s="510">
        <v>-1.5995353423521042E-3</v>
      </c>
      <c r="F686" s="488"/>
      <c r="G686" s="488"/>
      <c r="H686" s="1738" t="s">
        <v>291</v>
      </c>
      <c r="I686" s="1734"/>
      <c r="J686" s="511">
        <v>-7.358529692255214E-3</v>
      </c>
      <c r="K686" s="488"/>
      <c r="L686" s="488"/>
      <c r="M686" s="1739" t="s">
        <v>222</v>
      </c>
      <c r="N686" s="1734"/>
      <c r="O686" s="512">
        <v>7.4927178190628899E-2</v>
      </c>
      <c r="P686" s="488"/>
      <c r="Q686" s="488"/>
      <c r="AU686" s="205"/>
      <c r="AV686" s="205"/>
      <c r="AW686" s="205"/>
      <c r="AX686" s="205"/>
      <c r="AY686" s="205"/>
      <c r="BA686" s="208"/>
      <c r="BB686" s="282"/>
      <c r="BC686" s="208"/>
      <c r="BD686" s="208"/>
      <c r="BE686" s="208"/>
      <c r="BF686" s="208"/>
      <c r="BG686" s="208"/>
      <c r="BH686" s="208"/>
      <c r="BI686" s="208"/>
      <c r="BJ686" s="208"/>
      <c r="BK686" s="208"/>
      <c r="BL686" s="208"/>
      <c r="BM686" s="208"/>
      <c r="BN686" s="208"/>
      <c r="BO686" s="208"/>
      <c r="BP686" s="208"/>
      <c r="BQ686" s="208"/>
      <c r="BR686" s="208"/>
      <c r="BS686" s="208"/>
      <c r="BT686" s="208"/>
      <c r="BU686" s="208"/>
      <c r="BV686" s="208"/>
      <c r="BW686" s="208"/>
      <c r="BX686" s="208"/>
      <c r="BY686" s="208"/>
      <c r="BZ686" s="208"/>
      <c r="CA686" s="208"/>
      <c r="CB686" s="208"/>
      <c r="CC686" s="208"/>
      <c r="CD686" s="208"/>
      <c r="CE686" s="208"/>
      <c r="CF686" s="208"/>
      <c r="CG686" s="208"/>
      <c r="CH686" s="208"/>
      <c r="CI686" s="208"/>
      <c r="CJ686" s="208"/>
      <c r="CK686" s="208"/>
      <c r="CL686" s="208"/>
      <c r="CM686" s="208"/>
      <c r="CN686" s="208"/>
      <c r="CO686" s="208"/>
      <c r="CP686" s="208"/>
      <c r="CQ686" s="208"/>
      <c r="CR686" s="208"/>
      <c r="CS686" s="208"/>
      <c r="CT686" s="208"/>
      <c r="CU686" s="208"/>
      <c r="CV686" s="208"/>
      <c r="CW686" s="208"/>
      <c r="CX686" s="208"/>
      <c r="CY686" s="208"/>
      <c r="CZ686" s="208"/>
      <c r="DA686" s="205"/>
    </row>
    <row r="687" s="212" customFormat="true" ht="25.15" customHeight="true" x14ac:dyDescent="0.2">
      <c r="C687" s="1737" t="s">
        <v>234</v>
      </c>
      <c r="D687" s="1734"/>
      <c r="E687" s="510">
        <v>-6.3021737770443939E-2</v>
      </c>
      <c r="F687" s="488"/>
      <c r="G687" s="488"/>
      <c r="H687" s="1738" t="s">
        <v>259</v>
      </c>
      <c r="I687" s="1734"/>
      <c r="J687" s="511">
        <v>-2.6240324201171682E-2</v>
      </c>
      <c r="K687" s="488"/>
      <c r="L687" s="488"/>
      <c r="M687" s="1739" t="s">
        <v>281</v>
      </c>
      <c r="N687" s="1734"/>
      <c r="O687" s="512">
        <v>1.3251628195584337E-2</v>
      </c>
      <c r="P687" s="488"/>
      <c r="Q687" s="488"/>
      <c r="AU687" s="205"/>
      <c r="AV687" s="205"/>
      <c r="AW687" s="205"/>
      <c r="AX687" s="205"/>
      <c r="AY687" s="205"/>
      <c r="BA687" s="208"/>
      <c r="BB687" s="282"/>
      <c r="BC687" s="208"/>
      <c r="BD687" s="208"/>
      <c r="BE687" s="208"/>
      <c r="BF687" s="208"/>
      <c r="BG687" s="208"/>
      <c r="BH687" s="208"/>
      <c r="BI687" s="208"/>
      <c r="BJ687" s="208"/>
      <c r="BK687" s="208"/>
      <c r="BL687" s="208"/>
      <c r="BM687" s="208"/>
      <c r="BN687" s="208"/>
      <c r="BO687" s="208"/>
      <c r="BP687" s="208"/>
      <c r="BQ687" s="208"/>
      <c r="BR687" s="208"/>
      <c r="BS687" s="208"/>
      <c r="BT687" s="208"/>
      <c r="BU687" s="208"/>
      <c r="BV687" s="208"/>
      <c r="BW687" s="208"/>
      <c r="BX687" s="208"/>
      <c r="BY687" s="208"/>
      <c r="BZ687" s="208"/>
      <c r="CA687" s="208"/>
      <c r="CB687" s="208"/>
      <c r="CC687" s="208"/>
      <c r="CD687" s="208"/>
      <c r="CE687" s="208"/>
      <c r="CF687" s="208"/>
      <c r="CG687" s="208"/>
      <c r="CH687" s="208"/>
      <c r="CI687" s="208"/>
      <c r="CJ687" s="208"/>
      <c r="CK687" s="208"/>
      <c r="CL687" s="208"/>
      <c r="CM687" s="208"/>
      <c r="CN687" s="208"/>
      <c r="CO687" s="208"/>
      <c r="CP687" s="208"/>
      <c r="CQ687" s="208"/>
      <c r="CR687" s="208"/>
      <c r="CS687" s="208"/>
      <c r="CT687" s="208"/>
      <c r="CU687" s="208"/>
      <c r="CV687" s="208"/>
      <c r="CW687" s="208"/>
      <c r="CX687" s="208"/>
      <c r="CY687" s="208"/>
      <c r="CZ687" s="208"/>
      <c r="DA687" s="205"/>
    </row>
    <row r="688" s="212" customFormat="true" ht="25.15" customHeight="true" x14ac:dyDescent="0.2">
      <c r="C688" s="1737" t="s">
        <v>258</v>
      </c>
      <c r="D688" s="1734"/>
      <c r="E688" s="510">
        <v>-1.8493135775129132E-2</v>
      </c>
      <c r="F688" s="488"/>
      <c r="G688" s="488"/>
      <c r="H688" s="1738" t="s">
        <v>302</v>
      </c>
      <c r="I688" s="1734"/>
      <c r="J688" s="511">
        <v>-6.974831993436007E-3</v>
      </c>
      <c r="K688" s="488"/>
      <c r="L688" s="488"/>
      <c r="M688" s="1739" t="s">
        <v>253</v>
      </c>
      <c r="N688" s="1734"/>
      <c r="O688" s="512">
        <v>6.7630930875478496E-3</v>
      </c>
      <c r="P688" s="488"/>
      <c r="Q688" s="488"/>
      <c r="AU688" s="205"/>
      <c r="AV688" s="205"/>
      <c r="AW688" s="205"/>
      <c r="AX688" s="205"/>
      <c r="AY688" s="205"/>
      <c r="BA688" s="208"/>
      <c r="BB688" s="282"/>
      <c r="BC688" s="208"/>
      <c r="BD688" s="208"/>
      <c r="BE688" s="208"/>
      <c r="BF688" s="208"/>
      <c r="BG688" s="208"/>
      <c r="BH688" s="208"/>
      <c r="BI688" s="208"/>
      <c r="BJ688" s="208"/>
      <c r="BK688" s="208"/>
      <c r="BL688" s="208"/>
      <c r="BM688" s="208"/>
      <c r="BN688" s="208"/>
      <c r="BO688" s="208"/>
      <c r="BP688" s="208"/>
      <c r="BQ688" s="208"/>
      <c r="BR688" s="208"/>
      <c r="BS688" s="208"/>
      <c r="BT688" s="208"/>
      <c r="BU688" s="208"/>
      <c r="BV688" s="208"/>
      <c r="BW688" s="208"/>
      <c r="BX688" s="208"/>
      <c r="BY688" s="208"/>
      <c r="BZ688" s="208"/>
      <c r="CA688" s="208"/>
      <c r="CB688" s="208"/>
      <c r="CC688" s="208"/>
      <c r="CD688" s="208"/>
      <c r="CE688" s="208"/>
      <c r="CF688" s="208"/>
      <c r="CG688" s="208"/>
      <c r="CH688" s="208"/>
      <c r="CI688" s="208"/>
      <c r="CJ688" s="208"/>
      <c r="CK688" s="208"/>
      <c r="CL688" s="208"/>
      <c r="CM688" s="208"/>
      <c r="CN688" s="208"/>
      <c r="CO688" s="208"/>
      <c r="CP688" s="208"/>
      <c r="CQ688" s="208"/>
      <c r="CR688" s="208"/>
      <c r="CS688" s="208"/>
      <c r="CT688" s="208"/>
      <c r="CU688" s="208"/>
      <c r="CV688" s="208"/>
      <c r="CW688" s="208"/>
      <c r="CX688" s="208"/>
      <c r="CY688" s="208"/>
      <c r="CZ688" s="208"/>
      <c r="DA688" s="205"/>
    </row>
    <row r="689" s="212" customFormat="true" ht="25.15" customHeight="true" x14ac:dyDescent="0.2">
      <c r="C689" s="1737" t="s">
        <v>286</v>
      </c>
      <c r="D689" s="1734"/>
      <c r="E689" s="510">
        <v>-8.4757672676502877E-3</v>
      </c>
      <c r="F689" s="488"/>
      <c r="G689" s="488"/>
      <c r="H689" s="1738" t="s">
        <v>296</v>
      </c>
      <c r="I689" s="1734"/>
      <c r="J689" s="511">
        <v>-1.3682356884634904E-3</v>
      </c>
      <c r="K689" s="488"/>
      <c r="L689" s="488"/>
      <c r="M689" s="1739" t="s">
        <v>271</v>
      </c>
      <c r="N689" s="1734"/>
      <c r="O689" s="512">
        <v>3.1950608861143611E-3</v>
      </c>
      <c r="P689" s="488"/>
      <c r="Q689" s="488"/>
      <c r="AU689" s="205"/>
      <c r="AV689" s="205"/>
      <c r="AW689" s="205"/>
      <c r="AX689" s="205"/>
      <c r="AY689" s="205"/>
      <c r="BA689" s="208"/>
      <c r="BB689" s="282"/>
      <c r="BC689" s="208"/>
      <c r="BD689" s="208"/>
      <c r="BE689" s="208"/>
      <c r="BF689" s="208"/>
      <c r="BG689" s="208"/>
      <c r="BH689" s="208"/>
      <c r="BI689" s="208"/>
      <c r="BJ689" s="208"/>
      <c r="BK689" s="208"/>
      <c r="BL689" s="208"/>
      <c r="BM689" s="208"/>
      <c r="BN689" s="208"/>
      <c r="BO689" s="208"/>
      <c r="BP689" s="208"/>
      <c r="BQ689" s="208"/>
      <c r="BR689" s="208"/>
      <c r="BS689" s="208"/>
      <c r="BT689" s="208"/>
      <c r="BU689" s="208"/>
      <c r="BV689" s="208"/>
      <c r="BW689" s="208"/>
      <c r="BX689" s="208"/>
      <c r="BY689" s="208"/>
      <c r="BZ689" s="208"/>
      <c r="CA689" s="208"/>
      <c r="CB689" s="208"/>
      <c r="CC689" s="208"/>
      <c r="CD689" s="208"/>
      <c r="CE689" s="208"/>
      <c r="CF689" s="208"/>
      <c r="CG689" s="208"/>
      <c r="CH689" s="208"/>
      <c r="CI689" s="208"/>
      <c r="CJ689" s="208"/>
      <c r="CK689" s="208"/>
      <c r="CL689" s="208"/>
      <c r="CM689" s="208"/>
      <c r="CN689" s="208"/>
      <c r="CO689" s="208"/>
      <c r="CP689" s="208"/>
      <c r="CQ689" s="208"/>
      <c r="CR689" s="208"/>
      <c r="CS689" s="208"/>
      <c r="CT689" s="208"/>
      <c r="CU689" s="208"/>
      <c r="CV689" s="208"/>
      <c r="CW689" s="208"/>
      <c r="CX689" s="208"/>
      <c r="CY689" s="208"/>
      <c r="CZ689" s="208"/>
      <c r="DA689" s="205"/>
    </row>
    <row r="690" s="212" customFormat="true" ht="25.15" customHeight="true" x14ac:dyDescent="0.2">
      <c r="C690" s="1737" t="s">
        <v>300</v>
      </c>
      <c r="D690" s="1734"/>
      <c r="E690" s="510">
        <v>-7.9321581760265171E-4</v>
      </c>
      <c r="F690" s="488"/>
      <c r="G690" s="488"/>
      <c r="H690" s="1738" t="s">
        <v>273</v>
      </c>
      <c r="I690" s="1734"/>
      <c r="J690" s="511">
        <v>-1.8071351351804515E-2</v>
      </c>
      <c r="K690" s="488"/>
      <c r="L690" s="488"/>
      <c r="M690" s="1739" t="s">
        <v>295</v>
      </c>
      <c r="N690" s="1734"/>
      <c r="O690" s="512">
        <v>8.0893893749372505E-4</v>
      </c>
      <c r="P690" s="488"/>
      <c r="Q690" s="488"/>
      <c r="AU690" s="205"/>
      <c r="AV690" s="205"/>
      <c r="AW690" s="205"/>
      <c r="AX690" s="205"/>
      <c r="AY690" s="205"/>
      <c r="BA690" s="208"/>
      <c r="BB690" s="282"/>
      <c r="BC690" s="208"/>
      <c r="BD690" s="208"/>
      <c r="BE690" s="208"/>
      <c r="BF690" s="208"/>
      <c r="BG690" s="208"/>
      <c r="BH690" s="208"/>
      <c r="BI690" s="208"/>
      <c r="BJ690" s="208"/>
      <c r="BK690" s="208"/>
      <c r="BL690" s="208"/>
      <c r="BM690" s="208"/>
      <c r="BN690" s="208"/>
      <c r="BO690" s="208"/>
      <c r="BP690" s="208"/>
      <c r="BQ690" s="208"/>
      <c r="BR690" s="208"/>
      <c r="BS690" s="208"/>
      <c r="BT690" s="208"/>
      <c r="BU690" s="208"/>
      <c r="BV690" s="208"/>
      <c r="BW690" s="208"/>
      <c r="BX690" s="208"/>
      <c r="BY690" s="208"/>
      <c r="BZ690" s="208"/>
      <c r="CA690" s="208"/>
      <c r="CB690" s="208"/>
      <c r="CC690" s="208"/>
      <c r="CD690" s="208"/>
      <c r="CE690" s="208"/>
      <c r="CF690" s="208"/>
      <c r="CG690" s="208"/>
      <c r="CH690" s="208"/>
      <c r="CI690" s="208"/>
      <c r="CJ690" s="208"/>
      <c r="CK690" s="208"/>
      <c r="CL690" s="208"/>
      <c r="CM690" s="208"/>
      <c r="CN690" s="208"/>
      <c r="CO690" s="208"/>
      <c r="CP690" s="208"/>
      <c r="CQ690" s="208"/>
      <c r="CR690" s="208"/>
      <c r="CS690" s="208"/>
      <c r="CT690" s="208"/>
      <c r="CU690" s="208"/>
      <c r="CV690" s="208"/>
      <c r="CW690" s="208"/>
      <c r="CX690" s="208"/>
      <c r="CY690" s="208"/>
      <c r="CZ690" s="208"/>
      <c r="DA690" s="205"/>
    </row>
    <row r="691" s="212" customFormat="true" ht="25.15" customHeight="true" x14ac:dyDescent="0.2">
      <c r="C691" s="1737" t="s">
        <v>277</v>
      </c>
      <c r="D691" s="1734"/>
      <c r="E691" s="510">
        <v>-8.6149849440954381E-3</v>
      </c>
      <c r="F691" s="488"/>
      <c r="G691" s="488"/>
      <c r="H691" s="1738" t="s">
        <v>230</v>
      </c>
      <c r="I691" s="1734"/>
      <c r="J691" s="511">
        <v>7.6081840424061034E-2</v>
      </c>
      <c r="K691" s="488"/>
      <c r="L691" s="488"/>
      <c r="M691" s="1739" t="s">
        <v>234</v>
      </c>
      <c r="N691" s="1734"/>
      <c r="O691" s="512">
        <v>-4.3431838627493891E-2</v>
      </c>
      <c r="P691" s="488"/>
      <c r="Q691" s="488"/>
      <c r="AU691" s="205"/>
      <c r="AV691" s="205"/>
      <c r="AW691" s="205"/>
      <c r="AX691" s="205"/>
      <c r="AY691" s="205"/>
      <c r="BA691" s="208"/>
      <c r="BB691" s="282"/>
      <c r="BC691" s="208"/>
      <c r="BD691" s="208"/>
      <c r="BE691" s="208"/>
      <c r="BF691" s="208"/>
      <c r="BG691" s="208"/>
      <c r="BH691" s="208"/>
      <c r="BI691" s="208"/>
      <c r="BJ691" s="208"/>
      <c r="BK691" s="208"/>
      <c r="BL691" s="208"/>
      <c r="BM691" s="208"/>
      <c r="BN691" s="208"/>
      <c r="BO691" s="208"/>
      <c r="BP691" s="208"/>
      <c r="BQ691" s="208"/>
      <c r="BR691" s="208"/>
      <c r="BS691" s="208"/>
      <c r="BT691" s="208"/>
      <c r="BU691" s="208"/>
      <c r="BV691" s="208"/>
      <c r="BW691" s="208"/>
      <c r="BX691" s="208"/>
      <c r="BY691" s="208"/>
      <c r="BZ691" s="208"/>
      <c r="CA691" s="208"/>
      <c r="CB691" s="208"/>
      <c r="CC691" s="208"/>
      <c r="CD691" s="208"/>
      <c r="CE691" s="208"/>
      <c r="CF691" s="208"/>
      <c r="CG691" s="208"/>
      <c r="CH691" s="208"/>
      <c r="CI691" s="208"/>
      <c r="CJ691" s="208"/>
      <c r="CK691" s="208"/>
      <c r="CL691" s="208"/>
      <c r="CM691" s="208"/>
      <c r="CN691" s="208"/>
      <c r="CO691" s="208"/>
      <c r="CP691" s="208"/>
      <c r="CQ691" s="208"/>
      <c r="CR691" s="208"/>
      <c r="CS691" s="208"/>
      <c r="CT691" s="208"/>
      <c r="CU691" s="208"/>
      <c r="CV691" s="208"/>
      <c r="CW691" s="208"/>
      <c r="CX691" s="208"/>
      <c r="CY691" s="208"/>
      <c r="CZ691" s="208"/>
      <c r="DA691" s="205"/>
    </row>
    <row r="692" s="212" customFormat="true" ht="25.15" customHeight="true" x14ac:dyDescent="0.2">
      <c r="C692" s="1737" t="s">
        <v>294</v>
      </c>
      <c r="D692" s="1734"/>
      <c r="E692" s="510">
        <v>6.2302168342034461E-3</v>
      </c>
      <c r="F692" s="488"/>
      <c r="G692" s="488"/>
      <c r="H692" s="1738" t="s">
        <v>254</v>
      </c>
      <c r="I692" s="1734"/>
      <c r="J692" s="511">
        <v>-1.9511194848413373E-2</v>
      </c>
      <c r="K692" s="488"/>
      <c r="L692" s="488"/>
      <c r="M692" s="1739" t="s">
        <v>258</v>
      </c>
      <c r="N692" s="1734"/>
      <c r="O692" s="512">
        <v>-1.7933902879725492E-2</v>
      </c>
      <c r="P692" s="488"/>
      <c r="Q692" s="488"/>
      <c r="AU692" s="205"/>
      <c r="AV692" s="205"/>
      <c r="AW692" s="205"/>
      <c r="AX692" s="205"/>
      <c r="AY692" s="205"/>
      <c r="BA692" s="208"/>
      <c r="BB692" s="282"/>
      <c r="BC692" s="208"/>
      <c r="BD692" s="208"/>
      <c r="BE692" s="208"/>
      <c r="BF692" s="208"/>
      <c r="BG692" s="208"/>
      <c r="BH692" s="208"/>
      <c r="BI692" s="208"/>
      <c r="BJ692" s="208"/>
      <c r="BK692" s="208"/>
      <c r="BL692" s="208"/>
      <c r="BM692" s="208"/>
      <c r="BN692" s="208"/>
      <c r="BO692" s="208"/>
      <c r="BP692" s="208"/>
      <c r="BQ692" s="208"/>
      <c r="BR692" s="208"/>
      <c r="BS692" s="208"/>
      <c r="BT692" s="208"/>
      <c r="BU692" s="208"/>
      <c r="BV692" s="208"/>
      <c r="BW692" s="208"/>
      <c r="BX692" s="208"/>
      <c r="BY692" s="208"/>
      <c r="BZ692" s="208"/>
      <c r="CA692" s="208"/>
      <c r="CB692" s="208"/>
      <c r="CC692" s="208"/>
      <c r="CD692" s="208"/>
      <c r="CE692" s="208"/>
      <c r="CF692" s="208"/>
      <c r="CG692" s="208"/>
      <c r="CH692" s="208"/>
      <c r="CI692" s="208"/>
      <c r="CJ692" s="208"/>
      <c r="CK692" s="208"/>
      <c r="CL692" s="208"/>
      <c r="CM692" s="208"/>
      <c r="CN692" s="208"/>
      <c r="CO692" s="208"/>
      <c r="CP692" s="208"/>
      <c r="CQ692" s="208"/>
      <c r="CR692" s="208"/>
      <c r="CS692" s="208"/>
      <c r="CT692" s="208"/>
      <c r="CU692" s="208"/>
      <c r="CV692" s="208"/>
      <c r="CW692" s="208"/>
      <c r="CX692" s="208"/>
      <c r="CY692" s="208"/>
      <c r="CZ692" s="208"/>
      <c r="DA692" s="205"/>
    </row>
    <row r="693" s="212" customFormat="true" ht="25.15" customHeight="true" x14ac:dyDescent="0.2">
      <c r="C693" s="1737" t="s">
        <v>312</v>
      </c>
      <c r="D693" s="1734"/>
      <c r="E693" s="510">
        <v>2.5022583587362111E-3</v>
      </c>
      <c r="F693" s="488"/>
      <c r="G693" s="488"/>
      <c r="H693" s="1738" t="s">
        <v>264</v>
      </c>
      <c r="I693" s="1734"/>
      <c r="J693" s="511">
        <v>-2.495392810484023E-2</v>
      </c>
      <c r="K693" s="488"/>
      <c r="L693" s="488"/>
      <c r="M693" s="1739" t="s">
        <v>286</v>
      </c>
      <c r="N693" s="1734"/>
      <c r="O693" s="512">
        <v>-8.7594629102796557E-4</v>
      </c>
      <c r="P693" s="488"/>
      <c r="Q693" s="488"/>
      <c r="AU693" s="205"/>
      <c r="AV693" s="205"/>
      <c r="AW693" s="205"/>
      <c r="AX693" s="205"/>
      <c r="AY693" s="205"/>
      <c r="BA693" s="208"/>
      <c r="BB693" s="282"/>
      <c r="BC693" s="208"/>
      <c r="BD693" s="208"/>
      <c r="BE693" s="208"/>
      <c r="BF693" s="208"/>
      <c r="BG693" s="208"/>
      <c r="BH693" s="208"/>
      <c r="BI693" s="208"/>
      <c r="BJ693" s="208"/>
      <c r="BK693" s="208"/>
      <c r="BL693" s="208"/>
      <c r="BM693" s="208"/>
      <c r="BN693" s="208"/>
      <c r="BO693" s="208"/>
      <c r="BP693" s="208"/>
      <c r="BQ693" s="208"/>
      <c r="BR693" s="208"/>
      <c r="BS693" s="208"/>
      <c r="BT693" s="208"/>
      <c r="BU693" s="208"/>
      <c r="BV693" s="208"/>
      <c r="BW693" s="208"/>
      <c r="BX693" s="208"/>
      <c r="BY693" s="208"/>
      <c r="BZ693" s="208"/>
      <c r="CA693" s="208"/>
      <c r="CB693" s="208"/>
      <c r="CC693" s="208"/>
      <c r="CD693" s="208"/>
      <c r="CE693" s="208"/>
      <c r="CF693" s="208"/>
      <c r="CG693" s="208"/>
      <c r="CH693" s="208"/>
      <c r="CI693" s="208"/>
      <c r="CJ693" s="208"/>
      <c r="CK693" s="208"/>
      <c r="CL693" s="208"/>
      <c r="CM693" s="208"/>
      <c r="CN693" s="208"/>
      <c r="CO693" s="208"/>
      <c r="CP693" s="208"/>
      <c r="CQ693" s="208"/>
      <c r="CR693" s="208"/>
      <c r="CS693" s="208"/>
      <c r="CT693" s="208"/>
      <c r="CU693" s="208"/>
      <c r="CV693" s="208"/>
      <c r="CW693" s="208"/>
      <c r="CX693" s="208"/>
      <c r="CY693" s="208"/>
      <c r="CZ693" s="208"/>
      <c r="DA693" s="205"/>
    </row>
    <row r="694" s="212" customFormat="true" ht="25.15" customHeight="true" x14ac:dyDescent="0.2">
      <c r="C694" s="1742" t="s">
        <v>316</v>
      </c>
      <c r="D694" s="1734"/>
      <c r="E694" s="513">
        <v>5.5645556391613099E-4</v>
      </c>
      <c r="F694" s="488"/>
      <c r="G694" s="488"/>
      <c r="H694" s="1738" t="s">
        <v>305</v>
      </c>
      <c r="I694" s="1734"/>
      <c r="J694" s="511">
        <v>-6.5664420515005734E-3</v>
      </c>
      <c r="K694" s="488"/>
      <c r="L694" s="488"/>
      <c r="M694" s="1739" t="s">
        <v>300</v>
      </c>
      <c r="N694" s="1734"/>
      <c r="O694" s="512">
        <v>-3.0219178335880295E-4</v>
      </c>
      <c r="P694" s="488"/>
      <c r="Q694" s="488"/>
      <c r="AU694" s="205"/>
      <c r="AV694" s="205"/>
      <c r="AW694" s="205"/>
      <c r="AX694" s="205"/>
      <c r="AY694" s="205"/>
      <c r="BA694" s="208"/>
      <c r="BB694" s="282"/>
      <c r="BC694" s="208"/>
      <c r="BD694" s="208"/>
      <c r="BE694" s="208"/>
      <c r="BF694" s="208"/>
      <c r="BG694" s="208"/>
      <c r="BH694" s="208"/>
      <c r="BI694" s="208"/>
      <c r="BJ694" s="208"/>
      <c r="BK694" s="208"/>
      <c r="BL694" s="208"/>
      <c r="BM694" s="208"/>
      <c r="BN694" s="208"/>
      <c r="BO694" s="208"/>
      <c r="BP694" s="208"/>
      <c r="BQ694" s="208"/>
      <c r="BR694" s="208"/>
      <c r="BS694" s="208"/>
      <c r="BT694" s="208"/>
      <c r="BU694" s="208"/>
      <c r="BV694" s="208"/>
      <c r="BW694" s="208"/>
      <c r="BX694" s="208"/>
      <c r="BY694" s="208"/>
      <c r="BZ694" s="208"/>
      <c r="CA694" s="208"/>
      <c r="CB694" s="208"/>
      <c r="CC694" s="208"/>
      <c r="CD694" s="208"/>
      <c r="CE694" s="208"/>
      <c r="CF694" s="208"/>
      <c r="CG694" s="208"/>
      <c r="CH694" s="208"/>
      <c r="CI694" s="208"/>
      <c r="CJ694" s="208"/>
      <c r="CK694" s="208"/>
      <c r="CL694" s="208"/>
      <c r="CM694" s="208"/>
      <c r="CN694" s="208"/>
      <c r="CO694" s="208"/>
      <c r="CP694" s="208"/>
      <c r="CQ694" s="208"/>
      <c r="CR694" s="208"/>
      <c r="CS694" s="208"/>
      <c r="CT694" s="208"/>
      <c r="CU694" s="208"/>
      <c r="CV694" s="208"/>
      <c r="CW694" s="208"/>
      <c r="CX694" s="208"/>
      <c r="CY694" s="208"/>
      <c r="CZ694" s="208"/>
      <c r="DA694" s="205"/>
    </row>
    <row r="695" s="212" customFormat="true" ht="25.15" customHeight="true" x14ac:dyDescent="0.2">
      <c r="C695" s="1740"/>
      <c r="D695" s="1734"/>
      <c r="E695" s="504"/>
      <c r="F695" s="488"/>
      <c r="G695" s="488"/>
      <c r="H695" s="1738" t="s">
        <v>308</v>
      </c>
      <c r="I695" s="1734"/>
      <c r="J695" s="511">
        <v>-5.4672084115690699E-3</v>
      </c>
      <c r="K695" s="488"/>
      <c r="L695" s="488"/>
      <c r="M695" s="1739" t="s">
        <v>277</v>
      </c>
      <c r="N695" s="1734"/>
      <c r="O695" s="512">
        <v>-1.0413198001556661E-2</v>
      </c>
      <c r="P695" s="488"/>
      <c r="Q695" s="488"/>
      <c r="AU695" s="205"/>
      <c r="AV695" s="205"/>
      <c r="AW695" s="205"/>
      <c r="AX695" s="205"/>
      <c r="AY695" s="205"/>
      <c r="BA695" s="208"/>
      <c r="BB695" s="282"/>
      <c r="BC695" s="208"/>
      <c r="BD695" s="208"/>
      <c r="BE695" s="208"/>
      <c r="BF695" s="208"/>
      <c r="BG695" s="208"/>
      <c r="BH695" s="208"/>
      <c r="BI695" s="208"/>
      <c r="BJ695" s="208"/>
      <c r="BK695" s="208"/>
      <c r="BL695" s="208"/>
      <c r="BM695" s="208"/>
      <c r="BN695" s="208"/>
      <c r="BO695" s="208"/>
      <c r="BP695" s="208"/>
      <c r="BQ695" s="208"/>
      <c r="BR695" s="208"/>
      <c r="BS695" s="208"/>
      <c r="BT695" s="208"/>
      <c r="BU695" s="208"/>
      <c r="BV695" s="208"/>
      <c r="BW695" s="208"/>
      <c r="BX695" s="208"/>
      <c r="BY695" s="208"/>
      <c r="BZ695" s="208"/>
      <c r="CA695" s="208"/>
      <c r="CB695" s="208"/>
      <c r="CC695" s="208"/>
      <c r="CD695" s="208"/>
      <c r="CE695" s="208"/>
      <c r="CF695" s="208"/>
      <c r="CG695" s="208"/>
      <c r="CH695" s="208"/>
      <c r="CI695" s="208"/>
      <c r="CJ695" s="208"/>
      <c r="CK695" s="208"/>
      <c r="CL695" s="208"/>
      <c r="CM695" s="208"/>
      <c r="CN695" s="208"/>
      <c r="CO695" s="208"/>
      <c r="CP695" s="208"/>
      <c r="CQ695" s="208"/>
      <c r="CR695" s="208"/>
      <c r="CS695" s="208"/>
      <c r="CT695" s="208"/>
      <c r="CU695" s="208"/>
      <c r="CV695" s="208"/>
      <c r="CW695" s="208"/>
      <c r="CX695" s="208"/>
      <c r="CY695" s="208"/>
      <c r="CZ695" s="208"/>
      <c r="DA695" s="205"/>
    </row>
    <row r="696" s="212" customFormat="true" ht="25.15" customHeight="true" x14ac:dyDescent="0.2">
      <c r="C696" s="1740"/>
      <c r="D696" s="1734"/>
      <c r="E696" s="488"/>
      <c r="F696" s="488"/>
      <c r="G696" s="488"/>
      <c r="H696" s="1738" t="s">
        <v>298</v>
      </c>
      <c r="I696" s="1734"/>
      <c r="J696" s="511">
        <v>-3.2153244485212239E-3</v>
      </c>
      <c r="K696" s="488"/>
      <c r="L696" s="488"/>
      <c r="M696" s="1739" t="s">
        <v>313</v>
      </c>
      <c r="N696" s="1734"/>
      <c r="O696" s="512">
        <v>3.0874551648480677E-3</v>
      </c>
      <c r="P696" s="488"/>
      <c r="Q696" s="488"/>
      <c r="AU696" s="205"/>
      <c r="AV696" s="205"/>
      <c r="AW696" s="205"/>
      <c r="AX696" s="205"/>
      <c r="AY696" s="205"/>
      <c r="BA696" s="208"/>
      <c r="BB696" s="282"/>
      <c r="BC696" s="208"/>
      <c r="BD696" s="208"/>
      <c r="BE696" s="208"/>
      <c r="BF696" s="208"/>
      <c r="BG696" s="208"/>
      <c r="BH696" s="208"/>
      <c r="BI696" s="208"/>
      <c r="BJ696" s="208"/>
      <c r="BK696" s="208"/>
      <c r="BL696" s="208"/>
      <c r="BM696" s="208"/>
      <c r="BN696" s="208"/>
      <c r="BO696" s="208"/>
      <c r="BP696" s="208"/>
      <c r="BQ696" s="208"/>
      <c r="BR696" s="208"/>
      <c r="BS696" s="208"/>
      <c r="BT696" s="208"/>
      <c r="BU696" s="208"/>
      <c r="BV696" s="208"/>
      <c r="BW696" s="208"/>
      <c r="BX696" s="208"/>
      <c r="BY696" s="208"/>
      <c r="BZ696" s="208"/>
      <c r="CA696" s="208"/>
      <c r="CB696" s="208"/>
      <c r="CC696" s="208"/>
      <c r="CD696" s="208"/>
      <c r="CE696" s="208"/>
      <c r="CF696" s="208"/>
      <c r="CG696" s="208"/>
      <c r="CH696" s="208"/>
      <c r="CI696" s="208"/>
      <c r="CJ696" s="208"/>
      <c r="CK696" s="208"/>
      <c r="CL696" s="208"/>
      <c r="CM696" s="208"/>
      <c r="CN696" s="208"/>
      <c r="CO696" s="208"/>
      <c r="CP696" s="208"/>
      <c r="CQ696" s="208"/>
      <c r="CR696" s="208"/>
      <c r="CS696" s="208"/>
      <c r="CT696" s="208"/>
      <c r="CU696" s="208"/>
      <c r="CV696" s="208"/>
      <c r="CW696" s="208"/>
      <c r="CX696" s="208"/>
      <c r="CY696" s="208"/>
      <c r="CZ696" s="208"/>
      <c r="DA696" s="205"/>
    </row>
    <row r="697" s="212" customFormat="true" ht="25.15" customHeight="true" x14ac:dyDescent="0.2">
      <c r="C697" s="1744" t="s">
        <v>328</v>
      </c>
      <c r="D697" s="1734"/>
      <c r="E697" s="1734"/>
      <c r="F697" s="488"/>
      <c r="G697" s="488"/>
      <c r="H697" s="1738" t="s">
        <v>293</v>
      </c>
      <c r="I697" s="1734"/>
      <c r="J697" s="511">
        <v>-1.5226864690963207E-3</v>
      </c>
      <c r="K697" s="488"/>
      <c r="L697" s="488"/>
      <c r="M697" s="1739" t="s">
        <v>255</v>
      </c>
      <c r="N697" s="1734"/>
      <c r="O697" s="512">
        <v>-1.6197929944415448E-2</v>
      </c>
      <c r="P697" s="488"/>
      <c r="Q697" s="488"/>
      <c r="AU697" s="205"/>
      <c r="AV697" s="205"/>
      <c r="AW697" s="205"/>
      <c r="AX697" s="205"/>
      <c r="AY697" s="205"/>
      <c r="BA697" s="208"/>
      <c r="BB697" s="282"/>
      <c r="BC697" s="208"/>
      <c r="BD697" s="208"/>
      <c r="BE697" s="208"/>
      <c r="BF697" s="208"/>
      <c r="BG697" s="208"/>
      <c r="BH697" s="208"/>
      <c r="BI697" s="208"/>
      <c r="BJ697" s="208"/>
      <c r="BK697" s="208"/>
      <c r="BL697" s="208"/>
      <c r="BM697" s="208"/>
      <c r="BN697" s="208"/>
      <c r="BO697" s="208"/>
      <c r="BP697" s="208"/>
      <c r="BQ697" s="208"/>
      <c r="BR697" s="208"/>
      <c r="BS697" s="208"/>
      <c r="BT697" s="208"/>
      <c r="BU697" s="208"/>
      <c r="BV697" s="208"/>
      <c r="BW697" s="208"/>
      <c r="BX697" s="208"/>
      <c r="BY697" s="208"/>
      <c r="BZ697" s="208"/>
      <c r="CA697" s="208"/>
      <c r="CB697" s="208"/>
      <c r="CC697" s="208"/>
      <c r="CD697" s="208"/>
      <c r="CE697" s="208"/>
      <c r="CF697" s="208"/>
      <c r="CG697" s="208"/>
      <c r="CH697" s="208"/>
      <c r="CI697" s="208"/>
      <c r="CJ697" s="208"/>
      <c r="CK697" s="208"/>
      <c r="CL697" s="208"/>
      <c r="CM697" s="208"/>
      <c r="CN697" s="208"/>
      <c r="CO697" s="208"/>
      <c r="CP697" s="208"/>
      <c r="CQ697" s="208"/>
      <c r="CR697" s="208"/>
      <c r="CS697" s="208"/>
      <c r="CT697" s="208"/>
      <c r="CU697" s="208"/>
      <c r="CV697" s="208"/>
      <c r="CW697" s="208"/>
      <c r="CX697" s="208"/>
      <c r="CY697" s="208"/>
      <c r="CZ697" s="208"/>
      <c r="DA697" s="205"/>
    </row>
    <row r="698" s="212" customFormat="true" ht="25.15" customHeight="true" x14ac:dyDescent="0.2">
      <c r="C698" s="1764" t="s">
        <v>219</v>
      </c>
      <c r="D698" s="1734"/>
      <c r="E698" s="532" t="s">
        <v>220</v>
      </c>
      <c r="F698" s="488"/>
      <c r="G698" s="488"/>
      <c r="H698" s="1738" t="s">
        <v>222</v>
      </c>
      <c r="I698" s="1734"/>
      <c r="J698" s="511">
        <v>9.205897531248744E-2</v>
      </c>
      <c r="K698" s="488"/>
      <c r="L698" s="488"/>
      <c r="M698" s="1739" t="s">
        <v>282</v>
      </c>
      <c r="N698" s="1734"/>
      <c r="O698" s="512">
        <v>-4.1867570887348911E-3</v>
      </c>
      <c r="P698" s="488"/>
      <c r="Q698" s="488"/>
      <c r="AU698" s="205"/>
      <c r="AV698" s="205"/>
      <c r="AW698" s="205"/>
      <c r="AX698" s="205"/>
      <c r="AY698" s="205"/>
      <c r="BA698" s="208"/>
      <c r="BB698" s="282"/>
      <c r="BC698" s="208"/>
      <c r="BD698" s="208"/>
      <c r="BE698" s="208"/>
      <c r="BF698" s="208"/>
      <c r="BG698" s="208"/>
      <c r="BH698" s="208"/>
      <c r="BI698" s="208"/>
      <c r="BJ698" s="208"/>
      <c r="BK698" s="208"/>
      <c r="BL698" s="208"/>
      <c r="BM698" s="208"/>
      <c r="BN698" s="208"/>
      <c r="BO698" s="208"/>
      <c r="BP698" s="208"/>
      <c r="BQ698" s="208"/>
      <c r="BR698" s="208"/>
      <c r="BS698" s="208"/>
      <c r="BT698" s="208"/>
      <c r="BU698" s="208"/>
      <c r="BV698" s="208"/>
      <c r="BW698" s="208"/>
      <c r="BX698" s="208"/>
      <c r="BY698" s="208"/>
      <c r="BZ698" s="208"/>
      <c r="CA698" s="208"/>
      <c r="CB698" s="208"/>
      <c r="CC698" s="208"/>
      <c r="CD698" s="208"/>
      <c r="CE698" s="208"/>
      <c r="CF698" s="208"/>
      <c r="CG698" s="208"/>
      <c r="CH698" s="208"/>
      <c r="CI698" s="208"/>
      <c r="CJ698" s="208"/>
      <c r="CK698" s="208"/>
      <c r="CL698" s="208"/>
      <c r="CM698" s="208"/>
      <c r="CN698" s="208"/>
      <c r="CO698" s="208"/>
      <c r="CP698" s="208"/>
      <c r="CQ698" s="208"/>
      <c r="CR698" s="208"/>
      <c r="CS698" s="208"/>
      <c r="CT698" s="208"/>
      <c r="CU698" s="208"/>
      <c r="CV698" s="208"/>
      <c r="CW698" s="208"/>
      <c r="CX698" s="208"/>
      <c r="CY698" s="208"/>
      <c r="CZ698" s="208"/>
      <c r="DA698" s="205"/>
    </row>
    <row r="699" s="212" customFormat="true" ht="25.15" customHeight="true" x14ac:dyDescent="0.2">
      <c r="C699" s="1747" t="s">
        <v>220</v>
      </c>
      <c r="D699" s="1734"/>
      <c r="E699" s="533">
        <v>0.99999999999999978</v>
      </c>
      <c r="F699" s="488"/>
      <c r="G699" s="488"/>
      <c r="H699" s="1738" t="s">
        <v>281</v>
      </c>
      <c r="I699" s="1734"/>
      <c r="J699" s="511">
        <v>2.1791824736118685E-3</v>
      </c>
      <c r="K699" s="488"/>
      <c r="L699" s="488"/>
      <c r="M699" s="1739" t="s">
        <v>311</v>
      </c>
      <c r="N699" s="1734"/>
      <c r="O699" s="512">
        <v>-3.5542459192581225E-3</v>
      </c>
      <c r="P699" s="488"/>
      <c r="Q699" s="488"/>
      <c r="AU699" s="205"/>
      <c r="AV699" s="205"/>
      <c r="AW699" s="205"/>
      <c r="AX699" s="205"/>
      <c r="AY699" s="205"/>
      <c r="BA699" s="208"/>
      <c r="BB699" s="282"/>
      <c r="BC699" s="208"/>
      <c r="BD699" s="208"/>
      <c r="BE699" s="208"/>
      <c r="BF699" s="208"/>
      <c r="BG699" s="208"/>
      <c r="BH699" s="208"/>
      <c r="BI699" s="208"/>
      <c r="BJ699" s="208"/>
      <c r="BK699" s="208"/>
      <c r="BL699" s="208"/>
      <c r="BM699" s="208"/>
      <c r="BN699" s="208"/>
      <c r="BO699" s="208"/>
      <c r="BP699" s="208"/>
      <c r="BQ699" s="208"/>
      <c r="BR699" s="208"/>
      <c r="BS699" s="208"/>
      <c r="BT699" s="208"/>
      <c r="BU699" s="208"/>
      <c r="BV699" s="208"/>
      <c r="BW699" s="208"/>
      <c r="BX699" s="208"/>
      <c r="BY699" s="208"/>
      <c r="BZ699" s="208"/>
      <c r="CA699" s="208"/>
      <c r="CB699" s="208"/>
      <c r="CC699" s="208"/>
      <c r="CD699" s="208"/>
      <c r="CE699" s="208"/>
      <c r="CF699" s="208"/>
      <c r="CG699" s="208"/>
      <c r="CH699" s="208"/>
      <c r="CI699" s="208"/>
      <c r="CJ699" s="208"/>
      <c r="CK699" s="208"/>
      <c r="CL699" s="208"/>
      <c r="CM699" s="208"/>
      <c r="CN699" s="208"/>
      <c r="CO699" s="208"/>
      <c r="CP699" s="208"/>
      <c r="CQ699" s="208"/>
      <c r="CR699" s="208"/>
      <c r="CS699" s="208"/>
      <c r="CT699" s="208"/>
      <c r="CU699" s="208"/>
      <c r="CV699" s="208"/>
      <c r="CW699" s="208"/>
      <c r="CX699" s="208"/>
      <c r="CY699" s="208"/>
      <c r="CZ699" s="208"/>
      <c r="DA699" s="205"/>
    </row>
    <row r="700" s="212" customFormat="true" ht="25.15" customHeight="true" x14ac:dyDescent="0.2">
      <c r="C700" s="488"/>
      <c r="D700" s="504"/>
      <c r="E700" s="504"/>
      <c r="F700" s="488"/>
      <c r="G700" s="488"/>
      <c r="H700" s="488"/>
      <c r="I700" s="484" t="s">
        <v>253</v>
      </c>
      <c r="J700" s="511">
        <v>-3.3473507038241451E-2</v>
      </c>
      <c r="K700" s="488"/>
      <c r="L700" s="488"/>
      <c r="M700" s="488"/>
      <c r="N700" s="485" t="s">
        <v>319</v>
      </c>
      <c r="O700" s="512">
        <v>-9.3561609966784354E-4</v>
      </c>
      <c r="P700" s="488"/>
      <c r="Q700" s="488"/>
      <c r="AU700" s="205"/>
      <c r="AV700" s="205"/>
      <c r="AW700" s="205"/>
      <c r="AX700" s="205"/>
      <c r="AY700" s="205"/>
      <c r="BA700" s="208"/>
      <c r="BB700" s="282"/>
      <c r="BC700" s="208"/>
      <c r="BD700" s="208"/>
      <c r="BE700" s="208"/>
      <c r="BF700" s="208"/>
      <c r="BG700" s="208"/>
      <c r="BH700" s="208"/>
      <c r="BI700" s="208"/>
      <c r="BJ700" s="208"/>
      <c r="BK700" s="208"/>
      <c r="BL700" s="208"/>
      <c r="BM700" s="208"/>
      <c r="BN700" s="208"/>
      <c r="BO700" s="208"/>
      <c r="BP700" s="208"/>
      <c r="BQ700" s="208"/>
      <c r="BR700" s="208"/>
      <c r="BS700" s="208"/>
      <c r="BT700" s="208"/>
      <c r="BU700" s="208"/>
      <c r="BV700" s="208"/>
      <c r="BW700" s="208"/>
      <c r="BX700" s="208"/>
      <c r="BY700" s="208"/>
      <c r="BZ700" s="208"/>
      <c r="CA700" s="208"/>
      <c r="CB700" s="208"/>
      <c r="CC700" s="208"/>
      <c r="CD700" s="208"/>
      <c r="CE700" s="208"/>
      <c r="CF700" s="208"/>
      <c r="CG700" s="208"/>
      <c r="CH700" s="208"/>
      <c r="CI700" s="208"/>
      <c r="CJ700" s="208"/>
      <c r="CK700" s="208"/>
      <c r="CL700" s="208"/>
      <c r="CM700" s="208"/>
      <c r="CN700" s="208"/>
      <c r="CO700" s="208"/>
      <c r="CP700" s="208"/>
      <c r="CQ700" s="208"/>
      <c r="CR700" s="208"/>
      <c r="CS700" s="208"/>
      <c r="CT700" s="208"/>
      <c r="CU700" s="208"/>
      <c r="CV700" s="208"/>
      <c r="CW700" s="208"/>
      <c r="CX700" s="208"/>
      <c r="CY700" s="208"/>
      <c r="CZ700" s="208"/>
      <c r="DA700" s="205"/>
    </row>
    <row r="701" ht="25.15" customHeight="true" x14ac:dyDescent="0.2">
      <c r="C701" s="504"/>
      <c r="D701" s="504"/>
      <c r="E701" s="504"/>
      <c r="F701" s="504"/>
      <c r="G701" s="504"/>
      <c r="H701" s="504"/>
      <c r="I701" s="484" t="s">
        <v>271</v>
      </c>
      <c r="J701" s="511">
        <v>-1.8885437184120852E-2</v>
      </c>
      <c r="K701" s="504"/>
      <c r="L701" s="504"/>
      <c r="M701" s="504"/>
      <c r="N701" s="485" t="s">
        <v>260</v>
      </c>
      <c r="O701" s="512">
        <v>-2.6495133393554558E-2</v>
      </c>
      <c r="P701" s="504"/>
      <c r="Q701" s="504"/>
      <c r="BA701" s="208"/>
      <c r="BB701" s="282"/>
      <c r="BC701" s="208"/>
      <c r="BD701" s="208"/>
      <c r="BE701" s="208"/>
      <c r="BF701" s="208"/>
      <c r="BG701" s="208"/>
      <c r="BH701" s="208"/>
      <c r="BI701" s="208"/>
      <c r="BJ701" s="208"/>
      <c r="BK701" s="208"/>
      <c r="BL701" s="208"/>
      <c r="BM701" s="208"/>
      <c r="BN701" s="208"/>
      <c r="BO701" s="208"/>
      <c r="BP701" s="208"/>
      <c r="BQ701" s="208"/>
      <c r="BR701" s="208"/>
      <c r="BS701" s="208"/>
      <c r="BT701" s="208"/>
      <c r="BU701" s="208"/>
      <c r="BV701" s="208"/>
      <c r="BW701" s="208"/>
      <c r="BX701" s="208"/>
      <c r="BY701" s="208"/>
      <c r="BZ701" s="208"/>
      <c r="CA701" s="208"/>
      <c r="CB701" s="208"/>
      <c r="CC701" s="208"/>
      <c r="CD701" s="208"/>
      <c r="CE701" s="208"/>
      <c r="CF701" s="208"/>
      <c r="CG701" s="208"/>
      <c r="CH701" s="208"/>
      <c r="CI701" s="208"/>
      <c r="CJ701" s="208"/>
      <c r="CK701" s="208"/>
      <c r="CL701" s="208"/>
      <c r="CM701" s="208"/>
      <c r="CN701" s="208"/>
      <c r="CO701" s="208"/>
      <c r="CP701" s="208"/>
      <c r="CQ701" s="208"/>
      <c r="CR701" s="208"/>
      <c r="CS701" s="208"/>
      <c r="CT701" s="208"/>
      <c r="CU701" s="208"/>
      <c r="CV701" s="208"/>
      <c r="CW701" s="208"/>
      <c r="CX701" s="208"/>
      <c r="CY701" s="208"/>
      <c r="CZ701" s="208"/>
    </row>
    <row r="702" ht="25.15" customHeight="true" x14ac:dyDescent="0.2">
      <c r="C702" s="504"/>
      <c r="D702" s="504"/>
      <c r="E702" s="504"/>
      <c r="F702" s="504"/>
      <c r="G702" s="504"/>
      <c r="H702" s="504"/>
      <c r="I702" s="484" t="s">
        <v>295</v>
      </c>
      <c r="J702" s="511">
        <v>-8.7580875566480101E-3</v>
      </c>
      <c r="K702" s="504"/>
      <c r="L702" s="504"/>
      <c r="M702" s="504"/>
      <c r="N702" s="485" t="s">
        <v>299</v>
      </c>
      <c r="O702" s="512">
        <v>-5.9834394689307242E-3</v>
      </c>
      <c r="P702" s="504"/>
      <c r="Q702" s="504"/>
      <c r="BA702" s="208"/>
      <c r="BB702" s="282"/>
      <c r="BC702" s="208"/>
      <c r="BD702" s="208"/>
      <c r="BE702" s="208"/>
      <c r="BF702" s="208"/>
      <c r="BG702" s="208"/>
      <c r="BH702" s="208"/>
      <c r="BI702" s="208"/>
      <c r="BJ702" s="208"/>
      <c r="BK702" s="208"/>
      <c r="BL702" s="208"/>
      <c r="BM702" s="208"/>
      <c r="BN702" s="208"/>
      <c r="BO702" s="208"/>
      <c r="BP702" s="208"/>
      <c r="BQ702" s="208"/>
      <c r="BR702" s="208"/>
      <c r="BS702" s="208"/>
      <c r="BT702" s="208"/>
      <c r="BU702" s="208"/>
      <c r="BV702" s="208"/>
      <c r="BW702" s="208"/>
      <c r="BX702" s="208"/>
      <c r="BY702" s="208"/>
      <c r="BZ702" s="208"/>
      <c r="CA702" s="208"/>
      <c r="CB702" s="208"/>
      <c r="CC702" s="208"/>
      <c r="CD702" s="208"/>
      <c r="CE702" s="208"/>
      <c r="CF702" s="208"/>
      <c r="CG702" s="208"/>
      <c r="CH702" s="208"/>
      <c r="CI702" s="208"/>
      <c r="CJ702" s="208"/>
      <c r="CK702" s="208"/>
      <c r="CL702" s="208"/>
      <c r="CM702" s="208"/>
      <c r="CN702" s="208"/>
      <c r="CO702" s="208"/>
      <c r="CP702" s="208"/>
      <c r="CQ702" s="208"/>
      <c r="CR702" s="208"/>
      <c r="CS702" s="208"/>
      <c r="CT702" s="208"/>
      <c r="CU702" s="208"/>
      <c r="CV702" s="208"/>
      <c r="CW702" s="208"/>
      <c r="CX702" s="208"/>
      <c r="CY702" s="208"/>
      <c r="CZ702" s="208"/>
    </row>
    <row r="703" ht="25.15" customHeight="true" x14ac:dyDescent="0.2">
      <c r="C703" s="504"/>
      <c r="D703" s="504"/>
      <c r="E703" s="504"/>
      <c r="F703" s="504"/>
      <c r="G703" s="504"/>
      <c r="H703" s="504"/>
      <c r="I703" s="484" t="s">
        <v>234</v>
      </c>
      <c r="J703" s="511">
        <v>-6.7371249984527634E-2</v>
      </c>
      <c r="K703" s="504"/>
      <c r="L703" s="504"/>
      <c r="M703" s="504"/>
      <c r="N703" s="486" t="s">
        <v>266</v>
      </c>
      <c r="O703" s="514">
        <v>-1.6237074199983791E-2</v>
      </c>
      <c r="P703" s="504"/>
      <c r="Q703" s="504"/>
      <c r="BA703" s="208"/>
      <c r="BB703" s="282"/>
      <c r="BC703" s="208"/>
      <c r="BD703" s="208"/>
      <c r="BE703" s="208"/>
      <c r="BF703" s="208"/>
      <c r="BG703" s="208"/>
      <c r="BH703" s="208"/>
      <c r="BI703" s="208"/>
      <c r="BJ703" s="208"/>
      <c r="BK703" s="208"/>
      <c r="BL703" s="208"/>
      <c r="BM703" s="208"/>
      <c r="BN703" s="208"/>
      <c r="BO703" s="208"/>
      <c r="BP703" s="208"/>
      <c r="BQ703" s="208"/>
      <c r="BR703" s="208"/>
      <c r="BS703" s="208"/>
      <c r="BT703" s="208"/>
      <c r="BU703" s="208"/>
      <c r="BV703" s="208"/>
      <c r="BW703" s="208"/>
      <c r="BX703" s="208"/>
      <c r="BY703" s="208"/>
      <c r="BZ703" s="208"/>
      <c r="CA703" s="208"/>
      <c r="CB703" s="208"/>
      <c r="CC703" s="208"/>
      <c r="CD703" s="208"/>
      <c r="CE703" s="208"/>
      <c r="CF703" s="208"/>
      <c r="CG703" s="208"/>
      <c r="CH703" s="208"/>
      <c r="CI703" s="208"/>
      <c r="CJ703" s="208"/>
      <c r="CK703" s="208"/>
      <c r="CL703" s="208"/>
      <c r="CM703" s="208"/>
      <c r="CN703" s="208"/>
      <c r="CO703" s="208"/>
      <c r="CP703" s="208"/>
      <c r="CQ703" s="208"/>
      <c r="CR703" s="208"/>
      <c r="CS703" s="208"/>
      <c r="CT703" s="208"/>
      <c r="CU703" s="208"/>
      <c r="CV703" s="208"/>
      <c r="CW703" s="208"/>
      <c r="CX703" s="208"/>
      <c r="CY703" s="208"/>
      <c r="CZ703" s="208"/>
    </row>
    <row r="704" ht="25.15" customHeight="true" x14ac:dyDescent="0.2">
      <c r="C704" s="504"/>
      <c r="D704" s="504"/>
      <c r="E704" s="504"/>
      <c r="F704" s="504"/>
      <c r="G704" s="504"/>
      <c r="H704" s="504"/>
      <c r="I704" s="484" t="s">
        <v>258</v>
      </c>
      <c r="J704" s="511">
        <v>-1.4103873922606676E-2</v>
      </c>
      <c r="K704" s="504"/>
      <c r="L704" s="504"/>
      <c r="M704" s="504"/>
      <c r="N704" s="504"/>
      <c r="O704" s="504"/>
      <c r="P704" s="504"/>
      <c r="Q704" s="504"/>
      <c r="BA704" s="208"/>
      <c r="BB704" s="282"/>
      <c r="BC704" s="208"/>
      <c r="BD704" s="208"/>
      <c r="BE704" s="208"/>
      <c r="BF704" s="208"/>
      <c r="BG704" s="208"/>
      <c r="BH704" s="208"/>
      <c r="BI704" s="208"/>
      <c r="BJ704" s="208"/>
      <c r="BK704" s="208"/>
      <c r="BL704" s="208"/>
      <c r="BM704" s="208"/>
      <c r="BN704" s="208"/>
      <c r="BO704" s="208"/>
      <c r="BP704" s="208"/>
      <c r="BQ704" s="208"/>
      <c r="BR704" s="208"/>
      <c r="BS704" s="208"/>
      <c r="BT704" s="208"/>
      <c r="BU704" s="208"/>
      <c r="BV704" s="208"/>
      <c r="BW704" s="208"/>
      <c r="BX704" s="208"/>
      <c r="BY704" s="208"/>
      <c r="BZ704" s="208"/>
      <c r="CA704" s="208"/>
      <c r="CB704" s="208"/>
      <c r="CC704" s="208"/>
      <c r="CD704" s="208"/>
      <c r="CE704" s="208"/>
      <c r="CF704" s="208"/>
      <c r="CG704" s="208"/>
      <c r="CH704" s="208"/>
      <c r="CI704" s="208"/>
      <c r="CJ704" s="208"/>
      <c r="CK704" s="208"/>
      <c r="CL704" s="208"/>
      <c r="CM704" s="208"/>
      <c r="CN704" s="208"/>
      <c r="CO704" s="208"/>
      <c r="CP704" s="208"/>
      <c r="CQ704" s="208"/>
      <c r="CR704" s="208"/>
      <c r="CS704" s="208"/>
      <c r="CT704" s="208"/>
      <c r="CU704" s="208"/>
      <c r="CV704" s="208"/>
      <c r="CW704" s="208"/>
      <c r="CX704" s="208"/>
      <c r="CY704" s="208"/>
      <c r="CZ704" s="208"/>
    </row>
    <row r="705" ht="25.15" customHeight="true" x14ac:dyDescent="0.2">
      <c r="C705" s="504"/>
      <c r="D705" s="504"/>
      <c r="E705" s="504"/>
      <c r="F705" s="504"/>
      <c r="G705" s="504"/>
      <c r="H705" s="504"/>
      <c r="I705" s="484" t="s">
        <v>286</v>
      </c>
      <c r="J705" s="511">
        <v>-7.7769364632757926E-3</v>
      </c>
      <c r="K705" s="504"/>
      <c r="L705" s="504"/>
      <c r="M705" s="504"/>
      <c r="N705" s="504"/>
      <c r="O705" s="504"/>
      <c r="P705" s="504"/>
      <c r="Q705" s="504"/>
      <c r="BA705" s="208"/>
      <c r="BB705" s="282"/>
      <c r="BC705" s="208"/>
      <c r="BD705" s="208"/>
      <c r="BE705" s="208"/>
      <c r="BF705" s="208"/>
      <c r="BG705" s="208"/>
      <c r="BH705" s="208"/>
      <c r="BI705" s="208"/>
      <c r="BJ705" s="208"/>
      <c r="BK705" s="208"/>
      <c r="BL705" s="208"/>
      <c r="BM705" s="208"/>
      <c r="BN705" s="208"/>
      <c r="BO705" s="208"/>
      <c r="BP705" s="208"/>
      <c r="BQ705" s="208"/>
      <c r="BR705" s="208"/>
      <c r="BS705" s="208"/>
      <c r="BT705" s="208"/>
      <c r="BU705" s="208"/>
      <c r="BV705" s="208"/>
      <c r="BW705" s="208"/>
      <c r="BX705" s="208"/>
      <c r="BY705" s="208"/>
      <c r="BZ705" s="208"/>
      <c r="CA705" s="208"/>
      <c r="CB705" s="208"/>
      <c r="CC705" s="208"/>
      <c r="CD705" s="208"/>
      <c r="CE705" s="208"/>
      <c r="CF705" s="208"/>
      <c r="CG705" s="208"/>
      <c r="CH705" s="208"/>
      <c r="CI705" s="208"/>
      <c r="CJ705" s="208"/>
      <c r="CK705" s="208"/>
      <c r="CL705" s="208"/>
      <c r="CM705" s="208"/>
      <c r="CN705" s="208"/>
      <c r="CO705" s="208"/>
      <c r="CP705" s="208"/>
      <c r="CQ705" s="208"/>
      <c r="CR705" s="208"/>
      <c r="CS705" s="208"/>
      <c r="CT705" s="208"/>
      <c r="CU705" s="208"/>
      <c r="CV705" s="208"/>
      <c r="CW705" s="208"/>
      <c r="CX705" s="208"/>
      <c r="CY705" s="208"/>
      <c r="CZ705" s="208"/>
    </row>
    <row r="706" ht="25.15" customHeight="true" x14ac:dyDescent="0.2">
      <c r="C706" s="504"/>
      <c r="D706" s="504"/>
      <c r="E706" s="504"/>
      <c r="F706" s="504"/>
      <c r="G706" s="504"/>
      <c r="H706" s="504"/>
      <c r="I706" s="484" t="s">
        <v>300</v>
      </c>
      <c r="J706" s="511">
        <v>-7.7386975981440006E-3</v>
      </c>
      <c r="K706" s="504"/>
      <c r="L706" s="504"/>
      <c r="M706" s="504"/>
      <c r="N706" s="1743" t="s">
        <v>328</v>
      </c>
      <c r="O706" s="1762"/>
      <c r="P706" s="504"/>
      <c r="Q706" s="504"/>
      <c r="BA706" s="208"/>
      <c r="BB706" s="282"/>
      <c r="BC706" s="208"/>
      <c r="BD706" s="208"/>
      <c r="BE706" s="208"/>
      <c r="BF706" s="208"/>
      <c r="BG706" s="208"/>
      <c r="BH706" s="208"/>
      <c r="BI706" s="208"/>
      <c r="BJ706" s="208"/>
      <c r="BK706" s="208"/>
      <c r="BL706" s="208"/>
      <c r="BM706" s="208"/>
      <c r="BN706" s="208"/>
      <c r="BO706" s="208"/>
      <c r="BP706" s="208"/>
      <c r="BQ706" s="208"/>
      <c r="BR706" s="208"/>
      <c r="BS706" s="208"/>
      <c r="BT706" s="208"/>
      <c r="BU706" s="208"/>
      <c r="BV706" s="208"/>
      <c r="BW706" s="208"/>
      <c r="BX706" s="208"/>
      <c r="BY706" s="208"/>
      <c r="BZ706" s="208"/>
      <c r="CA706" s="208"/>
      <c r="CB706" s="208"/>
      <c r="CC706" s="208"/>
      <c r="CD706" s="208"/>
      <c r="CE706" s="208"/>
      <c r="CF706" s="208"/>
      <c r="CG706" s="208"/>
      <c r="CH706" s="208"/>
      <c r="CI706" s="208"/>
      <c r="CJ706" s="208"/>
      <c r="CK706" s="208"/>
      <c r="CL706" s="208"/>
      <c r="CM706" s="208"/>
      <c r="CN706" s="208"/>
      <c r="CO706" s="208"/>
      <c r="CP706" s="208"/>
      <c r="CQ706" s="208"/>
      <c r="CR706" s="208"/>
      <c r="CS706" s="208"/>
      <c r="CT706" s="208"/>
      <c r="CU706" s="208"/>
      <c r="CV706" s="208"/>
      <c r="CW706" s="208"/>
      <c r="CX706" s="208"/>
      <c r="CY706" s="208"/>
      <c r="CZ706" s="208"/>
    </row>
    <row r="707" ht="25.15" customHeight="true" x14ac:dyDescent="0.2">
      <c r="C707" s="504"/>
      <c r="D707" s="504"/>
      <c r="E707" s="504"/>
      <c r="F707" s="504"/>
      <c r="G707" s="504"/>
      <c r="H707" s="504"/>
      <c r="I707" s="484" t="s">
        <v>277</v>
      </c>
      <c r="J707" s="511">
        <v>1.749215200871037E-2</v>
      </c>
      <c r="K707" s="504"/>
      <c r="L707" s="504"/>
      <c r="M707" s="504"/>
      <c r="N707" s="505" t="s">
        <v>219</v>
      </c>
      <c r="O707" s="534" t="s">
        <v>220</v>
      </c>
      <c r="P707" s="504"/>
      <c r="Q707" s="504"/>
      <c r="BA707" s="208"/>
      <c r="BB707" s="282"/>
      <c r="BC707" s="208"/>
      <c r="BD707" s="208"/>
      <c r="BE707" s="208"/>
      <c r="BF707" s="208"/>
      <c r="BG707" s="208"/>
      <c r="BH707" s="208"/>
      <c r="BI707" s="208"/>
      <c r="BJ707" s="208"/>
      <c r="BK707" s="208"/>
      <c r="BL707" s="208"/>
      <c r="BM707" s="208"/>
      <c r="BN707" s="208"/>
      <c r="BO707" s="208"/>
      <c r="BP707" s="208"/>
      <c r="BQ707" s="208"/>
      <c r="BR707" s="208"/>
      <c r="BS707" s="208"/>
      <c r="BT707" s="208"/>
      <c r="BU707" s="208"/>
      <c r="BV707" s="208"/>
      <c r="BW707" s="208"/>
      <c r="BX707" s="208"/>
      <c r="BY707" s="208"/>
      <c r="BZ707" s="208"/>
      <c r="CA707" s="208"/>
      <c r="CB707" s="208"/>
      <c r="CC707" s="208"/>
      <c r="CD707" s="208"/>
      <c r="CE707" s="208"/>
      <c r="CF707" s="208"/>
      <c r="CG707" s="208"/>
      <c r="CH707" s="208"/>
      <c r="CI707" s="208"/>
      <c r="CJ707" s="208"/>
      <c r="CK707" s="208"/>
      <c r="CL707" s="208"/>
      <c r="CM707" s="208"/>
      <c r="CN707" s="208"/>
      <c r="CO707" s="208"/>
      <c r="CP707" s="208"/>
      <c r="CQ707" s="208"/>
      <c r="CR707" s="208"/>
      <c r="CS707" s="208"/>
      <c r="CT707" s="208"/>
      <c r="CU707" s="208"/>
      <c r="CV707" s="208"/>
      <c r="CW707" s="208"/>
      <c r="CX707" s="208"/>
      <c r="CY707" s="208"/>
      <c r="CZ707" s="208"/>
    </row>
    <row r="708" ht="25.15" customHeight="true" x14ac:dyDescent="0.2">
      <c r="C708" s="504"/>
      <c r="D708" s="504"/>
      <c r="E708" s="504"/>
      <c r="F708" s="504"/>
      <c r="G708" s="504"/>
      <c r="H708" s="504"/>
      <c r="I708" s="484" t="s">
        <v>294</v>
      </c>
      <c r="J708" s="511">
        <v>-6.5017492846275171E-3</v>
      </c>
      <c r="K708" s="504"/>
      <c r="L708" s="504"/>
      <c r="M708" s="504"/>
      <c r="N708" s="535" t="s">
        <v>220</v>
      </c>
      <c r="O708" s="536">
        <v>0.99999999999999989</v>
      </c>
      <c r="P708" s="504"/>
      <c r="Q708" s="504"/>
      <c r="BA708" s="208"/>
      <c r="BB708" s="282"/>
      <c r="BC708" s="208"/>
      <c r="BD708" s="208"/>
      <c r="BE708" s="208"/>
      <c r="BF708" s="208"/>
      <c r="BG708" s="208"/>
      <c r="BH708" s="208"/>
      <c r="BI708" s="208"/>
      <c r="BJ708" s="208"/>
      <c r="BK708" s="208"/>
      <c r="BL708" s="208"/>
      <c r="BM708" s="208"/>
      <c r="BN708" s="208"/>
      <c r="BO708" s="208"/>
      <c r="BP708" s="208"/>
      <c r="BQ708" s="208"/>
      <c r="BR708" s="208"/>
      <c r="BS708" s="208"/>
      <c r="BT708" s="208"/>
      <c r="BU708" s="208"/>
      <c r="BV708" s="208"/>
      <c r="BW708" s="208"/>
      <c r="BX708" s="208"/>
      <c r="BY708" s="208"/>
      <c r="BZ708" s="208"/>
      <c r="CA708" s="208"/>
      <c r="CB708" s="208"/>
      <c r="CC708" s="208"/>
      <c r="CD708" s="208"/>
      <c r="CE708" s="208"/>
      <c r="CF708" s="208"/>
      <c r="CG708" s="208"/>
      <c r="CH708" s="208"/>
      <c r="CI708" s="208"/>
      <c r="CJ708" s="208"/>
      <c r="CK708" s="208"/>
      <c r="CL708" s="208"/>
      <c r="CM708" s="208"/>
      <c r="CN708" s="208"/>
      <c r="CO708" s="208"/>
      <c r="CP708" s="208"/>
      <c r="CQ708" s="208"/>
      <c r="CR708" s="208"/>
      <c r="CS708" s="208"/>
      <c r="CT708" s="208"/>
      <c r="CU708" s="208"/>
      <c r="CV708" s="208"/>
      <c r="CW708" s="208"/>
      <c r="CX708" s="208"/>
      <c r="CY708" s="208"/>
      <c r="CZ708" s="208"/>
    </row>
    <row r="709" ht="25.15" customHeight="true" x14ac:dyDescent="0.2">
      <c r="C709" s="504"/>
      <c r="D709" s="504"/>
      <c r="E709" s="504"/>
      <c r="F709" s="504"/>
      <c r="G709" s="504"/>
      <c r="H709" s="504"/>
      <c r="I709" s="484" t="s">
        <v>312</v>
      </c>
      <c r="J709" s="511">
        <v>4.4432958670308562E-4</v>
      </c>
      <c r="K709" s="504"/>
      <c r="L709" s="504"/>
      <c r="M709" s="504"/>
      <c r="N709" s="504"/>
      <c r="O709" s="504"/>
      <c r="P709" s="504"/>
      <c r="Q709" s="504"/>
      <c r="BA709" s="208"/>
      <c r="BB709" s="282"/>
      <c r="BC709" s="208"/>
      <c r="BD709" s="208"/>
      <c r="BE709" s="208"/>
      <c r="BF709" s="208"/>
      <c r="BG709" s="208"/>
      <c r="BH709" s="208"/>
      <c r="BI709" s="208"/>
      <c r="BJ709" s="208"/>
      <c r="BK709" s="208"/>
      <c r="BL709" s="208"/>
      <c r="BM709" s="208"/>
      <c r="BN709" s="208"/>
      <c r="BO709" s="208"/>
      <c r="BP709" s="208"/>
      <c r="BQ709" s="208"/>
      <c r="BR709" s="208"/>
      <c r="BS709" s="208"/>
      <c r="BT709" s="208"/>
      <c r="BU709" s="208"/>
      <c r="BV709" s="208"/>
      <c r="BW709" s="208"/>
      <c r="BX709" s="208"/>
      <c r="BY709" s="208"/>
      <c r="BZ709" s="208"/>
      <c r="CA709" s="208"/>
      <c r="CB709" s="208"/>
      <c r="CC709" s="208"/>
      <c r="CD709" s="208"/>
      <c r="CE709" s="208"/>
      <c r="CF709" s="208"/>
      <c r="CG709" s="208"/>
      <c r="CH709" s="208"/>
      <c r="CI709" s="208"/>
      <c r="CJ709" s="208"/>
      <c r="CK709" s="208"/>
      <c r="CL709" s="208"/>
      <c r="CM709" s="208"/>
      <c r="CN709" s="208"/>
      <c r="CO709" s="208"/>
      <c r="CP709" s="208"/>
      <c r="CQ709" s="208"/>
      <c r="CR709" s="208"/>
      <c r="CS709" s="208"/>
      <c r="CT709" s="208"/>
      <c r="CU709" s="208"/>
      <c r="CV709" s="208"/>
      <c r="CW709" s="208"/>
      <c r="CX709" s="208"/>
      <c r="CY709" s="208"/>
      <c r="CZ709" s="208"/>
    </row>
    <row r="710" ht="25.15" customHeight="true" x14ac:dyDescent="0.2">
      <c r="C710" s="504"/>
      <c r="D710" s="504"/>
      <c r="E710" s="504"/>
      <c r="F710" s="504"/>
      <c r="G710" s="504"/>
      <c r="H710" s="504"/>
      <c r="I710" s="484" t="s">
        <v>316</v>
      </c>
      <c r="J710" s="511">
        <v>-4.5569069374008838E-3</v>
      </c>
      <c r="K710" s="504"/>
      <c r="L710" s="504"/>
      <c r="M710" s="504"/>
      <c r="N710" s="504"/>
      <c r="O710" s="504"/>
      <c r="P710" s="504"/>
      <c r="Q710" s="504"/>
      <c r="BA710" s="208"/>
      <c r="BB710" s="282"/>
      <c r="BC710" s="208"/>
      <c r="BD710" s="208"/>
      <c r="BE710" s="208"/>
      <c r="BF710" s="208"/>
      <c r="BG710" s="208"/>
      <c r="BH710" s="208"/>
      <c r="BI710" s="208"/>
      <c r="BJ710" s="208"/>
      <c r="BK710" s="208"/>
      <c r="BL710" s="208"/>
      <c r="BM710" s="208"/>
      <c r="BN710" s="208"/>
      <c r="BO710" s="208"/>
      <c r="BP710" s="208"/>
      <c r="BQ710" s="208"/>
      <c r="BR710" s="208"/>
      <c r="BS710" s="208"/>
      <c r="BT710" s="208"/>
      <c r="BU710" s="208"/>
      <c r="BV710" s="208"/>
      <c r="BW710" s="208"/>
      <c r="BX710" s="208"/>
      <c r="BY710" s="208"/>
      <c r="BZ710" s="208"/>
      <c r="CA710" s="208"/>
      <c r="CB710" s="208"/>
      <c r="CC710" s="208"/>
      <c r="CD710" s="208"/>
      <c r="CE710" s="208"/>
      <c r="CF710" s="208"/>
      <c r="CG710" s="208"/>
      <c r="CH710" s="208"/>
      <c r="CI710" s="208"/>
      <c r="CJ710" s="208"/>
      <c r="CK710" s="208"/>
      <c r="CL710" s="208"/>
      <c r="CM710" s="208"/>
      <c r="CN710" s="208"/>
      <c r="CO710" s="208"/>
      <c r="CP710" s="208"/>
      <c r="CQ710" s="208"/>
      <c r="CR710" s="208"/>
      <c r="CS710" s="208"/>
      <c r="CT710" s="208"/>
      <c r="CU710" s="208"/>
      <c r="CV710" s="208"/>
      <c r="CW710" s="208"/>
      <c r="CX710" s="208"/>
      <c r="CY710" s="208"/>
      <c r="CZ710" s="208"/>
    </row>
    <row r="711" ht="25.15" customHeight="true" x14ac:dyDescent="0.2">
      <c r="C711" s="504"/>
      <c r="D711" s="504"/>
      <c r="E711" s="504"/>
      <c r="F711" s="504"/>
      <c r="G711" s="504"/>
      <c r="H711" s="504"/>
      <c r="I711" s="484" t="s">
        <v>313</v>
      </c>
      <c r="J711" s="511">
        <v>-1.792576908396496E-3</v>
      </c>
      <c r="K711" s="504"/>
      <c r="L711" s="504"/>
      <c r="M711" s="504"/>
      <c r="N711" s="504"/>
      <c r="O711" s="504"/>
      <c r="P711" s="504"/>
      <c r="Q711" s="504"/>
      <c r="BA711" s="208"/>
      <c r="BB711" s="282"/>
      <c r="BC711" s="208"/>
      <c r="BD711" s="208"/>
      <c r="BE711" s="208"/>
      <c r="BF711" s="208"/>
      <c r="BG711" s="208"/>
      <c r="BH711" s="208"/>
      <c r="BI711" s="208"/>
      <c r="BJ711" s="208"/>
      <c r="BK711" s="208"/>
      <c r="BL711" s="208"/>
      <c r="BM711" s="208"/>
      <c r="BN711" s="208"/>
      <c r="BO711" s="208"/>
      <c r="BP711" s="208"/>
      <c r="BQ711" s="208"/>
      <c r="BR711" s="208"/>
      <c r="BS711" s="208"/>
      <c r="BT711" s="208"/>
      <c r="BU711" s="208"/>
      <c r="BV711" s="208"/>
      <c r="BW711" s="208"/>
      <c r="BX711" s="208"/>
      <c r="BY711" s="208"/>
      <c r="BZ711" s="208"/>
      <c r="CA711" s="208"/>
      <c r="CB711" s="208"/>
      <c r="CC711" s="208"/>
      <c r="CD711" s="208"/>
      <c r="CE711" s="208"/>
      <c r="CF711" s="208"/>
      <c r="CG711" s="208"/>
      <c r="CH711" s="208"/>
      <c r="CI711" s="208"/>
      <c r="CJ711" s="208"/>
      <c r="CK711" s="208"/>
      <c r="CL711" s="208"/>
      <c r="CM711" s="208"/>
      <c r="CN711" s="208"/>
      <c r="CO711" s="208"/>
      <c r="CP711" s="208"/>
      <c r="CQ711" s="208"/>
      <c r="CR711" s="208"/>
      <c r="CS711" s="208"/>
      <c r="CT711" s="208"/>
      <c r="CU711" s="208"/>
      <c r="CV711" s="208"/>
      <c r="CW711" s="208"/>
      <c r="CX711" s="208"/>
      <c r="CY711" s="208"/>
      <c r="CZ711" s="208"/>
    </row>
    <row r="712" ht="25.15" customHeight="true" x14ac:dyDescent="0.2">
      <c r="C712" s="504"/>
      <c r="D712" s="504"/>
      <c r="E712" s="504"/>
      <c r="F712" s="504"/>
      <c r="G712" s="504"/>
      <c r="H712" s="504"/>
      <c r="I712" s="484" t="s">
        <v>255</v>
      </c>
      <c r="J712" s="511">
        <v>-2.7311346875934405E-2</v>
      </c>
      <c r="K712" s="504"/>
      <c r="L712" s="504"/>
      <c r="M712" s="504"/>
      <c r="N712" s="504"/>
      <c r="O712" s="504"/>
      <c r="P712" s="504"/>
      <c r="Q712" s="504"/>
      <c r="BA712" s="208"/>
      <c r="BB712" s="282"/>
      <c r="BC712" s="208"/>
      <c r="BD712" s="208"/>
      <c r="BE712" s="208"/>
      <c r="BF712" s="208"/>
      <c r="BG712" s="208"/>
      <c r="BH712" s="208"/>
      <c r="BI712" s="208"/>
      <c r="BJ712" s="208"/>
      <c r="BK712" s="208"/>
      <c r="BL712" s="208"/>
      <c r="BM712" s="208"/>
      <c r="BN712" s="208"/>
      <c r="BO712" s="208"/>
      <c r="BP712" s="208"/>
      <c r="BQ712" s="208"/>
      <c r="BR712" s="208"/>
      <c r="BS712" s="208"/>
      <c r="BT712" s="208"/>
      <c r="BU712" s="208"/>
      <c r="BV712" s="208"/>
      <c r="BW712" s="208"/>
      <c r="BX712" s="208"/>
      <c r="BY712" s="208"/>
      <c r="BZ712" s="208"/>
      <c r="CA712" s="208"/>
      <c r="CB712" s="208"/>
      <c r="CC712" s="208"/>
      <c r="CD712" s="208"/>
      <c r="CE712" s="208"/>
      <c r="CF712" s="208"/>
      <c r="CG712" s="208"/>
      <c r="CH712" s="208"/>
      <c r="CI712" s="208"/>
      <c r="CJ712" s="208"/>
      <c r="CK712" s="208"/>
      <c r="CL712" s="208"/>
      <c r="CM712" s="208"/>
      <c r="CN712" s="208"/>
      <c r="CO712" s="208"/>
      <c r="CP712" s="208"/>
      <c r="CQ712" s="208"/>
      <c r="CR712" s="208"/>
      <c r="CS712" s="208"/>
      <c r="CT712" s="208"/>
      <c r="CU712" s="208"/>
      <c r="CV712" s="208"/>
      <c r="CW712" s="208"/>
      <c r="CX712" s="208"/>
      <c r="CY712" s="208"/>
      <c r="CZ712" s="208"/>
    </row>
    <row r="713" ht="25.15" customHeight="true" x14ac:dyDescent="0.2">
      <c r="C713" s="504"/>
      <c r="D713" s="504"/>
      <c r="E713" s="504"/>
      <c r="F713" s="504"/>
      <c r="G713" s="504"/>
      <c r="H713" s="504"/>
      <c r="I713" s="484" t="s">
        <v>282</v>
      </c>
      <c r="J713" s="511">
        <v>-1.4955718691020454E-2</v>
      </c>
      <c r="K713" s="504"/>
      <c r="L713" s="504"/>
      <c r="M713" s="504"/>
      <c r="N713" s="504"/>
      <c r="O713" s="504"/>
      <c r="P713" s="504"/>
      <c r="Q713" s="504"/>
      <c r="BA713" s="208"/>
      <c r="BB713" s="282"/>
      <c r="BC713" s="208"/>
      <c r="BD713" s="208"/>
      <c r="BE713" s="208"/>
      <c r="BF713" s="208"/>
      <c r="BG713" s="208"/>
      <c r="BH713" s="208"/>
      <c r="BI713" s="208"/>
      <c r="BJ713" s="208"/>
      <c r="BK713" s="208"/>
      <c r="BL713" s="208"/>
      <c r="BM713" s="208"/>
      <c r="BN713" s="208"/>
      <c r="BO713" s="208"/>
      <c r="BP713" s="208"/>
      <c r="BQ713" s="208"/>
      <c r="BR713" s="208"/>
      <c r="BS713" s="208"/>
      <c r="BT713" s="208"/>
      <c r="BU713" s="208"/>
      <c r="BV713" s="208"/>
      <c r="BW713" s="208"/>
      <c r="BX713" s="208"/>
      <c r="BY713" s="208"/>
      <c r="BZ713" s="208"/>
      <c r="CA713" s="208"/>
      <c r="CB713" s="208"/>
      <c r="CC713" s="208"/>
      <c r="CD713" s="208"/>
      <c r="CE713" s="208"/>
      <c r="CF713" s="208"/>
      <c r="CG713" s="208"/>
      <c r="CH713" s="208"/>
      <c r="CI713" s="208"/>
      <c r="CJ713" s="208"/>
      <c r="CK713" s="208"/>
      <c r="CL713" s="208"/>
      <c r="CM713" s="208"/>
      <c r="CN713" s="208"/>
      <c r="CO713" s="208"/>
      <c r="CP713" s="208"/>
      <c r="CQ713" s="208"/>
      <c r="CR713" s="208"/>
      <c r="CS713" s="208"/>
      <c r="CT713" s="208"/>
      <c r="CU713" s="208"/>
      <c r="CV713" s="208"/>
      <c r="CW713" s="208"/>
      <c r="CX713" s="208"/>
      <c r="CY713" s="208"/>
      <c r="CZ713" s="208"/>
    </row>
    <row r="714" ht="25.15" customHeight="true" x14ac:dyDescent="0.2">
      <c r="C714" s="504"/>
      <c r="D714" s="504"/>
      <c r="E714" s="504"/>
      <c r="F714" s="504"/>
      <c r="G714" s="504"/>
      <c r="H714" s="504"/>
      <c r="I714" s="484" t="s">
        <v>311</v>
      </c>
      <c r="J714" s="511">
        <v>-1.3537290706162033E-3</v>
      </c>
      <c r="K714" s="504"/>
      <c r="L714" s="504"/>
      <c r="M714" s="504"/>
      <c r="N714" s="504"/>
      <c r="O714" s="504"/>
      <c r="P714" s="504"/>
      <c r="Q714" s="504"/>
      <c r="BA714" s="208"/>
      <c r="BB714" s="282"/>
      <c r="BC714" s="208"/>
      <c r="BD714" s="208"/>
      <c r="BE714" s="208"/>
      <c r="BF714" s="208"/>
      <c r="BG714" s="208"/>
      <c r="BH714" s="208"/>
      <c r="BI714" s="208"/>
      <c r="BJ714" s="208"/>
      <c r="BK714" s="208"/>
      <c r="BL714" s="208"/>
      <c r="BM714" s="208"/>
      <c r="BN714" s="208"/>
      <c r="BO714" s="208"/>
      <c r="BP714" s="208"/>
      <c r="BQ714" s="208"/>
      <c r="BR714" s="208"/>
      <c r="BS714" s="208"/>
      <c r="BT714" s="208"/>
      <c r="BU714" s="208"/>
      <c r="BV714" s="208"/>
      <c r="BW714" s="208"/>
      <c r="BX714" s="208"/>
      <c r="BY714" s="208"/>
      <c r="BZ714" s="208"/>
      <c r="CA714" s="208"/>
      <c r="CB714" s="208"/>
      <c r="CC714" s="208"/>
      <c r="CD714" s="208"/>
      <c r="CE714" s="208"/>
      <c r="CF714" s="208"/>
      <c r="CG714" s="208"/>
      <c r="CH714" s="208"/>
      <c r="CI714" s="208"/>
      <c r="CJ714" s="208"/>
      <c r="CK714" s="208"/>
      <c r="CL714" s="208"/>
      <c r="CM714" s="208"/>
      <c r="CN714" s="208"/>
      <c r="CO714" s="208"/>
      <c r="CP714" s="208"/>
      <c r="CQ714" s="208"/>
      <c r="CR714" s="208"/>
      <c r="CS714" s="208"/>
      <c r="CT714" s="208"/>
      <c r="CU714" s="208"/>
      <c r="CV714" s="208"/>
      <c r="CW714" s="208"/>
      <c r="CX714" s="208"/>
      <c r="CY714" s="208"/>
      <c r="CZ714" s="208"/>
    </row>
    <row r="715" ht="25.15" customHeight="true" x14ac:dyDescent="0.2">
      <c r="C715" s="504"/>
      <c r="D715" s="504"/>
      <c r="E715" s="504"/>
      <c r="F715" s="504"/>
      <c r="G715" s="504"/>
      <c r="H715" s="504"/>
      <c r="I715" s="484" t="s">
        <v>319</v>
      </c>
      <c r="J715" s="511">
        <v>-3.7127998858994481E-3</v>
      </c>
      <c r="K715" s="504"/>
      <c r="L715" s="504"/>
      <c r="M715" s="504"/>
      <c r="N715" s="504"/>
      <c r="O715" s="504"/>
      <c r="P715" s="504"/>
      <c r="Q715" s="504"/>
      <c r="BA715" s="208"/>
      <c r="BB715" s="282"/>
      <c r="BC715" s="208"/>
      <c r="BD715" s="208"/>
      <c r="BE715" s="208"/>
      <c r="BF715" s="208"/>
      <c r="BG715" s="208"/>
      <c r="BH715" s="208"/>
      <c r="BI715" s="208"/>
      <c r="BJ715" s="208"/>
      <c r="BK715" s="208"/>
      <c r="BL715" s="208"/>
      <c r="BM715" s="208"/>
      <c r="BN715" s="208"/>
      <c r="BO715" s="208"/>
      <c r="BP715" s="208"/>
      <c r="BQ715" s="208"/>
      <c r="BR715" s="208"/>
      <c r="BS715" s="208"/>
      <c r="BT715" s="208"/>
      <c r="BU715" s="208"/>
      <c r="BV715" s="208"/>
      <c r="BW715" s="208"/>
      <c r="BX715" s="208"/>
      <c r="BY715" s="208"/>
      <c r="BZ715" s="208"/>
      <c r="CA715" s="208"/>
      <c r="CB715" s="208"/>
      <c r="CC715" s="208"/>
      <c r="CD715" s="208"/>
      <c r="CE715" s="208"/>
      <c r="CF715" s="208"/>
      <c r="CG715" s="208"/>
      <c r="CH715" s="208"/>
      <c r="CI715" s="208"/>
      <c r="CJ715" s="208"/>
      <c r="CK715" s="208"/>
      <c r="CL715" s="208"/>
      <c r="CM715" s="208"/>
      <c r="CN715" s="208"/>
      <c r="CO715" s="208"/>
      <c r="CP715" s="208"/>
      <c r="CQ715" s="208"/>
      <c r="CR715" s="208"/>
      <c r="CS715" s="208"/>
      <c r="CT715" s="208"/>
      <c r="CU715" s="208"/>
      <c r="CV715" s="208"/>
      <c r="CW715" s="208"/>
      <c r="CX715" s="208"/>
      <c r="CY715" s="208"/>
      <c r="CZ715" s="208"/>
    </row>
    <row r="716" ht="25.15" customHeight="true" x14ac:dyDescent="0.2">
      <c r="C716" s="504"/>
      <c r="D716" s="504"/>
      <c r="E716" s="504"/>
      <c r="F716" s="504"/>
      <c r="G716" s="504"/>
      <c r="H716" s="504"/>
      <c r="I716" s="484" t="s">
        <v>260</v>
      </c>
      <c r="J716" s="511">
        <v>-1.967831490536727E-2</v>
      </c>
      <c r="K716" s="504"/>
      <c r="L716" s="504"/>
      <c r="M716" s="504"/>
      <c r="N716" s="504"/>
      <c r="O716" s="504"/>
      <c r="P716" s="504"/>
      <c r="Q716" s="504"/>
      <c r="BA716" s="208"/>
      <c r="BB716" s="282"/>
      <c r="BC716" s="208"/>
      <c r="BD716" s="208"/>
      <c r="BE716" s="208"/>
      <c r="BF716" s="208"/>
      <c r="BG716" s="208"/>
      <c r="BH716" s="208"/>
      <c r="BI716" s="208"/>
      <c r="BJ716" s="208"/>
      <c r="BK716" s="208"/>
      <c r="BL716" s="208"/>
      <c r="BM716" s="208"/>
      <c r="BN716" s="208"/>
      <c r="BO716" s="208"/>
      <c r="BP716" s="208"/>
      <c r="BQ716" s="208"/>
      <c r="BR716" s="208"/>
      <c r="BS716" s="208"/>
      <c r="BT716" s="208"/>
      <c r="BU716" s="208"/>
      <c r="BV716" s="208"/>
      <c r="BW716" s="208"/>
      <c r="BX716" s="208"/>
      <c r="BY716" s="208"/>
      <c r="BZ716" s="208"/>
      <c r="CA716" s="208"/>
      <c r="CB716" s="208"/>
      <c r="CC716" s="208"/>
      <c r="CD716" s="208"/>
      <c r="CE716" s="208"/>
      <c r="CF716" s="208"/>
      <c r="CG716" s="208"/>
      <c r="CH716" s="208"/>
      <c r="CI716" s="208"/>
      <c r="CJ716" s="208"/>
      <c r="CK716" s="208"/>
      <c r="CL716" s="208"/>
      <c r="CM716" s="208"/>
      <c r="CN716" s="208"/>
      <c r="CO716" s="208"/>
      <c r="CP716" s="208"/>
      <c r="CQ716" s="208"/>
      <c r="CR716" s="208"/>
      <c r="CS716" s="208"/>
      <c r="CT716" s="208"/>
      <c r="CU716" s="208"/>
      <c r="CV716" s="208"/>
      <c r="CW716" s="208"/>
      <c r="CX716" s="208"/>
      <c r="CY716" s="208"/>
      <c r="CZ716" s="208"/>
    </row>
    <row r="717" ht="25.15" customHeight="true" x14ac:dyDescent="0.2">
      <c r="C717" s="504"/>
      <c r="D717" s="504"/>
      <c r="E717" s="504"/>
      <c r="F717" s="504"/>
      <c r="G717" s="504"/>
      <c r="H717" s="504"/>
      <c r="I717" s="484" t="s">
        <v>299</v>
      </c>
      <c r="J717" s="511">
        <v>-4.7502907560440294E-3</v>
      </c>
      <c r="K717" s="504"/>
      <c r="L717" s="504"/>
      <c r="M717" s="504"/>
      <c r="N717" s="504"/>
      <c r="O717" s="504"/>
      <c r="P717" s="504"/>
      <c r="Q717" s="504"/>
      <c r="BA717" s="208"/>
      <c r="BB717" s="282"/>
      <c r="BC717" s="208"/>
      <c r="BD717" s="208"/>
      <c r="BE717" s="208"/>
      <c r="BF717" s="208"/>
      <c r="BG717" s="208"/>
      <c r="BH717" s="208"/>
      <c r="BI717" s="208"/>
      <c r="BJ717" s="208"/>
      <c r="BK717" s="208"/>
      <c r="BL717" s="208"/>
      <c r="BM717" s="208"/>
      <c r="BN717" s="208"/>
      <c r="BO717" s="208"/>
      <c r="BP717" s="208"/>
      <c r="BQ717" s="208"/>
      <c r="BR717" s="208"/>
      <c r="BS717" s="208"/>
      <c r="BT717" s="208"/>
      <c r="BU717" s="208"/>
      <c r="BV717" s="208"/>
      <c r="BW717" s="208"/>
      <c r="BX717" s="208"/>
      <c r="BY717" s="208"/>
      <c r="BZ717" s="208"/>
      <c r="CA717" s="208"/>
      <c r="CB717" s="208"/>
      <c r="CC717" s="208"/>
      <c r="CD717" s="208"/>
      <c r="CE717" s="208"/>
      <c r="CF717" s="208"/>
      <c r="CG717" s="208"/>
      <c r="CH717" s="208"/>
      <c r="CI717" s="208"/>
      <c r="CJ717" s="208"/>
      <c r="CK717" s="208"/>
      <c r="CL717" s="208"/>
      <c r="CM717" s="208"/>
      <c r="CN717" s="208"/>
      <c r="CO717" s="208"/>
      <c r="CP717" s="208"/>
      <c r="CQ717" s="208"/>
      <c r="CR717" s="208"/>
      <c r="CS717" s="208"/>
      <c r="CT717" s="208"/>
      <c r="CU717" s="208"/>
      <c r="CV717" s="208"/>
      <c r="CW717" s="208"/>
      <c r="CX717" s="208"/>
      <c r="CY717" s="208"/>
      <c r="CZ717" s="208"/>
    </row>
    <row r="718" ht="25.15" customHeight="true" x14ac:dyDescent="0.2">
      <c r="C718" s="504"/>
      <c r="D718" s="504"/>
      <c r="E718" s="504"/>
      <c r="F718" s="504"/>
      <c r="G718" s="504"/>
      <c r="H718" s="504"/>
      <c r="I718" s="487" t="s">
        <v>266</v>
      </c>
      <c r="J718" s="515">
        <v>-2.1334313227994887E-2</v>
      </c>
      <c r="K718" s="504"/>
      <c r="L718" s="504"/>
      <c r="M718" s="504"/>
      <c r="N718" s="504"/>
      <c r="O718" s="504"/>
      <c r="P718" s="504"/>
      <c r="Q718" s="504"/>
      <c r="BA718" s="208"/>
      <c r="BB718" s="282"/>
      <c r="BC718" s="208"/>
      <c r="BD718" s="208"/>
      <c r="BE718" s="208"/>
      <c r="BF718" s="208"/>
      <c r="BG718" s="208"/>
      <c r="BH718" s="208"/>
      <c r="BI718" s="208"/>
      <c r="BJ718" s="208"/>
      <c r="BK718" s="208"/>
      <c r="BL718" s="208"/>
      <c r="BM718" s="208"/>
      <c r="BN718" s="208"/>
      <c r="BO718" s="208"/>
      <c r="BP718" s="208"/>
      <c r="BQ718" s="208"/>
      <c r="BR718" s="208"/>
      <c r="BS718" s="208"/>
      <c r="BT718" s="208"/>
      <c r="BU718" s="208"/>
      <c r="BV718" s="208"/>
      <c r="BW718" s="208"/>
      <c r="BX718" s="208"/>
      <c r="BY718" s="208"/>
      <c r="BZ718" s="208"/>
      <c r="CA718" s="208"/>
      <c r="CB718" s="208"/>
      <c r="CC718" s="208"/>
      <c r="CD718" s="208"/>
      <c r="CE718" s="208"/>
      <c r="CF718" s="208"/>
      <c r="CG718" s="208"/>
      <c r="CH718" s="208"/>
      <c r="CI718" s="208"/>
      <c r="CJ718" s="208"/>
      <c r="CK718" s="208"/>
      <c r="CL718" s="208"/>
      <c r="CM718" s="208"/>
      <c r="CN718" s="208"/>
      <c r="CO718" s="208"/>
      <c r="CP718" s="208"/>
      <c r="CQ718" s="208"/>
      <c r="CR718" s="208"/>
      <c r="CS718" s="208"/>
      <c r="CT718" s="208"/>
      <c r="CU718" s="208"/>
      <c r="CV718" s="208"/>
      <c r="CW718" s="208"/>
      <c r="CX718" s="208"/>
      <c r="CY718" s="208"/>
      <c r="CZ718" s="208"/>
    </row>
    <row r="719" ht="25.15" customHeight="true" x14ac:dyDescent="0.2">
      <c r="C719" s="504"/>
      <c r="D719" s="504"/>
      <c r="E719" s="504"/>
      <c r="F719" s="504"/>
      <c r="G719" s="504"/>
      <c r="H719" s="504"/>
      <c r="I719" s="504"/>
      <c r="J719" s="504"/>
      <c r="K719" s="504"/>
      <c r="L719" s="504"/>
      <c r="M719" s="504"/>
      <c r="N719" s="504"/>
      <c r="O719" s="504"/>
      <c r="P719" s="504"/>
      <c r="Q719" s="504"/>
      <c r="BA719" s="208"/>
      <c r="BB719" s="282"/>
      <c r="BC719" s="208"/>
      <c r="BD719" s="208"/>
      <c r="BE719" s="208"/>
      <c r="BF719" s="208"/>
      <c r="BG719" s="208"/>
      <c r="BH719" s="208"/>
      <c r="BI719" s="208"/>
      <c r="BJ719" s="208"/>
      <c r="BK719" s="208"/>
      <c r="BL719" s="208"/>
      <c r="BM719" s="208"/>
      <c r="BN719" s="208"/>
      <c r="BO719" s="208"/>
      <c r="BP719" s="208"/>
      <c r="BQ719" s="208"/>
      <c r="BR719" s="208"/>
      <c r="BS719" s="208"/>
      <c r="BT719" s="208"/>
      <c r="BU719" s="208"/>
      <c r="BV719" s="208"/>
      <c r="BW719" s="208"/>
      <c r="BX719" s="208"/>
      <c r="BY719" s="208"/>
      <c r="BZ719" s="208"/>
      <c r="CA719" s="208"/>
      <c r="CB719" s="208"/>
      <c r="CC719" s="208"/>
      <c r="CD719" s="208"/>
      <c r="CE719" s="208"/>
      <c r="CF719" s="208"/>
      <c r="CG719" s="208"/>
      <c r="CH719" s="208"/>
      <c r="CI719" s="208"/>
      <c r="CJ719" s="208"/>
      <c r="CK719" s="208"/>
      <c r="CL719" s="208"/>
      <c r="CM719" s="208"/>
      <c r="CN719" s="208"/>
      <c r="CO719" s="208"/>
      <c r="CP719" s="208"/>
      <c r="CQ719" s="208"/>
      <c r="CR719" s="208"/>
      <c r="CS719" s="208"/>
      <c r="CT719" s="208"/>
      <c r="CU719" s="208"/>
      <c r="CV719" s="208"/>
      <c r="CW719" s="208"/>
      <c r="CX719" s="208"/>
      <c r="CY719" s="208"/>
      <c r="CZ719" s="208"/>
    </row>
    <row r="720" ht="25.15" customHeight="true" x14ac:dyDescent="0.2">
      <c r="C720" s="504"/>
      <c r="D720" s="504"/>
      <c r="E720" s="504"/>
      <c r="F720" s="504"/>
      <c r="G720" s="504"/>
      <c r="H720" s="504"/>
      <c r="I720" s="504"/>
      <c r="J720" s="504"/>
      <c r="K720" s="504"/>
      <c r="L720" s="504"/>
      <c r="M720" s="504"/>
      <c r="N720" s="504"/>
      <c r="O720" s="504"/>
      <c r="P720" s="504"/>
      <c r="Q720" s="504"/>
      <c r="BA720" s="208"/>
      <c r="BB720" s="282"/>
      <c r="BC720" s="208"/>
      <c r="BD720" s="208"/>
      <c r="BE720" s="208"/>
      <c r="BF720" s="208"/>
      <c r="BG720" s="208"/>
      <c r="BH720" s="208"/>
      <c r="BI720" s="208"/>
      <c r="BJ720" s="208"/>
      <c r="BK720" s="208"/>
      <c r="BL720" s="208"/>
      <c r="BM720" s="208"/>
      <c r="BN720" s="208"/>
      <c r="BO720" s="208"/>
      <c r="BP720" s="208"/>
      <c r="BQ720" s="208"/>
      <c r="BR720" s="208"/>
      <c r="BS720" s="208"/>
      <c r="BT720" s="208"/>
      <c r="BU720" s="208"/>
      <c r="BV720" s="208"/>
      <c r="BW720" s="208"/>
      <c r="BX720" s="208"/>
      <c r="BY720" s="208"/>
      <c r="BZ720" s="208"/>
      <c r="CA720" s="208"/>
      <c r="CB720" s="208"/>
      <c r="CC720" s="208"/>
      <c r="CD720" s="208"/>
      <c r="CE720" s="208"/>
      <c r="CF720" s="208"/>
      <c r="CG720" s="208"/>
      <c r="CH720" s="208"/>
      <c r="CI720" s="208"/>
      <c r="CJ720" s="208"/>
      <c r="CK720" s="208"/>
      <c r="CL720" s="208"/>
      <c r="CM720" s="208"/>
      <c r="CN720" s="208"/>
      <c r="CO720" s="208"/>
      <c r="CP720" s="208"/>
      <c r="CQ720" s="208"/>
      <c r="CR720" s="208"/>
      <c r="CS720" s="208"/>
      <c r="CT720" s="208"/>
      <c r="CU720" s="208"/>
      <c r="CV720" s="208"/>
      <c r="CW720" s="208"/>
      <c r="CX720" s="208"/>
      <c r="CY720" s="208"/>
      <c r="CZ720" s="208"/>
    </row>
    <row r="721" ht="25.15" customHeight="true" x14ac:dyDescent="0.2">
      <c r="C721" s="504"/>
      <c r="D721" s="504"/>
      <c r="E721" s="504"/>
      <c r="F721" s="504"/>
      <c r="G721" s="504"/>
      <c r="H721" s="504"/>
      <c r="I721" s="1746" t="s">
        <v>328</v>
      </c>
      <c r="J721" s="1763"/>
      <c r="K721" s="504"/>
      <c r="L721" s="504"/>
      <c r="M721" s="504"/>
      <c r="N721" s="504"/>
      <c r="O721" s="504"/>
      <c r="P721" s="504"/>
      <c r="Q721" s="504"/>
      <c r="BA721" s="208"/>
      <c r="BB721" s="282"/>
      <c r="BC721" s="208"/>
      <c r="BD721" s="208"/>
      <c r="BE721" s="208"/>
      <c r="BF721" s="208"/>
      <c r="BG721" s="208"/>
      <c r="BH721" s="208"/>
      <c r="BI721" s="208"/>
      <c r="BJ721" s="208"/>
      <c r="BK721" s="208"/>
      <c r="BL721" s="208"/>
      <c r="BM721" s="208"/>
      <c r="BN721" s="208"/>
      <c r="BO721" s="208"/>
      <c r="BP721" s="208"/>
      <c r="BQ721" s="208"/>
      <c r="BR721" s="208"/>
      <c r="BS721" s="208"/>
      <c r="BT721" s="208"/>
      <c r="BU721" s="208"/>
      <c r="BV721" s="208"/>
      <c r="BW721" s="208"/>
      <c r="BX721" s="208"/>
      <c r="BY721" s="208"/>
      <c r="BZ721" s="208"/>
      <c r="CA721" s="208"/>
      <c r="CB721" s="208"/>
      <c r="CC721" s="208"/>
      <c r="CD721" s="208"/>
      <c r="CE721" s="208"/>
      <c r="CF721" s="208"/>
      <c r="CG721" s="208"/>
      <c r="CH721" s="208"/>
      <c r="CI721" s="208"/>
      <c r="CJ721" s="208"/>
      <c r="CK721" s="208"/>
      <c r="CL721" s="208"/>
      <c r="CM721" s="208"/>
      <c r="CN721" s="208"/>
      <c r="CO721" s="208"/>
      <c r="CP721" s="208"/>
      <c r="CQ721" s="208"/>
      <c r="CR721" s="208"/>
      <c r="CS721" s="208"/>
      <c r="CT721" s="208"/>
      <c r="CU721" s="208"/>
      <c r="CV721" s="208"/>
      <c r="CW721" s="208"/>
      <c r="CX721" s="208"/>
      <c r="CY721" s="208"/>
      <c r="CZ721" s="208"/>
    </row>
    <row r="722" ht="25.15" customHeight="true" x14ac:dyDescent="0.2">
      <c r="C722" s="504"/>
      <c r="D722" s="504"/>
      <c r="E722" s="504"/>
      <c r="F722" s="504"/>
      <c r="G722" s="504"/>
      <c r="H722" s="504"/>
      <c r="I722" s="506" t="s">
        <v>219</v>
      </c>
      <c r="J722" s="537" t="s">
        <v>220</v>
      </c>
      <c r="K722" s="504"/>
      <c r="L722" s="504"/>
      <c r="M722" s="504"/>
      <c r="N722" s="504"/>
      <c r="O722" s="504"/>
      <c r="P722" s="504"/>
      <c r="Q722" s="504"/>
      <c r="BA722" s="208"/>
      <c r="BB722" s="282"/>
      <c r="BC722" s="208"/>
      <c r="BD722" s="208"/>
      <c r="BE722" s="208"/>
      <c r="BF722" s="208"/>
      <c r="BG722" s="208"/>
      <c r="BH722" s="208"/>
      <c r="BI722" s="208"/>
      <c r="BJ722" s="208"/>
      <c r="BK722" s="208"/>
      <c r="BL722" s="208"/>
      <c r="BM722" s="208"/>
      <c r="BN722" s="208"/>
      <c r="BO722" s="208"/>
      <c r="BP722" s="208"/>
      <c r="BQ722" s="208"/>
      <c r="BR722" s="208"/>
      <c r="BS722" s="208"/>
      <c r="BT722" s="208"/>
      <c r="BU722" s="208"/>
      <c r="BV722" s="208"/>
      <c r="BW722" s="208"/>
      <c r="BX722" s="208"/>
      <c r="BY722" s="208"/>
      <c r="BZ722" s="208"/>
      <c r="CA722" s="208"/>
      <c r="CB722" s="208"/>
      <c r="CC722" s="208"/>
      <c r="CD722" s="208"/>
      <c r="CE722" s="208"/>
      <c r="CF722" s="208"/>
      <c r="CG722" s="208"/>
      <c r="CH722" s="208"/>
      <c r="CI722" s="208"/>
      <c r="CJ722" s="208"/>
      <c r="CK722" s="208"/>
      <c r="CL722" s="208"/>
      <c r="CM722" s="208"/>
      <c r="CN722" s="208"/>
      <c r="CO722" s="208"/>
      <c r="CP722" s="208"/>
      <c r="CQ722" s="208"/>
      <c r="CR722" s="208"/>
      <c r="CS722" s="208"/>
      <c r="CT722" s="208"/>
      <c r="CU722" s="208"/>
      <c r="CV722" s="208"/>
      <c r="CW722" s="208"/>
      <c r="CX722" s="208"/>
      <c r="CY722" s="208"/>
      <c r="CZ722" s="208"/>
    </row>
    <row r="723" ht="25.15" customHeight="true" x14ac:dyDescent="0.2">
      <c r="C723" s="504"/>
      <c r="D723" s="504"/>
      <c r="E723" s="504"/>
      <c r="F723" s="504"/>
      <c r="G723" s="504"/>
      <c r="H723" s="504"/>
      <c r="I723" s="538" t="s">
        <v>220</v>
      </c>
      <c r="J723" s="539">
        <v>1</v>
      </c>
      <c r="K723" s="504"/>
      <c r="L723" s="504"/>
      <c r="M723" s="504"/>
      <c r="N723" s="504"/>
      <c r="O723" s="504"/>
      <c r="P723" s="504"/>
      <c r="Q723" s="504"/>
      <c r="BA723" s="208"/>
      <c r="BB723" s="282"/>
      <c r="BC723" s="208"/>
      <c r="BD723" s="208"/>
      <c r="BE723" s="208"/>
      <c r="BF723" s="208"/>
      <c r="BG723" s="208"/>
      <c r="BH723" s="208"/>
      <c r="BI723" s="208"/>
      <c r="BJ723" s="208"/>
      <c r="BK723" s="208"/>
      <c r="BL723" s="208"/>
      <c r="BM723" s="208"/>
      <c r="BN723" s="208"/>
      <c r="BO723" s="208"/>
      <c r="BP723" s="208"/>
      <c r="BQ723" s="208"/>
      <c r="BR723" s="208"/>
      <c r="BS723" s="208"/>
      <c r="BT723" s="208"/>
      <c r="BU723" s="208"/>
      <c r="BV723" s="208"/>
      <c r="BW723" s="208"/>
      <c r="BX723" s="208"/>
      <c r="BY723" s="208"/>
      <c r="BZ723" s="208"/>
      <c r="CA723" s="208"/>
      <c r="CB723" s="208"/>
      <c r="CC723" s="208"/>
      <c r="CD723" s="208"/>
      <c r="CE723" s="208"/>
      <c r="CF723" s="208"/>
      <c r="CG723" s="208"/>
      <c r="CH723" s="208"/>
      <c r="CI723" s="208"/>
      <c r="CJ723" s="208"/>
      <c r="CK723" s="208"/>
      <c r="CL723" s="208"/>
      <c r="CM723" s="208"/>
      <c r="CN723" s="208"/>
      <c r="CO723" s="208"/>
      <c r="CP723" s="208"/>
      <c r="CQ723" s="208"/>
      <c r="CR723" s="208"/>
      <c r="CS723" s="208"/>
      <c r="CT723" s="208"/>
      <c r="CU723" s="208"/>
      <c r="CV723" s="208"/>
      <c r="CW723" s="208"/>
      <c r="CX723" s="208"/>
      <c r="CY723" s="208"/>
      <c r="CZ723" s="208"/>
    </row>
    <row r="724" ht="25.15" customHeight="true" x14ac:dyDescent="0.2">
      <c r="C724" s="504"/>
      <c r="D724" s="504"/>
      <c r="E724" s="504"/>
      <c r="F724" s="504"/>
      <c r="G724" s="504"/>
      <c r="H724" s="504"/>
      <c r="I724" s="504"/>
      <c r="J724" s="504"/>
      <c r="K724" s="504"/>
      <c r="L724" s="504"/>
      <c r="M724" s="504"/>
      <c r="N724" s="504"/>
      <c r="O724" s="504"/>
      <c r="P724" s="504"/>
      <c r="Q724" s="504"/>
      <c r="BA724" s="208"/>
      <c r="BB724" s="282"/>
      <c r="BC724" s="208"/>
      <c r="BD724" s="208"/>
      <c r="BE724" s="208"/>
      <c r="BF724" s="208"/>
      <c r="BG724" s="208"/>
      <c r="BH724" s="208"/>
      <c r="BI724" s="208"/>
      <c r="BJ724" s="208"/>
      <c r="BK724" s="208"/>
      <c r="BL724" s="208"/>
      <c r="BM724" s="208"/>
      <c r="BN724" s="208"/>
      <c r="BO724" s="208"/>
      <c r="BP724" s="208"/>
      <c r="BQ724" s="208"/>
      <c r="BR724" s="208"/>
      <c r="BS724" s="208"/>
      <c r="BT724" s="208"/>
      <c r="BU724" s="208"/>
      <c r="BV724" s="208"/>
      <c r="BW724" s="208"/>
      <c r="BX724" s="208"/>
      <c r="BY724" s="208"/>
      <c r="BZ724" s="208"/>
      <c r="CA724" s="208"/>
      <c r="CB724" s="208"/>
      <c r="CC724" s="208"/>
      <c r="CD724" s="208"/>
      <c r="CE724" s="208"/>
      <c r="CF724" s="208"/>
      <c r="CG724" s="208"/>
      <c r="CH724" s="208"/>
      <c r="CI724" s="208"/>
      <c r="CJ724" s="208"/>
      <c r="CK724" s="208"/>
      <c r="CL724" s="208"/>
      <c r="CM724" s="208"/>
      <c r="CN724" s="208"/>
      <c r="CO724" s="208"/>
      <c r="CP724" s="208"/>
      <c r="CQ724" s="208"/>
      <c r="CR724" s="208"/>
      <c r="CS724" s="208"/>
      <c r="CT724" s="208"/>
      <c r="CU724" s="208"/>
      <c r="CV724" s="208"/>
      <c r="CW724" s="208"/>
      <c r="CX724" s="208"/>
      <c r="CY724" s="208"/>
      <c r="CZ724" s="208"/>
    </row>
    <row r="725" ht="25.15" customHeight="true" x14ac:dyDescent="0.2">
      <c r="C725" s="504"/>
      <c r="D725" s="504"/>
      <c r="E725" s="504"/>
      <c r="F725" s="504"/>
      <c r="G725" s="504"/>
      <c r="H725" s="504"/>
      <c r="I725" s="504"/>
      <c r="J725" s="504"/>
      <c r="K725" s="504"/>
      <c r="L725" s="504"/>
      <c r="M725" s="504"/>
      <c r="N725" s="504"/>
      <c r="O725" s="504"/>
      <c r="P725" s="504"/>
      <c r="Q725" s="504"/>
      <c r="BA725" s="208"/>
      <c r="BB725" s="282"/>
      <c r="BC725" s="208"/>
      <c r="BD725" s="208"/>
      <c r="BE725" s="208"/>
      <c r="BF725" s="208"/>
      <c r="BG725" s="208"/>
      <c r="BH725" s="208"/>
      <c r="BI725" s="208"/>
      <c r="BJ725" s="208"/>
      <c r="BK725" s="208"/>
      <c r="BL725" s="208"/>
      <c r="BM725" s="208"/>
      <c r="BN725" s="208"/>
      <c r="BO725" s="208"/>
      <c r="BP725" s="208"/>
      <c r="BQ725" s="208"/>
      <c r="BR725" s="208"/>
      <c r="BS725" s="208"/>
      <c r="BT725" s="208"/>
      <c r="BU725" s="208"/>
      <c r="BV725" s="208"/>
      <c r="BW725" s="208"/>
      <c r="BX725" s="208"/>
      <c r="BY725" s="208"/>
      <c r="BZ725" s="208"/>
      <c r="CA725" s="208"/>
      <c r="CB725" s="208"/>
      <c r="CC725" s="208"/>
      <c r="CD725" s="208"/>
      <c r="CE725" s="208"/>
      <c r="CF725" s="208"/>
      <c r="CG725" s="208"/>
      <c r="CH725" s="208"/>
      <c r="CI725" s="208"/>
      <c r="CJ725" s="208"/>
      <c r="CK725" s="208"/>
      <c r="CL725" s="208"/>
      <c r="CM725" s="208"/>
      <c r="CN725" s="208"/>
      <c r="CO725" s="208"/>
      <c r="CP725" s="208"/>
      <c r="CQ725" s="208"/>
      <c r="CR725" s="208"/>
      <c r="CS725" s="208"/>
      <c r="CT725" s="208"/>
      <c r="CU725" s="208"/>
      <c r="CV725" s="208"/>
      <c r="CW725" s="208"/>
      <c r="CX725" s="208"/>
      <c r="CY725" s="208"/>
      <c r="CZ725" s="208"/>
    </row>
    <row r="726" ht="25.15" customHeight="true" x14ac:dyDescent="0.2">
      <c r="C726" s="504"/>
      <c r="D726" s="504"/>
      <c r="E726" s="504"/>
      <c r="F726" s="504"/>
      <c r="G726" s="504"/>
      <c r="H726" s="504"/>
      <c r="I726" s="504"/>
      <c r="J726" s="504"/>
      <c r="K726" s="504"/>
      <c r="L726" s="504"/>
      <c r="M726" s="504"/>
      <c r="N726" s="504"/>
      <c r="O726" s="504"/>
      <c r="P726" s="504"/>
      <c r="Q726" s="504"/>
      <c r="BA726" s="208"/>
      <c r="BB726" s="282"/>
      <c r="BC726" s="208"/>
      <c r="BD726" s="208"/>
      <c r="BE726" s="208"/>
      <c r="BF726" s="208"/>
      <c r="BG726" s="208"/>
      <c r="BH726" s="208"/>
      <c r="BI726" s="208"/>
      <c r="BJ726" s="208"/>
      <c r="BK726" s="208"/>
      <c r="BL726" s="208"/>
      <c r="BM726" s="208"/>
      <c r="BN726" s="208"/>
      <c r="BO726" s="208"/>
      <c r="BP726" s="208"/>
      <c r="BQ726" s="208"/>
      <c r="BR726" s="208"/>
      <c r="BS726" s="208"/>
      <c r="BT726" s="208"/>
      <c r="BU726" s="208"/>
      <c r="BV726" s="208"/>
      <c r="BW726" s="208"/>
      <c r="BX726" s="208"/>
      <c r="BY726" s="208"/>
      <c r="BZ726" s="208"/>
      <c r="CA726" s="208"/>
      <c r="CB726" s="208"/>
      <c r="CC726" s="208"/>
      <c r="CD726" s="208"/>
      <c r="CE726" s="208"/>
      <c r="CF726" s="208"/>
      <c r="CG726" s="208"/>
      <c r="CH726" s="208"/>
      <c r="CI726" s="208"/>
      <c r="CJ726" s="208"/>
      <c r="CK726" s="208"/>
      <c r="CL726" s="208"/>
      <c r="CM726" s="208"/>
      <c r="CN726" s="208"/>
      <c r="CO726" s="208"/>
      <c r="CP726" s="208"/>
      <c r="CQ726" s="208"/>
      <c r="CR726" s="208"/>
      <c r="CS726" s="208"/>
      <c r="CT726" s="208"/>
      <c r="CU726" s="208"/>
      <c r="CV726" s="208"/>
      <c r="CW726" s="208"/>
      <c r="CX726" s="208"/>
      <c r="CY726" s="208"/>
      <c r="CZ726" s="208"/>
    </row>
    <row r="727" ht="25.15" customHeight="true" x14ac:dyDescent="0.2">
      <c r="C727" s="504"/>
      <c r="D727" s="504"/>
      <c r="E727" s="504"/>
      <c r="F727" s="504"/>
      <c r="G727" s="504"/>
      <c r="H727" s="504"/>
      <c r="I727" s="504"/>
      <c r="J727" s="504"/>
      <c r="K727" s="504"/>
      <c r="L727" s="504"/>
      <c r="M727" s="504"/>
      <c r="N727" s="504"/>
      <c r="O727" s="504"/>
      <c r="P727" s="504"/>
      <c r="Q727" s="504"/>
      <c r="BA727" s="208"/>
      <c r="BB727" s="282"/>
      <c r="BC727" s="208"/>
      <c r="BD727" s="208"/>
      <c r="BE727" s="208"/>
      <c r="BF727" s="208"/>
      <c r="BG727" s="208"/>
      <c r="BH727" s="208"/>
      <c r="BI727" s="208"/>
      <c r="BJ727" s="208"/>
      <c r="BK727" s="208"/>
      <c r="BL727" s="208"/>
      <c r="BM727" s="208"/>
      <c r="BN727" s="208"/>
      <c r="BO727" s="208"/>
      <c r="BP727" s="208"/>
      <c r="BQ727" s="208"/>
      <c r="BR727" s="208"/>
      <c r="BS727" s="208"/>
      <c r="BT727" s="208"/>
      <c r="BU727" s="208"/>
      <c r="BV727" s="208"/>
      <c r="BW727" s="208"/>
      <c r="BX727" s="208"/>
      <c r="BY727" s="208"/>
      <c r="BZ727" s="208"/>
      <c r="CA727" s="208"/>
      <c r="CB727" s="208"/>
      <c r="CC727" s="208"/>
      <c r="CD727" s="208"/>
      <c r="CE727" s="208"/>
      <c r="CF727" s="208"/>
      <c r="CG727" s="208"/>
      <c r="CH727" s="208"/>
      <c r="CI727" s="208"/>
      <c r="CJ727" s="208"/>
      <c r="CK727" s="208"/>
      <c r="CL727" s="208"/>
      <c r="CM727" s="208"/>
      <c r="CN727" s="208"/>
      <c r="CO727" s="208"/>
      <c r="CP727" s="208"/>
      <c r="CQ727" s="208"/>
      <c r="CR727" s="208"/>
      <c r="CS727" s="208"/>
      <c r="CT727" s="208"/>
      <c r="CU727" s="208"/>
      <c r="CV727" s="208"/>
      <c r="CW727" s="208"/>
      <c r="CX727" s="208"/>
      <c r="CY727" s="208"/>
      <c r="CZ727" s="208"/>
    </row>
    <row r="728" ht="25.15" customHeight="true" x14ac:dyDescent="0.2">
      <c r="C728" s="504"/>
      <c r="D728" s="504"/>
      <c r="E728" s="504"/>
      <c r="F728" s="504"/>
      <c r="G728" s="504"/>
      <c r="H728" s="504"/>
      <c r="I728" s="504"/>
      <c r="J728" s="504"/>
      <c r="K728" s="504"/>
      <c r="L728" s="504"/>
      <c r="M728" s="504"/>
      <c r="N728" s="504"/>
      <c r="O728" s="504"/>
      <c r="P728" s="504"/>
      <c r="Q728" s="504"/>
      <c r="BA728" s="208"/>
      <c r="BB728" s="282"/>
      <c r="BC728" s="208"/>
      <c r="BD728" s="208"/>
      <c r="BE728" s="208"/>
      <c r="BF728" s="208"/>
      <c r="BG728" s="208"/>
      <c r="BH728" s="208"/>
      <c r="BI728" s="208"/>
      <c r="BJ728" s="208"/>
      <c r="BK728" s="208"/>
      <c r="BL728" s="208"/>
      <c r="BM728" s="208"/>
      <c r="BN728" s="208"/>
      <c r="BO728" s="208"/>
      <c r="BP728" s="208"/>
      <c r="BQ728" s="208"/>
      <c r="BR728" s="208"/>
      <c r="BS728" s="208"/>
      <c r="BT728" s="208"/>
      <c r="BU728" s="208"/>
      <c r="BV728" s="208"/>
      <c r="BW728" s="208"/>
      <c r="BX728" s="208"/>
      <c r="BY728" s="208"/>
      <c r="BZ728" s="208"/>
      <c r="CA728" s="208"/>
      <c r="CB728" s="208"/>
      <c r="CC728" s="208"/>
      <c r="CD728" s="208"/>
      <c r="CE728" s="208"/>
      <c r="CF728" s="208"/>
      <c r="CG728" s="208"/>
      <c r="CH728" s="208"/>
      <c r="CI728" s="208"/>
      <c r="CJ728" s="208"/>
      <c r="CK728" s="208"/>
      <c r="CL728" s="208"/>
      <c r="CM728" s="208"/>
      <c r="CN728" s="208"/>
      <c r="CO728" s="208"/>
      <c r="CP728" s="208"/>
      <c r="CQ728" s="208"/>
      <c r="CR728" s="208"/>
      <c r="CS728" s="208"/>
      <c r="CT728" s="208"/>
      <c r="CU728" s="208"/>
      <c r="CV728" s="208"/>
      <c r="CW728" s="208"/>
      <c r="CX728" s="208"/>
      <c r="CY728" s="208"/>
      <c r="CZ728" s="208"/>
    </row>
    <row r="729" ht="25.15" customHeight="true" x14ac:dyDescent="0.2">
      <c r="C729" s="504"/>
      <c r="D729" s="504"/>
      <c r="E729" s="504"/>
      <c r="F729" s="504"/>
      <c r="G729" s="504"/>
      <c r="H729" s="504"/>
      <c r="I729" s="504"/>
      <c r="J729" s="504"/>
      <c r="K729" s="504"/>
      <c r="L729" s="504"/>
      <c r="M729" s="504"/>
      <c r="N729" s="504"/>
      <c r="O729" s="504"/>
      <c r="P729" s="504"/>
      <c r="Q729" s="504"/>
      <c r="BA729" s="208"/>
      <c r="BB729" s="282"/>
      <c r="BC729" s="208"/>
      <c r="BD729" s="208"/>
      <c r="BE729" s="208"/>
      <c r="BF729" s="208"/>
      <c r="BG729" s="208"/>
      <c r="BH729" s="208"/>
      <c r="BI729" s="208"/>
      <c r="BJ729" s="208"/>
      <c r="BK729" s="208"/>
      <c r="BL729" s="208"/>
      <c r="BM729" s="208"/>
      <c r="BN729" s="208"/>
      <c r="BO729" s="208"/>
      <c r="BP729" s="208"/>
      <c r="BQ729" s="208"/>
      <c r="BR729" s="208"/>
      <c r="BS729" s="208"/>
      <c r="BT729" s="208"/>
      <c r="BU729" s="208"/>
      <c r="BV729" s="208"/>
      <c r="BW729" s="208"/>
      <c r="BX729" s="208"/>
      <c r="BY729" s="208"/>
      <c r="BZ729" s="208"/>
      <c r="CA729" s="208"/>
      <c r="CB729" s="208"/>
      <c r="CC729" s="208"/>
      <c r="CD729" s="208"/>
      <c r="CE729" s="208"/>
      <c r="CF729" s="208"/>
      <c r="CG729" s="208"/>
      <c r="CH729" s="208"/>
      <c r="CI729" s="208"/>
      <c r="CJ729" s="208"/>
      <c r="CK729" s="208"/>
      <c r="CL729" s="208"/>
      <c r="CM729" s="208"/>
      <c r="CN729" s="208"/>
      <c r="CO729" s="208"/>
      <c r="CP729" s="208"/>
      <c r="CQ729" s="208"/>
      <c r="CR729" s="208"/>
      <c r="CS729" s="208"/>
      <c r="CT729" s="208"/>
      <c r="CU729" s="208"/>
      <c r="CV729" s="208"/>
      <c r="CW729" s="208"/>
      <c r="CX729" s="208"/>
      <c r="CY729" s="208"/>
      <c r="CZ729" s="208"/>
    </row>
    <row r="730" ht="25.15" customHeight="true" x14ac:dyDescent="0.2">
      <c r="C730" s="504"/>
      <c r="D730" s="504"/>
      <c r="E730" s="504"/>
      <c r="F730" s="504"/>
      <c r="G730" s="504"/>
      <c r="H730" s="504"/>
      <c r="I730" s="504"/>
      <c r="J730" s="504"/>
      <c r="K730" s="504"/>
      <c r="L730" s="504"/>
      <c r="M730" s="504"/>
      <c r="N730" s="504"/>
      <c r="O730" s="504"/>
      <c r="P730" s="504"/>
      <c r="Q730" s="504"/>
      <c r="BA730" s="208"/>
      <c r="BB730" s="282"/>
      <c r="BC730" s="208"/>
      <c r="BD730" s="208"/>
      <c r="BE730" s="208"/>
      <c r="BF730" s="208"/>
      <c r="BG730" s="208"/>
      <c r="BH730" s="208"/>
      <c r="BI730" s="208"/>
      <c r="BJ730" s="208"/>
      <c r="BK730" s="208"/>
      <c r="BL730" s="208"/>
      <c r="BM730" s="208"/>
      <c r="BN730" s="208"/>
      <c r="BO730" s="208"/>
      <c r="BP730" s="208"/>
      <c r="BQ730" s="208"/>
      <c r="BR730" s="208"/>
      <c r="BS730" s="208"/>
      <c r="BT730" s="208"/>
      <c r="BU730" s="208"/>
      <c r="BV730" s="208"/>
      <c r="BW730" s="208"/>
      <c r="BX730" s="208"/>
      <c r="BY730" s="208"/>
      <c r="BZ730" s="208"/>
      <c r="CA730" s="208"/>
      <c r="CB730" s="208"/>
      <c r="CC730" s="208"/>
      <c r="CD730" s="208"/>
      <c r="CE730" s="208"/>
      <c r="CF730" s="208"/>
      <c r="CG730" s="208"/>
      <c r="CH730" s="208"/>
      <c r="CI730" s="208"/>
      <c r="CJ730" s="208"/>
      <c r="CK730" s="208"/>
      <c r="CL730" s="208"/>
      <c r="CM730" s="208"/>
      <c r="CN730" s="208"/>
      <c r="CO730" s="208"/>
      <c r="CP730" s="208"/>
      <c r="CQ730" s="208"/>
      <c r="CR730" s="208"/>
      <c r="CS730" s="208"/>
      <c r="CT730" s="208"/>
      <c r="CU730" s="208"/>
      <c r="CV730" s="208"/>
      <c r="CW730" s="208"/>
      <c r="CX730" s="208"/>
      <c r="CY730" s="208"/>
      <c r="CZ730" s="208"/>
    </row>
    <row r="731" ht="25.15" customHeight="true" x14ac:dyDescent="0.2">
      <c r="C731" s="504"/>
      <c r="D731" s="504"/>
      <c r="E731" s="504"/>
      <c r="F731" s="504"/>
      <c r="G731" s="504"/>
      <c r="H731" s="504"/>
      <c r="I731" s="504"/>
      <c r="J731" s="504"/>
      <c r="K731" s="504"/>
      <c r="L731" s="504"/>
      <c r="M731" s="504"/>
      <c r="N731" s="504"/>
      <c r="O731" s="504"/>
      <c r="P731" s="504"/>
      <c r="Q731" s="504"/>
      <c r="BA731" s="208"/>
      <c r="BB731" s="282"/>
      <c r="BC731" s="208"/>
      <c r="BD731" s="208"/>
      <c r="BE731" s="208"/>
      <c r="BF731" s="208"/>
      <c r="BG731" s="208"/>
      <c r="BH731" s="208"/>
      <c r="BI731" s="208"/>
      <c r="BJ731" s="208"/>
      <c r="BK731" s="208"/>
      <c r="BL731" s="208"/>
      <c r="BM731" s="208"/>
      <c r="BN731" s="208"/>
      <c r="BO731" s="208"/>
      <c r="BP731" s="208"/>
      <c r="BQ731" s="208"/>
      <c r="BR731" s="208"/>
      <c r="BS731" s="208"/>
      <c r="BT731" s="208"/>
      <c r="BU731" s="208"/>
      <c r="BV731" s="208"/>
      <c r="BW731" s="208"/>
      <c r="BX731" s="208"/>
      <c r="BY731" s="208"/>
      <c r="BZ731" s="208"/>
      <c r="CA731" s="208"/>
      <c r="CB731" s="208"/>
      <c r="CC731" s="208"/>
      <c r="CD731" s="208"/>
      <c r="CE731" s="208"/>
      <c r="CF731" s="208"/>
      <c r="CG731" s="208"/>
      <c r="CH731" s="208"/>
      <c r="CI731" s="208"/>
      <c r="CJ731" s="208"/>
      <c r="CK731" s="208"/>
      <c r="CL731" s="208"/>
      <c r="CM731" s="208"/>
      <c r="CN731" s="208"/>
      <c r="CO731" s="208"/>
      <c r="CP731" s="208"/>
      <c r="CQ731" s="208"/>
      <c r="CR731" s="208"/>
      <c r="CS731" s="208"/>
      <c r="CT731" s="208"/>
      <c r="CU731" s="208"/>
      <c r="CV731" s="208"/>
      <c r="CW731" s="208"/>
      <c r="CX731" s="208"/>
      <c r="CY731" s="208"/>
      <c r="CZ731" s="208"/>
    </row>
    <row r="732" ht="25.15" customHeight="true" x14ac:dyDescent="0.2">
      <c r="C732" s="504"/>
      <c r="D732" s="504"/>
      <c r="E732" s="504"/>
      <c r="F732" s="504"/>
      <c r="G732" s="504"/>
      <c r="H732" s="504"/>
      <c r="I732" s="504"/>
      <c r="J732" s="504"/>
      <c r="K732" s="504"/>
      <c r="L732" s="504"/>
      <c r="M732" s="504"/>
      <c r="N732" s="504"/>
      <c r="O732" s="504"/>
      <c r="P732" s="504"/>
      <c r="Q732" s="504"/>
      <c r="BA732" s="208"/>
      <c r="BB732" s="282"/>
      <c r="BC732" s="208"/>
      <c r="BD732" s="208"/>
      <c r="BE732" s="208"/>
      <c r="BF732" s="208"/>
      <c r="BG732" s="208"/>
      <c r="BH732" s="208"/>
      <c r="BI732" s="208"/>
      <c r="BJ732" s="208"/>
      <c r="BK732" s="208"/>
      <c r="BL732" s="208"/>
      <c r="BM732" s="208"/>
      <c r="BN732" s="208"/>
      <c r="BO732" s="208"/>
      <c r="BP732" s="208"/>
      <c r="BQ732" s="208"/>
      <c r="BR732" s="208"/>
      <c r="BS732" s="208"/>
      <c r="BT732" s="208"/>
      <c r="BU732" s="208"/>
      <c r="BV732" s="208"/>
      <c r="BW732" s="208"/>
      <c r="BX732" s="208"/>
      <c r="BY732" s="208"/>
      <c r="BZ732" s="208"/>
      <c r="CA732" s="208"/>
      <c r="CB732" s="208"/>
      <c r="CC732" s="208"/>
      <c r="CD732" s="208"/>
      <c r="CE732" s="208"/>
      <c r="CF732" s="208"/>
      <c r="CG732" s="208"/>
      <c r="CH732" s="208"/>
      <c r="CI732" s="208"/>
      <c r="CJ732" s="208"/>
      <c r="CK732" s="208"/>
      <c r="CL732" s="208"/>
      <c r="CM732" s="208"/>
      <c r="CN732" s="208"/>
      <c r="CO732" s="208"/>
      <c r="CP732" s="208"/>
      <c r="CQ732" s="208"/>
      <c r="CR732" s="208"/>
      <c r="CS732" s="208"/>
      <c r="CT732" s="208"/>
      <c r="CU732" s="208"/>
      <c r="CV732" s="208"/>
      <c r="CW732" s="208"/>
      <c r="CX732" s="208"/>
      <c r="CY732" s="208"/>
      <c r="CZ732" s="208"/>
    </row>
    <row r="733" ht="25.15" customHeight="true" x14ac:dyDescent="0.2">
      <c r="C733" s="504"/>
      <c r="D733" s="504"/>
      <c r="E733" s="504"/>
      <c r="F733" s="504"/>
      <c r="G733" s="504"/>
      <c r="H733" s="504"/>
      <c r="I733" s="504"/>
      <c r="J733" s="504"/>
      <c r="K733" s="504"/>
      <c r="L733" s="504"/>
      <c r="M733" s="504"/>
      <c r="N733" s="504"/>
      <c r="O733" s="504"/>
      <c r="P733" s="504"/>
      <c r="Q733" s="504"/>
      <c r="BA733" s="208"/>
      <c r="BB733" s="282"/>
      <c r="BC733" s="208"/>
      <c r="BD733" s="208"/>
      <c r="BE733" s="208"/>
      <c r="BF733" s="208"/>
      <c r="BG733" s="208"/>
      <c r="BH733" s="208"/>
      <c r="BI733" s="208"/>
      <c r="BJ733" s="208"/>
      <c r="BK733" s="208"/>
      <c r="BL733" s="208"/>
      <c r="BM733" s="208"/>
      <c r="BN733" s="208"/>
      <c r="BO733" s="208"/>
      <c r="BP733" s="208"/>
      <c r="BQ733" s="208"/>
      <c r="BR733" s="208"/>
      <c r="BS733" s="208"/>
      <c r="BT733" s="208"/>
      <c r="BU733" s="208"/>
      <c r="BV733" s="208"/>
      <c r="BW733" s="208"/>
      <c r="BX733" s="208"/>
      <c r="BY733" s="208"/>
      <c r="BZ733" s="208"/>
      <c r="CA733" s="208"/>
      <c r="CB733" s="208"/>
      <c r="CC733" s="208"/>
      <c r="CD733" s="208"/>
      <c r="CE733" s="208"/>
      <c r="CF733" s="208"/>
      <c r="CG733" s="208"/>
      <c r="CH733" s="208"/>
      <c r="CI733" s="208"/>
      <c r="CJ733" s="208"/>
      <c r="CK733" s="208"/>
      <c r="CL733" s="208"/>
      <c r="CM733" s="208"/>
      <c r="CN733" s="208"/>
      <c r="CO733" s="208"/>
      <c r="CP733" s="208"/>
      <c r="CQ733" s="208"/>
      <c r="CR733" s="208"/>
      <c r="CS733" s="208"/>
      <c r="CT733" s="208"/>
      <c r="CU733" s="208"/>
      <c r="CV733" s="208"/>
      <c r="CW733" s="208"/>
      <c r="CX733" s="208"/>
      <c r="CY733" s="208"/>
      <c r="CZ733" s="208"/>
    </row>
    <row r="734" ht="25.15" customHeight="true" x14ac:dyDescent="0.2">
      <c r="C734" s="504"/>
      <c r="D734" s="504"/>
      <c r="E734" s="504"/>
      <c r="F734" s="504"/>
      <c r="G734" s="504"/>
      <c r="H734" s="504"/>
      <c r="I734" s="504"/>
      <c r="J734" s="504"/>
      <c r="K734" s="504"/>
      <c r="L734" s="504"/>
      <c r="M734" s="504"/>
      <c r="N734" s="504"/>
      <c r="O734" s="504"/>
      <c r="P734" s="504"/>
      <c r="Q734" s="504"/>
      <c r="BA734" s="208"/>
      <c r="BB734" s="282"/>
      <c r="BC734" s="208"/>
      <c r="BD734" s="208"/>
      <c r="BE734" s="208"/>
      <c r="BF734" s="208"/>
      <c r="BG734" s="208"/>
      <c r="BH734" s="208"/>
      <c r="BI734" s="208"/>
      <c r="BJ734" s="208"/>
      <c r="BK734" s="208"/>
      <c r="BL734" s="208"/>
      <c r="BM734" s="208"/>
      <c r="BN734" s="208"/>
      <c r="BO734" s="208"/>
      <c r="BP734" s="208"/>
      <c r="BQ734" s="208"/>
      <c r="BR734" s="208"/>
      <c r="BS734" s="208"/>
      <c r="BT734" s="208"/>
      <c r="BU734" s="208"/>
      <c r="BV734" s="208"/>
      <c r="BW734" s="208"/>
      <c r="BX734" s="208"/>
      <c r="BY734" s="208"/>
      <c r="BZ734" s="208"/>
      <c r="CA734" s="208"/>
      <c r="CB734" s="208"/>
      <c r="CC734" s="208"/>
      <c r="CD734" s="208"/>
      <c r="CE734" s="208"/>
      <c r="CF734" s="208"/>
      <c r="CG734" s="208"/>
      <c r="CH734" s="208"/>
      <c r="CI734" s="208"/>
      <c r="CJ734" s="208"/>
      <c r="CK734" s="208"/>
      <c r="CL734" s="208"/>
      <c r="CM734" s="208"/>
      <c r="CN734" s="208"/>
      <c r="CO734" s="208"/>
      <c r="CP734" s="208"/>
      <c r="CQ734" s="208"/>
      <c r="CR734" s="208"/>
      <c r="CS734" s="208"/>
      <c r="CT734" s="208"/>
      <c r="CU734" s="208"/>
      <c r="CV734" s="208"/>
      <c r="CW734" s="208"/>
      <c r="CX734" s="208"/>
      <c r="CY734" s="208"/>
      <c r="CZ734" s="208"/>
    </row>
    <row r="735" ht="25.15" customHeight="true" x14ac:dyDescent="0.2">
      <c r="C735" s="504"/>
      <c r="D735" s="504"/>
      <c r="E735" s="504"/>
      <c r="F735" s="504"/>
      <c r="G735" s="504"/>
      <c r="H735" s="504"/>
      <c r="I735" s="504"/>
      <c r="J735" s="504"/>
      <c r="K735" s="504"/>
      <c r="L735" s="504"/>
      <c r="M735" s="504"/>
      <c r="N735" s="504"/>
      <c r="O735" s="504"/>
      <c r="P735" s="504"/>
      <c r="Q735" s="504"/>
      <c r="BA735" s="208"/>
      <c r="BB735" s="282"/>
      <c r="BC735" s="208"/>
      <c r="BD735" s="208"/>
      <c r="BE735" s="208"/>
      <c r="BF735" s="208"/>
      <c r="BG735" s="208"/>
      <c r="BH735" s="208"/>
      <c r="BI735" s="208"/>
      <c r="BJ735" s="208"/>
      <c r="BK735" s="208"/>
      <c r="BL735" s="208"/>
      <c r="BM735" s="208"/>
      <c r="BN735" s="208"/>
      <c r="BO735" s="208"/>
      <c r="BP735" s="208"/>
      <c r="BQ735" s="208"/>
      <c r="BR735" s="208"/>
      <c r="BS735" s="208"/>
      <c r="BT735" s="208"/>
      <c r="BU735" s="208"/>
      <c r="BV735" s="208"/>
      <c r="BW735" s="208"/>
      <c r="BX735" s="208"/>
      <c r="BY735" s="208"/>
      <c r="BZ735" s="208"/>
      <c r="CA735" s="208"/>
      <c r="CB735" s="208"/>
      <c r="CC735" s="208"/>
      <c r="CD735" s="208"/>
      <c r="CE735" s="208"/>
      <c r="CF735" s="208"/>
      <c r="CG735" s="208"/>
      <c r="CH735" s="208"/>
      <c r="CI735" s="208"/>
      <c r="CJ735" s="208"/>
      <c r="CK735" s="208"/>
      <c r="CL735" s="208"/>
      <c r="CM735" s="208"/>
      <c r="CN735" s="208"/>
      <c r="CO735" s="208"/>
      <c r="CP735" s="208"/>
      <c r="CQ735" s="208"/>
      <c r="CR735" s="208"/>
      <c r="CS735" s="208"/>
      <c r="CT735" s="208"/>
      <c r="CU735" s="208"/>
      <c r="CV735" s="208"/>
      <c r="CW735" s="208"/>
      <c r="CX735" s="208"/>
      <c r="CY735" s="208"/>
      <c r="CZ735" s="208"/>
    </row>
    <row r="736" ht="25.15" customHeight="true" x14ac:dyDescent="0.2">
      <c r="C736" s="504"/>
      <c r="D736" s="504"/>
      <c r="E736" s="504"/>
      <c r="F736" s="504"/>
      <c r="G736" s="504"/>
      <c r="H736" s="504"/>
      <c r="I736" s="504"/>
      <c r="J736" s="504"/>
      <c r="K736" s="504"/>
      <c r="L736" s="504"/>
      <c r="M736" s="504"/>
      <c r="N736" s="504"/>
      <c r="O736" s="504"/>
      <c r="P736" s="504"/>
      <c r="Q736" s="504"/>
      <c r="BA736" s="208"/>
      <c r="BB736" s="282"/>
      <c r="BC736" s="208"/>
      <c r="BD736" s="208"/>
      <c r="BE736" s="208"/>
      <c r="BF736" s="208"/>
      <c r="BG736" s="208"/>
      <c r="BH736" s="208"/>
      <c r="BI736" s="208"/>
      <c r="BJ736" s="208"/>
      <c r="BK736" s="208"/>
      <c r="BL736" s="208"/>
      <c r="BM736" s="208"/>
      <c r="BN736" s="208"/>
      <c r="BO736" s="208"/>
      <c r="BP736" s="208"/>
      <c r="BQ736" s="208"/>
      <c r="BR736" s="208"/>
      <c r="BS736" s="208"/>
      <c r="BT736" s="208"/>
      <c r="BU736" s="208"/>
      <c r="BV736" s="208"/>
      <c r="BW736" s="208"/>
      <c r="BX736" s="208"/>
      <c r="BY736" s="208"/>
      <c r="BZ736" s="208"/>
      <c r="CA736" s="208"/>
      <c r="CB736" s="208"/>
      <c r="CC736" s="208"/>
      <c r="CD736" s="208"/>
      <c r="CE736" s="208"/>
      <c r="CF736" s="208"/>
      <c r="CG736" s="208"/>
      <c r="CH736" s="208"/>
      <c r="CI736" s="208"/>
      <c r="CJ736" s="208"/>
      <c r="CK736" s="208"/>
      <c r="CL736" s="208"/>
      <c r="CM736" s="208"/>
      <c r="CN736" s="208"/>
      <c r="CO736" s="208"/>
      <c r="CP736" s="208"/>
      <c r="CQ736" s="208"/>
      <c r="CR736" s="208"/>
      <c r="CS736" s="208"/>
      <c r="CT736" s="208"/>
      <c r="CU736" s="208"/>
      <c r="CV736" s="208"/>
      <c r="CW736" s="208"/>
      <c r="CX736" s="208"/>
      <c r="CY736" s="208"/>
      <c r="CZ736" s="208"/>
    </row>
    <row r="737" ht="25.15" customHeight="true" x14ac:dyDescent="0.2">
      <c r="C737" s="504"/>
      <c r="D737" s="504"/>
      <c r="E737" s="504"/>
      <c r="F737" s="504"/>
      <c r="G737" s="504"/>
      <c r="H737" s="504"/>
      <c r="I737" s="504"/>
      <c r="J737" s="504"/>
      <c r="K737" s="504"/>
      <c r="L737" s="504"/>
      <c r="M737" s="504"/>
      <c r="N737" s="504"/>
      <c r="O737" s="504"/>
      <c r="P737" s="504"/>
      <c r="Q737" s="504"/>
      <c r="BA737" s="208"/>
      <c r="BB737" s="282"/>
      <c r="BC737" s="208"/>
      <c r="BD737" s="208"/>
      <c r="BE737" s="208"/>
      <c r="BF737" s="208"/>
      <c r="BG737" s="208"/>
      <c r="BH737" s="208"/>
      <c r="BI737" s="208"/>
      <c r="BJ737" s="208"/>
      <c r="BK737" s="208"/>
      <c r="BL737" s="208"/>
      <c r="BM737" s="208"/>
      <c r="BN737" s="208"/>
      <c r="BO737" s="208"/>
      <c r="BP737" s="208"/>
      <c r="BQ737" s="208"/>
      <c r="BR737" s="208"/>
      <c r="BS737" s="208"/>
      <c r="BT737" s="208"/>
      <c r="BU737" s="208"/>
      <c r="BV737" s="208"/>
      <c r="BW737" s="208"/>
      <c r="BX737" s="208"/>
      <c r="BY737" s="208"/>
      <c r="BZ737" s="208"/>
      <c r="CA737" s="208"/>
      <c r="CB737" s="208"/>
      <c r="CC737" s="208"/>
      <c r="CD737" s="208"/>
      <c r="CE737" s="208"/>
      <c r="CF737" s="208"/>
      <c r="CG737" s="208"/>
      <c r="CH737" s="208"/>
      <c r="CI737" s="208"/>
      <c r="CJ737" s="208"/>
      <c r="CK737" s="208"/>
      <c r="CL737" s="208"/>
      <c r="CM737" s="208"/>
      <c r="CN737" s="208"/>
      <c r="CO737" s="208"/>
      <c r="CP737" s="208"/>
      <c r="CQ737" s="208"/>
      <c r="CR737" s="208"/>
      <c r="CS737" s="208"/>
      <c r="CT737" s="208"/>
      <c r="CU737" s="208"/>
      <c r="CV737" s="208"/>
      <c r="CW737" s="208"/>
      <c r="CX737" s="208"/>
      <c r="CY737" s="208"/>
      <c r="CZ737" s="208"/>
    </row>
    <row r="738" ht="25.15" customHeight="true" x14ac:dyDescent="0.2">
      <c r="C738" s="504"/>
      <c r="D738" s="504"/>
      <c r="E738" s="504"/>
      <c r="F738" s="504"/>
      <c r="G738" s="504"/>
      <c r="H738" s="504"/>
      <c r="I738" s="504"/>
      <c r="J738" s="504"/>
      <c r="K738" s="504"/>
      <c r="L738" s="504"/>
      <c r="M738" s="504"/>
      <c r="N738" s="504"/>
      <c r="O738" s="504"/>
      <c r="P738" s="504"/>
      <c r="Q738" s="504"/>
      <c r="BA738" s="208"/>
      <c r="BB738" s="282"/>
      <c r="BC738" s="208"/>
      <c r="BD738" s="208"/>
      <c r="BE738" s="208"/>
      <c r="BF738" s="208"/>
      <c r="BG738" s="208"/>
      <c r="BH738" s="208"/>
      <c r="BI738" s="208"/>
      <c r="BJ738" s="208"/>
      <c r="BK738" s="208"/>
      <c r="BL738" s="208"/>
      <c r="BM738" s="208"/>
      <c r="BN738" s="208"/>
      <c r="BO738" s="208"/>
      <c r="BP738" s="208"/>
      <c r="BQ738" s="208"/>
      <c r="BR738" s="208"/>
      <c r="BS738" s="208"/>
      <c r="BT738" s="208"/>
      <c r="BU738" s="208"/>
      <c r="BV738" s="208"/>
      <c r="BW738" s="208"/>
      <c r="BX738" s="208"/>
      <c r="BY738" s="208"/>
      <c r="BZ738" s="208"/>
      <c r="CA738" s="208"/>
      <c r="CB738" s="208"/>
      <c r="CC738" s="208"/>
      <c r="CD738" s="208"/>
      <c r="CE738" s="208"/>
      <c r="CF738" s="208"/>
      <c r="CG738" s="208"/>
      <c r="CH738" s="208"/>
      <c r="CI738" s="208"/>
      <c r="CJ738" s="208"/>
      <c r="CK738" s="208"/>
      <c r="CL738" s="208"/>
      <c r="CM738" s="208"/>
      <c r="CN738" s="208"/>
      <c r="CO738" s="208"/>
      <c r="CP738" s="208"/>
      <c r="CQ738" s="208"/>
      <c r="CR738" s="208"/>
      <c r="CS738" s="208"/>
      <c r="CT738" s="208"/>
      <c r="CU738" s="208"/>
      <c r="CV738" s="208"/>
      <c r="CW738" s="208"/>
      <c r="CX738" s="208"/>
      <c r="CY738" s="208"/>
      <c r="CZ738" s="208"/>
    </row>
    <row r="739" ht="25.15" customHeight="true" x14ac:dyDescent="0.2">
      <c r="C739" s="504"/>
      <c r="D739" s="504"/>
      <c r="E739" s="504"/>
      <c r="F739" s="504"/>
      <c r="G739" s="504"/>
      <c r="H739" s="504"/>
      <c r="I739" s="504"/>
      <c r="J739" s="504"/>
      <c r="K739" s="504"/>
      <c r="L739" s="504"/>
      <c r="M739" s="504"/>
      <c r="N739" s="504"/>
      <c r="O739" s="504"/>
      <c r="P739" s="504"/>
      <c r="Q739" s="504"/>
      <c r="BA739" s="208"/>
      <c r="BB739" s="282"/>
      <c r="BC739" s="208"/>
      <c r="BD739" s="208"/>
      <c r="BE739" s="208"/>
      <c r="BF739" s="208"/>
      <c r="BG739" s="208"/>
      <c r="BH739" s="208"/>
      <c r="BI739" s="208"/>
      <c r="BJ739" s="208"/>
      <c r="BK739" s="208"/>
      <c r="BL739" s="208"/>
      <c r="BM739" s="208"/>
      <c r="BN739" s="208"/>
      <c r="BO739" s="208"/>
      <c r="BP739" s="208"/>
      <c r="BQ739" s="208"/>
      <c r="BR739" s="208"/>
      <c r="BS739" s="208"/>
      <c r="BT739" s="208"/>
      <c r="BU739" s="208"/>
      <c r="BV739" s="208"/>
      <c r="BW739" s="208"/>
      <c r="BX739" s="208"/>
      <c r="BY739" s="208"/>
      <c r="BZ739" s="208"/>
      <c r="CA739" s="208"/>
      <c r="CB739" s="208"/>
      <c r="CC739" s="208"/>
      <c r="CD739" s="208"/>
      <c r="CE739" s="208"/>
      <c r="CF739" s="208"/>
      <c r="CG739" s="208"/>
      <c r="CH739" s="208"/>
      <c r="CI739" s="208"/>
      <c r="CJ739" s="208"/>
      <c r="CK739" s="208"/>
      <c r="CL739" s="208"/>
      <c r="CM739" s="208"/>
      <c r="CN739" s="208"/>
      <c r="CO739" s="208"/>
      <c r="CP739" s="208"/>
      <c r="CQ739" s="208"/>
      <c r="CR739" s="208"/>
      <c r="CS739" s="208"/>
      <c r="CT739" s="208"/>
      <c r="CU739" s="208"/>
      <c r="CV739" s="208"/>
      <c r="CW739" s="208"/>
      <c r="CX739" s="208"/>
      <c r="CY739" s="208"/>
      <c r="CZ739" s="208"/>
    </row>
    <row r="740" ht="25.15" customHeight="true" x14ac:dyDescent="0.2">
      <c r="C740" s="504"/>
      <c r="D740" s="504"/>
      <c r="E740" s="504"/>
      <c r="F740" s="504"/>
      <c r="G740" s="504"/>
      <c r="H740" s="504"/>
      <c r="I740" s="504"/>
      <c r="J740" s="504"/>
      <c r="K740" s="504"/>
      <c r="L740" s="504"/>
      <c r="M740" s="504"/>
      <c r="N740" s="504"/>
      <c r="O740" s="504"/>
      <c r="P740" s="504"/>
      <c r="Q740" s="504"/>
      <c r="BA740" s="208"/>
      <c r="BB740" s="282"/>
      <c r="BC740" s="208"/>
      <c r="BD740" s="208"/>
      <c r="BE740" s="208"/>
      <c r="BF740" s="208"/>
      <c r="BG740" s="208"/>
      <c r="BH740" s="208"/>
      <c r="BI740" s="208"/>
      <c r="BJ740" s="208"/>
      <c r="BK740" s="208"/>
      <c r="BL740" s="208"/>
      <c r="BM740" s="208"/>
      <c r="BN740" s="208"/>
      <c r="BO740" s="208"/>
      <c r="BP740" s="208"/>
      <c r="BQ740" s="208"/>
      <c r="BR740" s="208"/>
      <c r="BS740" s="208"/>
      <c r="BT740" s="208"/>
      <c r="BU740" s="208"/>
      <c r="BV740" s="208"/>
      <c r="BW740" s="208"/>
      <c r="BX740" s="208"/>
      <c r="BY740" s="208"/>
      <c r="BZ740" s="208"/>
      <c r="CA740" s="208"/>
      <c r="CB740" s="208"/>
      <c r="CC740" s="208"/>
      <c r="CD740" s="208"/>
      <c r="CE740" s="208"/>
      <c r="CF740" s="208"/>
      <c r="CG740" s="208"/>
      <c r="CH740" s="208"/>
      <c r="CI740" s="208"/>
      <c r="CJ740" s="208"/>
      <c r="CK740" s="208"/>
      <c r="CL740" s="208"/>
      <c r="CM740" s="208"/>
      <c r="CN740" s="208"/>
      <c r="CO740" s="208"/>
      <c r="CP740" s="208"/>
      <c r="CQ740" s="208"/>
      <c r="CR740" s="208"/>
      <c r="CS740" s="208"/>
      <c r="CT740" s="208"/>
      <c r="CU740" s="208"/>
      <c r="CV740" s="208"/>
      <c r="CW740" s="208"/>
      <c r="CX740" s="208"/>
      <c r="CY740" s="208"/>
      <c r="CZ740" s="208"/>
    </row>
    <row r="741" ht="25.15" customHeight="true" x14ac:dyDescent="0.2">
      <c r="C741" s="504"/>
      <c r="D741" s="504"/>
      <c r="E741" s="504"/>
      <c r="F741" s="504"/>
      <c r="G741" s="504"/>
      <c r="H741" s="504"/>
      <c r="I741" s="504"/>
      <c r="J741" s="504"/>
      <c r="K741" s="504"/>
      <c r="L741" s="504"/>
      <c r="M741" s="504"/>
      <c r="N741" s="504"/>
      <c r="O741" s="504"/>
      <c r="P741" s="504"/>
      <c r="Q741" s="504"/>
      <c r="BA741" s="208"/>
      <c r="BB741" s="282"/>
      <c r="BC741" s="208"/>
      <c r="BD741" s="208"/>
      <c r="BE741" s="208"/>
      <c r="BF741" s="208"/>
      <c r="BG741" s="208"/>
      <c r="BH741" s="208"/>
      <c r="BI741" s="208"/>
      <c r="BJ741" s="208"/>
      <c r="BK741" s="208"/>
      <c r="BL741" s="208"/>
      <c r="BM741" s="208"/>
      <c r="BN741" s="208"/>
      <c r="BO741" s="208"/>
      <c r="BP741" s="208"/>
      <c r="BQ741" s="208"/>
      <c r="BR741" s="208"/>
      <c r="BS741" s="208"/>
      <c r="BT741" s="208"/>
      <c r="BU741" s="208"/>
      <c r="BV741" s="208"/>
      <c r="BW741" s="208"/>
      <c r="BX741" s="208"/>
      <c r="BY741" s="208"/>
      <c r="BZ741" s="208"/>
      <c r="CA741" s="208"/>
      <c r="CB741" s="208"/>
      <c r="CC741" s="208"/>
      <c r="CD741" s="208"/>
      <c r="CE741" s="208"/>
      <c r="CF741" s="208"/>
      <c r="CG741" s="208"/>
      <c r="CH741" s="208"/>
      <c r="CI741" s="208"/>
      <c r="CJ741" s="208"/>
      <c r="CK741" s="208"/>
      <c r="CL741" s="208"/>
      <c r="CM741" s="208"/>
      <c r="CN741" s="208"/>
      <c r="CO741" s="208"/>
      <c r="CP741" s="208"/>
      <c r="CQ741" s="208"/>
      <c r="CR741" s="208"/>
      <c r="CS741" s="208"/>
      <c r="CT741" s="208"/>
      <c r="CU741" s="208"/>
      <c r="CV741" s="208"/>
      <c r="CW741" s="208"/>
      <c r="CX741" s="208"/>
      <c r="CY741" s="208"/>
      <c r="CZ741" s="208"/>
    </row>
    <row r="742" ht="25.15" customHeight="true" x14ac:dyDescent="0.2">
      <c r="C742" s="504"/>
      <c r="D742" s="504"/>
      <c r="E742" s="504"/>
      <c r="F742" s="504"/>
      <c r="G742" s="504"/>
      <c r="H742" s="504"/>
      <c r="I742" s="504"/>
      <c r="J742" s="504"/>
      <c r="K742" s="504"/>
      <c r="L742" s="504"/>
      <c r="M742" s="504"/>
      <c r="N742" s="504"/>
      <c r="O742" s="504"/>
      <c r="P742" s="504"/>
      <c r="Q742" s="504"/>
      <c r="BA742" s="208"/>
      <c r="BB742" s="282"/>
      <c r="BC742" s="208"/>
      <c r="BD742" s="208"/>
      <c r="BE742" s="208"/>
      <c r="BF742" s="208"/>
      <c r="BG742" s="208"/>
      <c r="BH742" s="208"/>
      <c r="BI742" s="208"/>
      <c r="BJ742" s="208"/>
      <c r="BK742" s="208"/>
      <c r="BL742" s="208"/>
      <c r="BM742" s="208"/>
      <c r="BN742" s="208"/>
      <c r="BO742" s="208"/>
      <c r="BP742" s="208"/>
      <c r="BQ742" s="208"/>
      <c r="BR742" s="208"/>
      <c r="BS742" s="208"/>
      <c r="BT742" s="208"/>
      <c r="BU742" s="208"/>
      <c r="BV742" s="208"/>
      <c r="BW742" s="208"/>
      <c r="BX742" s="208"/>
      <c r="BY742" s="208"/>
      <c r="BZ742" s="208"/>
      <c r="CA742" s="208"/>
      <c r="CB742" s="208"/>
      <c r="CC742" s="208"/>
      <c r="CD742" s="208"/>
      <c r="CE742" s="208"/>
      <c r="CF742" s="208"/>
      <c r="CG742" s="208"/>
      <c r="CH742" s="208"/>
      <c r="CI742" s="208"/>
      <c r="CJ742" s="208"/>
      <c r="CK742" s="208"/>
      <c r="CL742" s="208"/>
      <c r="CM742" s="208"/>
      <c r="CN742" s="208"/>
      <c r="CO742" s="208"/>
      <c r="CP742" s="208"/>
      <c r="CQ742" s="208"/>
      <c r="CR742" s="208"/>
      <c r="CS742" s="208"/>
      <c r="CT742" s="208"/>
      <c r="CU742" s="208"/>
      <c r="CV742" s="208"/>
      <c r="CW742" s="208"/>
      <c r="CX742" s="208"/>
      <c r="CY742" s="208"/>
      <c r="CZ742" s="208"/>
    </row>
    <row r="743" ht="25.15" customHeight="true" x14ac:dyDescent="0.2">
      <c r="C743" s="504"/>
      <c r="D743" s="504"/>
      <c r="E743" s="504"/>
      <c r="F743" s="504"/>
      <c r="G743" s="504"/>
      <c r="H743" s="504"/>
      <c r="I743" s="504"/>
      <c r="J743" s="504"/>
      <c r="K743" s="504"/>
      <c r="L743" s="504"/>
      <c r="M743" s="504"/>
      <c r="N743" s="504"/>
      <c r="O743" s="504"/>
      <c r="P743" s="504"/>
      <c r="Q743" s="504"/>
      <c r="BA743" s="208"/>
      <c r="BB743" s="282"/>
      <c r="BC743" s="208"/>
      <c r="BD743" s="208"/>
      <c r="BE743" s="208"/>
      <c r="BF743" s="208"/>
      <c r="BG743" s="208"/>
      <c r="BH743" s="208"/>
      <c r="BI743" s="208"/>
      <c r="BJ743" s="208"/>
      <c r="BK743" s="208"/>
      <c r="BL743" s="208"/>
      <c r="BM743" s="208"/>
      <c r="BN743" s="208"/>
      <c r="BO743" s="208"/>
      <c r="BP743" s="208"/>
      <c r="BQ743" s="208"/>
      <c r="BR743" s="208"/>
      <c r="BS743" s="208"/>
      <c r="BT743" s="208"/>
      <c r="BU743" s="208"/>
      <c r="BV743" s="208"/>
      <c r="BW743" s="208"/>
      <c r="BX743" s="208"/>
      <c r="BY743" s="208"/>
      <c r="BZ743" s="208"/>
      <c r="CA743" s="208"/>
      <c r="CB743" s="208"/>
      <c r="CC743" s="208"/>
      <c r="CD743" s="208"/>
      <c r="CE743" s="208"/>
      <c r="CF743" s="208"/>
      <c r="CG743" s="208"/>
      <c r="CH743" s="208"/>
      <c r="CI743" s="208"/>
      <c r="CJ743" s="208"/>
      <c r="CK743" s="208"/>
      <c r="CL743" s="208"/>
      <c r="CM743" s="208"/>
      <c r="CN743" s="208"/>
      <c r="CO743" s="208"/>
      <c r="CP743" s="208"/>
      <c r="CQ743" s="208"/>
      <c r="CR743" s="208"/>
      <c r="CS743" s="208"/>
      <c r="CT743" s="208"/>
      <c r="CU743" s="208"/>
      <c r="CV743" s="208"/>
      <c r="CW743" s="208"/>
      <c r="CX743" s="208"/>
      <c r="CY743" s="208"/>
      <c r="CZ743" s="208"/>
    </row>
    <row r="744" ht="25.15" customHeight="true" x14ac:dyDescent="0.2">
      <c r="C744" s="504"/>
      <c r="D744" s="504"/>
      <c r="E744" s="504"/>
      <c r="F744" s="504"/>
      <c r="G744" s="504"/>
      <c r="H744" s="504"/>
      <c r="I744" s="504"/>
      <c r="J744" s="504"/>
      <c r="K744" s="504"/>
      <c r="L744" s="504"/>
      <c r="M744" s="504"/>
      <c r="N744" s="504"/>
      <c r="O744" s="504"/>
      <c r="P744" s="504"/>
      <c r="Q744" s="504"/>
      <c r="BA744" s="208"/>
      <c r="BB744" s="282"/>
      <c r="BC744" s="208"/>
      <c r="BD744" s="208"/>
      <c r="BE744" s="208"/>
      <c r="BF744" s="208"/>
      <c r="BG744" s="208"/>
      <c r="BH744" s="208"/>
      <c r="BI744" s="208"/>
      <c r="BJ744" s="208"/>
      <c r="BK744" s="208"/>
      <c r="BL744" s="208"/>
      <c r="BM744" s="208"/>
      <c r="BN744" s="208"/>
      <c r="BO744" s="208"/>
      <c r="BP744" s="208"/>
      <c r="BQ744" s="208"/>
      <c r="BR744" s="208"/>
      <c r="BS744" s="208"/>
      <c r="BT744" s="208"/>
      <c r="BU744" s="208"/>
      <c r="BV744" s="208"/>
      <c r="BW744" s="208"/>
      <c r="BX744" s="208"/>
      <c r="BY744" s="208"/>
      <c r="BZ744" s="208"/>
      <c r="CA744" s="208"/>
      <c r="CB744" s="208"/>
      <c r="CC744" s="208"/>
      <c r="CD744" s="208"/>
      <c r="CE744" s="208"/>
      <c r="CF744" s="208"/>
      <c r="CG744" s="208"/>
      <c r="CH744" s="208"/>
      <c r="CI744" s="208"/>
      <c r="CJ744" s="208"/>
      <c r="CK744" s="208"/>
      <c r="CL744" s="208"/>
      <c r="CM744" s="208"/>
      <c r="CN744" s="208"/>
      <c r="CO744" s="208"/>
      <c r="CP744" s="208"/>
      <c r="CQ744" s="208"/>
      <c r="CR744" s="208"/>
      <c r="CS744" s="208"/>
      <c r="CT744" s="208"/>
      <c r="CU744" s="208"/>
      <c r="CV744" s="208"/>
      <c r="CW744" s="208"/>
      <c r="CX744" s="208"/>
      <c r="CY744" s="208"/>
      <c r="CZ744" s="208"/>
    </row>
    <row r="745" ht="25.15" customHeight="true" x14ac:dyDescent="0.2">
      <c r="C745" s="504"/>
      <c r="D745" s="504"/>
      <c r="E745" s="504"/>
      <c r="F745" s="504"/>
      <c r="G745" s="504"/>
      <c r="H745" s="504"/>
      <c r="I745" s="504"/>
      <c r="J745" s="504"/>
      <c r="K745" s="504"/>
      <c r="L745" s="504"/>
      <c r="M745" s="504"/>
      <c r="N745" s="504"/>
      <c r="O745" s="504"/>
      <c r="P745" s="504"/>
      <c r="Q745" s="504"/>
      <c r="BA745" s="208"/>
      <c r="BB745" s="282"/>
      <c r="BC745" s="208"/>
      <c r="BD745" s="208"/>
      <c r="BE745" s="208"/>
      <c r="BF745" s="208"/>
      <c r="BG745" s="208"/>
      <c r="BH745" s="208"/>
      <c r="BI745" s="208"/>
      <c r="BJ745" s="208"/>
      <c r="BK745" s="208"/>
      <c r="BL745" s="208"/>
      <c r="BM745" s="208"/>
      <c r="BN745" s="208"/>
      <c r="BO745" s="208"/>
      <c r="BP745" s="208"/>
      <c r="BQ745" s="208"/>
      <c r="BR745" s="208"/>
      <c r="BS745" s="208"/>
      <c r="BT745" s="208"/>
      <c r="BU745" s="208"/>
      <c r="BV745" s="208"/>
      <c r="BW745" s="208"/>
      <c r="BX745" s="208"/>
      <c r="BY745" s="208"/>
      <c r="BZ745" s="208"/>
      <c r="CA745" s="208"/>
      <c r="CB745" s="208"/>
      <c r="CC745" s="208"/>
      <c r="CD745" s="208"/>
      <c r="CE745" s="208"/>
      <c r="CF745" s="208"/>
      <c r="CG745" s="208"/>
      <c r="CH745" s="208"/>
      <c r="CI745" s="208"/>
      <c r="CJ745" s="208"/>
      <c r="CK745" s="208"/>
      <c r="CL745" s="208"/>
      <c r="CM745" s="208"/>
      <c r="CN745" s="208"/>
      <c r="CO745" s="208"/>
      <c r="CP745" s="208"/>
      <c r="CQ745" s="208"/>
      <c r="CR745" s="208"/>
      <c r="CS745" s="208"/>
      <c r="CT745" s="208"/>
      <c r="CU745" s="208"/>
      <c r="CV745" s="208"/>
      <c r="CW745" s="208"/>
      <c r="CX745" s="208"/>
      <c r="CY745" s="208"/>
      <c r="CZ745" s="208"/>
    </row>
    <row r="746" ht="25.15" customHeight="true" x14ac:dyDescent="0.2">
      <c r="C746" s="504"/>
      <c r="D746" s="504"/>
      <c r="E746" s="504"/>
      <c r="F746" s="504"/>
      <c r="G746" s="504"/>
      <c r="H746" s="504"/>
      <c r="I746" s="504"/>
      <c r="J746" s="504"/>
      <c r="K746" s="504"/>
      <c r="L746" s="504"/>
      <c r="M746" s="504"/>
      <c r="N746" s="504"/>
      <c r="O746" s="504"/>
      <c r="P746" s="504"/>
      <c r="Q746" s="504"/>
      <c r="BA746" s="208"/>
      <c r="BB746" s="282"/>
      <c r="BC746" s="208"/>
      <c r="BD746" s="208"/>
      <c r="BE746" s="208"/>
      <c r="BF746" s="208"/>
      <c r="BG746" s="208"/>
      <c r="BH746" s="208"/>
      <c r="BI746" s="208"/>
      <c r="BJ746" s="208"/>
      <c r="BK746" s="208"/>
      <c r="BL746" s="208"/>
      <c r="BM746" s="208"/>
      <c r="BN746" s="208"/>
      <c r="BO746" s="208"/>
      <c r="BP746" s="208"/>
      <c r="BQ746" s="208"/>
      <c r="BR746" s="208"/>
      <c r="BS746" s="208"/>
      <c r="BT746" s="208"/>
      <c r="BU746" s="208"/>
      <c r="BV746" s="208"/>
      <c r="BW746" s="208"/>
      <c r="BX746" s="208"/>
      <c r="BY746" s="208"/>
      <c r="BZ746" s="208"/>
      <c r="CA746" s="208"/>
      <c r="CB746" s="208"/>
      <c r="CC746" s="208"/>
      <c r="CD746" s="208"/>
      <c r="CE746" s="208"/>
      <c r="CF746" s="208"/>
      <c r="CG746" s="208"/>
      <c r="CH746" s="208"/>
      <c r="CI746" s="208"/>
      <c r="CJ746" s="208"/>
      <c r="CK746" s="208"/>
      <c r="CL746" s="208"/>
      <c r="CM746" s="208"/>
      <c r="CN746" s="208"/>
      <c r="CO746" s="208"/>
      <c r="CP746" s="208"/>
      <c r="CQ746" s="208"/>
      <c r="CR746" s="208"/>
      <c r="CS746" s="208"/>
      <c r="CT746" s="208"/>
      <c r="CU746" s="208"/>
      <c r="CV746" s="208"/>
      <c r="CW746" s="208"/>
      <c r="CX746" s="208"/>
      <c r="CY746" s="208"/>
      <c r="CZ746" s="208"/>
    </row>
    <row r="747" ht="25.15" customHeight="true" x14ac:dyDescent="0.2">
      <c r="C747" s="504"/>
      <c r="D747" s="504"/>
      <c r="E747" s="504"/>
      <c r="F747" s="504"/>
      <c r="G747" s="504"/>
      <c r="H747" s="504"/>
      <c r="I747" s="504"/>
      <c r="J747" s="504"/>
      <c r="K747" s="504"/>
      <c r="L747" s="504"/>
      <c r="M747" s="504"/>
      <c r="N747" s="504"/>
      <c r="O747" s="504"/>
      <c r="P747" s="504"/>
      <c r="Q747" s="504"/>
      <c r="BA747" s="208"/>
      <c r="BB747" s="282"/>
      <c r="BC747" s="208"/>
      <c r="BD747" s="208"/>
      <c r="BE747" s="208"/>
      <c r="BF747" s="208"/>
      <c r="BG747" s="208"/>
      <c r="BH747" s="208"/>
      <c r="BI747" s="208"/>
      <c r="BJ747" s="208"/>
      <c r="BK747" s="208"/>
      <c r="BL747" s="208"/>
      <c r="BM747" s="208"/>
      <c r="BN747" s="208"/>
      <c r="BO747" s="208"/>
      <c r="BP747" s="208"/>
      <c r="BQ747" s="208"/>
      <c r="BR747" s="208"/>
      <c r="BS747" s="208"/>
      <c r="BT747" s="208"/>
      <c r="BU747" s="208"/>
      <c r="BV747" s="208"/>
      <c r="BW747" s="208"/>
      <c r="BX747" s="208"/>
      <c r="BY747" s="208"/>
      <c r="BZ747" s="208"/>
      <c r="CA747" s="208"/>
      <c r="CB747" s="208"/>
      <c r="CC747" s="208"/>
      <c r="CD747" s="208"/>
      <c r="CE747" s="208"/>
      <c r="CF747" s="208"/>
      <c r="CG747" s="208"/>
      <c r="CH747" s="208"/>
      <c r="CI747" s="208"/>
      <c r="CJ747" s="208"/>
      <c r="CK747" s="208"/>
      <c r="CL747" s="208"/>
      <c r="CM747" s="208"/>
      <c r="CN747" s="208"/>
      <c r="CO747" s="208"/>
      <c r="CP747" s="208"/>
      <c r="CQ747" s="208"/>
      <c r="CR747" s="208"/>
      <c r="CS747" s="208"/>
      <c r="CT747" s="208"/>
      <c r="CU747" s="208"/>
      <c r="CV747" s="208"/>
      <c r="CW747" s="208"/>
      <c r="CX747" s="208"/>
      <c r="CY747" s="208"/>
      <c r="CZ747" s="208"/>
    </row>
    <row r="748" ht="25.15" customHeight="true" x14ac:dyDescent="0.2">
      <c r="C748" s="504"/>
      <c r="D748" s="504"/>
      <c r="E748" s="504"/>
      <c r="F748" s="504"/>
      <c r="G748" s="504"/>
      <c r="H748" s="504"/>
      <c r="I748" s="504"/>
      <c r="J748" s="504"/>
      <c r="K748" s="504"/>
      <c r="L748" s="504"/>
      <c r="M748" s="504"/>
      <c r="N748" s="504"/>
      <c r="O748" s="504"/>
      <c r="P748" s="504"/>
      <c r="Q748" s="504"/>
      <c r="BA748" s="208"/>
      <c r="BB748" s="282"/>
      <c r="BC748" s="208"/>
      <c r="BD748" s="208"/>
      <c r="BE748" s="208"/>
      <c r="BF748" s="208"/>
      <c r="BG748" s="208"/>
      <c r="BH748" s="208"/>
      <c r="BI748" s="208"/>
      <c r="BJ748" s="208"/>
      <c r="BK748" s="208"/>
      <c r="BL748" s="208"/>
      <c r="BM748" s="208"/>
      <c r="BN748" s="208"/>
      <c r="BO748" s="208"/>
      <c r="BP748" s="208"/>
      <c r="BQ748" s="208"/>
      <c r="BR748" s="208"/>
      <c r="BS748" s="208"/>
      <c r="BT748" s="208"/>
      <c r="BU748" s="208"/>
      <c r="BV748" s="208"/>
      <c r="BW748" s="208"/>
      <c r="BX748" s="208"/>
      <c r="BY748" s="208"/>
      <c r="BZ748" s="208"/>
      <c r="CA748" s="208"/>
      <c r="CB748" s="208"/>
      <c r="CC748" s="208"/>
      <c r="CD748" s="208"/>
      <c r="CE748" s="208"/>
      <c r="CF748" s="208"/>
      <c r="CG748" s="208"/>
      <c r="CH748" s="208"/>
      <c r="CI748" s="208"/>
      <c r="CJ748" s="208"/>
      <c r="CK748" s="208"/>
      <c r="CL748" s="208"/>
      <c r="CM748" s="208"/>
      <c r="CN748" s="208"/>
      <c r="CO748" s="208"/>
      <c r="CP748" s="208"/>
      <c r="CQ748" s="208"/>
      <c r="CR748" s="208"/>
      <c r="CS748" s="208"/>
      <c r="CT748" s="208"/>
      <c r="CU748" s="208"/>
      <c r="CV748" s="208"/>
      <c r="CW748" s="208"/>
      <c r="CX748" s="208"/>
      <c r="CY748" s="208"/>
      <c r="CZ748" s="208"/>
    </row>
    <row r="749" ht="25.15" customHeight="true" x14ac:dyDescent="0.2">
      <c r="C749" s="504"/>
      <c r="D749" s="504"/>
      <c r="E749" s="504"/>
      <c r="F749" s="504"/>
      <c r="G749" s="504"/>
      <c r="H749" s="504"/>
      <c r="I749" s="504"/>
      <c r="J749" s="504"/>
      <c r="K749" s="504"/>
      <c r="L749" s="504"/>
      <c r="M749" s="504"/>
      <c r="N749" s="504"/>
      <c r="O749" s="504"/>
      <c r="P749" s="504"/>
      <c r="Q749" s="504"/>
      <c r="BA749" s="208"/>
      <c r="BB749" s="282"/>
      <c r="BC749" s="208"/>
      <c r="BD749" s="208"/>
      <c r="BE749" s="208"/>
      <c r="BF749" s="208"/>
      <c r="BG749" s="208"/>
      <c r="BH749" s="208"/>
      <c r="BI749" s="208"/>
      <c r="BJ749" s="208"/>
      <c r="BK749" s="208"/>
      <c r="BL749" s="208"/>
      <c r="BM749" s="208"/>
      <c r="BN749" s="208"/>
      <c r="BO749" s="208"/>
      <c r="BP749" s="208"/>
      <c r="BQ749" s="208"/>
      <c r="BR749" s="208"/>
      <c r="BS749" s="208"/>
      <c r="BT749" s="208"/>
      <c r="BU749" s="208"/>
      <c r="BV749" s="208"/>
      <c r="BW749" s="208"/>
      <c r="BX749" s="208"/>
      <c r="BY749" s="208"/>
      <c r="BZ749" s="208"/>
      <c r="CA749" s="208"/>
      <c r="CB749" s="208"/>
      <c r="CC749" s="208"/>
      <c r="CD749" s="208"/>
      <c r="CE749" s="208"/>
      <c r="CF749" s="208"/>
      <c r="CG749" s="208"/>
      <c r="CH749" s="208"/>
      <c r="CI749" s="208"/>
      <c r="CJ749" s="208"/>
      <c r="CK749" s="208"/>
      <c r="CL749" s="208"/>
      <c r="CM749" s="208"/>
      <c r="CN749" s="208"/>
      <c r="CO749" s="208"/>
      <c r="CP749" s="208"/>
      <c r="CQ749" s="208"/>
      <c r="CR749" s="208"/>
      <c r="CS749" s="208"/>
      <c r="CT749" s="208"/>
      <c r="CU749" s="208"/>
      <c r="CV749" s="208"/>
      <c r="CW749" s="208"/>
      <c r="CX749" s="208"/>
      <c r="CY749" s="208"/>
      <c r="CZ749" s="208"/>
    </row>
    <row r="750" ht="25.15" customHeight="true" x14ac:dyDescent="0.2">
      <c r="C750" s="504"/>
      <c r="D750" s="504"/>
      <c r="E750" s="504"/>
      <c r="F750" s="504"/>
      <c r="G750" s="504"/>
      <c r="H750" s="504"/>
      <c r="I750" s="504"/>
      <c r="J750" s="504"/>
      <c r="K750" s="504"/>
      <c r="L750" s="504"/>
      <c r="M750" s="504"/>
      <c r="N750" s="504"/>
      <c r="O750" s="504"/>
      <c r="P750" s="504"/>
      <c r="Q750" s="504"/>
      <c r="BA750" s="208"/>
      <c r="BB750" s="282"/>
      <c r="BC750" s="208"/>
      <c r="BD750" s="208"/>
      <c r="BE750" s="208"/>
      <c r="BF750" s="208"/>
      <c r="BG750" s="208"/>
      <c r="BH750" s="208"/>
      <c r="BI750" s="208"/>
      <c r="BJ750" s="208"/>
      <c r="BK750" s="208"/>
      <c r="BL750" s="208"/>
      <c r="BM750" s="208"/>
      <c r="BN750" s="208"/>
      <c r="BO750" s="208"/>
      <c r="BP750" s="208"/>
      <c r="BQ750" s="208"/>
      <c r="BR750" s="208"/>
      <c r="BS750" s="208"/>
      <c r="BT750" s="208"/>
      <c r="BU750" s="208"/>
      <c r="BV750" s="208"/>
      <c r="BW750" s="208"/>
      <c r="BX750" s="208"/>
      <c r="BY750" s="208"/>
      <c r="BZ750" s="208"/>
      <c r="CA750" s="208"/>
      <c r="CB750" s="208"/>
      <c r="CC750" s="208"/>
      <c r="CD750" s="208"/>
      <c r="CE750" s="208"/>
      <c r="CF750" s="208"/>
      <c r="CG750" s="208"/>
      <c r="CH750" s="208"/>
      <c r="CI750" s="208"/>
      <c r="CJ750" s="208"/>
      <c r="CK750" s="208"/>
      <c r="CL750" s="208"/>
      <c r="CM750" s="208"/>
      <c r="CN750" s="208"/>
      <c r="CO750" s="208"/>
      <c r="CP750" s="208"/>
      <c r="CQ750" s="208"/>
      <c r="CR750" s="208"/>
      <c r="CS750" s="208"/>
      <c r="CT750" s="208"/>
      <c r="CU750" s="208"/>
      <c r="CV750" s="208"/>
      <c r="CW750" s="208"/>
      <c r="CX750" s="208"/>
      <c r="CY750" s="208"/>
      <c r="CZ750" s="208"/>
    </row>
    <row r="751" ht="25.15" customHeight="true" x14ac:dyDescent="0.2">
      <c r="C751" s="504"/>
      <c r="D751" s="504"/>
      <c r="E751" s="504"/>
      <c r="F751" s="504"/>
      <c r="G751" s="504"/>
      <c r="H751" s="504"/>
      <c r="I751" s="504"/>
      <c r="J751" s="504"/>
      <c r="K751" s="504"/>
      <c r="L751" s="504"/>
      <c r="M751" s="504"/>
      <c r="N751" s="504"/>
      <c r="O751" s="504"/>
      <c r="P751" s="504"/>
      <c r="Q751" s="504"/>
      <c r="BA751" s="208"/>
      <c r="BB751" s="282"/>
      <c r="BC751" s="208"/>
      <c r="BD751" s="208"/>
      <c r="BE751" s="208"/>
      <c r="BF751" s="208"/>
      <c r="BG751" s="208"/>
      <c r="BH751" s="208"/>
      <c r="BI751" s="208"/>
      <c r="BJ751" s="208"/>
      <c r="BK751" s="208"/>
      <c r="BL751" s="208"/>
      <c r="BM751" s="208"/>
      <c r="BN751" s="208"/>
      <c r="BO751" s="208"/>
      <c r="BP751" s="208"/>
      <c r="BQ751" s="208"/>
      <c r="BR751" s="208"/>
      <c r="BS751" s="208"/>
      <c r="BT751" s="208"/>
      <c r="BU751" s="208"/>
      <c r="BV751" s="208"/>
      <c r="BW751" s="208"/>
      <c r="BX751" s="208"/>
      <c r="BY751" s="208"/>
      <c r="BZ751" s="208"/>
      <c r="CA751" s="208"/>
      <c r="CB751" s="208"/>
      <c r="CC751" s="208"/>
      <c r="CD751" s="208"/>
      <c r="CE751" s="208"/>
      <c r="CF751" s="208"/>
      <c r="CG751" s="208"/>
      <c r="CH751" s="208"/>
      <c r="CI751" s="208"/>
      <c r="CJ751" s="208"/>
      <c r="CK751" s="208"/>
      <c r="CL751" s="208"/>
      <c r="CM751" s="208"/>
      <c r="CN751" s="208"/>
      <c r="CO751" s="208"/>
      <c r="CP751" s="208"/>
      <c r="CQ751" s="208"/>
      <c r="CR751" s="208"/>
      <c r="CS751" s="208"/>
      <c r="CT751" s="208"/>
      <c r="CU751" s="208"/>
      <c r="CV751" s="208"/>
      <c r="CW751" s="208"/>
      <c r="CX751" s="208"/>
      <c r="CY751" s="208"/>
      <c r="CZ751" s="208"/>
    </row>
    <row r="752" ht="25.15" customHeight="true" x14ac:dyDescent="0.2">
      <c r="C752" s="504"/>
      <c r="D752" s="504"/>
      <c r="E752" s="504"/>
      <c r="F752" s="504"/>
      <c r="G752" s="504"/>
      <c r="H752" s="504"/>
      <c r="I752" s="504"/>
      <c r="J752" s="504"/>
      <c r="K752" s="504"/>
      <c r="L752" s="504"/>
      <c r="M752" s="504"/>
      <c r="N752" s="504"/>
      <c r="O752" s="504"/>
      <c r="P752" s="504"/>
      <c r="Q752" s="504"/>
      <c r="BA752" s="208"/>
      <c r="BB752" s="282"/>
      <c r="BC752" s="208"/>
      <c r="BD752" s="208"/>
      <c r="BE752" s="208"/>
      <c r="BF752" s="208"/>
      <c r="BG752" s="208"/>
      <c r="BH752" s="208"/>
      <c r="BI752" s="208"/>
      <c r="BJ752" s="208"/>
      <c r="BK752" s="208"/>
      <c r="BL752" s="208"/>
      <c r="BM752" s="208"/>
      <c r="BN752" s="208"/>
      <c r="BO752" s="208"/>
      <c r="BP752" s="208"/>
      <c r="BQ752" s="208"/>
      <c r="BR752" s="208"/>
      <c r="BS752" s="208"/>
      <c r="BT752" s="208"/>
      <c r="BU752" s="208"/>
      <c r="BV752" s="208"/>
      <c r="BW752" s="208"/>
      <c r="BX752" s="208"/>
      <c r="BY752" s="208"/>
      <c r="BZ752" s="208"/>
      <c r="CA752" s="208"/>
      <c r="CB752" s="208"/>
      <c r="CC752" s="208"/>
      <c r="CD752" s="208"/>
      <c r="CE752" s="208"/>
      <c r="CF752" s="208"/>
      <c r="CG752" s="208"/>
      <c r="CH752" s="208"/>
      <c r="CI752" s="208"/>
      <c r="CJ752" s="208"/>
      <c r="CK752" s="208"/>
      <c r="CL752" s="208"/>
      <c r="CM752" s="208"/>
      <c r="CN752" s="208"/>
      <c r="CO752" s="208"/>
      <c r="CP752" s="208"/>
      <c r="CQ752" s="208"/>
      <c r="CR752" s="208"/>
      <c r="CS752" s="208"/>
      <c r="CT752" s="208"/>
      <c r="CU752" s="208"/>
      <c r="CV752" s="208"/>
      <c r="CW752" s="208"/>
      <c r="CX752" s="208"/>
      <c r="CY752" s="208"/>
      <c r="CZ752" s="208"/>
    </row>
    <row r="753" ht="25.15" customHeight="true" x14ac:dyDescent="0.2">
      <c r="C753" s="504"/>
      <c r="D753" s="504"/>
      <c r="E753" s="504"/>
      <c r="F753" s="504"/>
      <c r="G753" s="504"/>
      <c r="H753" s="504"/>
      <c r="I753" s="504"/>
      <c r="J753" s="504"/>
      <c r="K753" s="504"/>
      <c r="L753" s="504"/>
      <c r="M753" s="504"/>
      <c r="N753" s="504"/>
      <c r="O753" s="504"/>
      <c r="P753" s="504"/>
      <c r="Q753" s="504"/>
      <c r="BA753" s="208"/>
      <c r="BB753" s="282"/>
      <c r="BC753" s="208"/>
      <c r="BD753" s="208"/>
      <c r="BE753" s="208"/>
      <c r="BF753" s="208"/>
      <c r="BG753" s="208"/>
      <c r="BH753" s="208"/>
      <c r="BI753" s="208"/>
      <c r="BJ753" s="208"/>
      <c r="BK753" s="208"/>
      <c r="BL753" s="208"/>
      <c r="BM753" s="208"/>
      <c r="BN753" s="208"/>
      <c r="BO753" s="208"/>
      <c r="BP753" s="208"/>
      <c r="BQ753" s="208"/>
      <c r="BR753" s="208"/>
      <c r="BS753" s="208"/>
      <c r="BT753" s="208"/>
      <c r="BU753" s="208"/>
      <c r="BV753" s="208"/>
      <c r="BW753" s="208"/>
      <c r="BX753" s="208"/>
      <c r="BY753" s="208"/>
      <c r="BZ753" s="208"/>
      <c r="CA753" s="208"/>
      <c r="CB753" s="208"/>
      <c r="CC753" s="208"/>
      <c r="CD753" s="208"/>
      <c r="CE753" s="208"/>
      <c r="CF753" s="208"/>
      <c r="CG753" s="208"/>
      <c r="CH753" s="208"/>
      <c r="CI753" s="208"/>
      <c r="CJ753" s="208"/>
      <c r="CK753" s="208"/>
      <c r="CL753" s="208"/>
      <c r="CM753" s="208"/>
      <c r="CN753" s="208"/>
      <c r="CO753" s="208"/>
      <c r="CP753" s="208"/>
      <c r="CQ753" s="208"/>
      <c r="CR753" s="208"/>
      <c r="CS753" s="208"/>
      <c r="CT753" s="208"/>
      <c r="CU753" s="208"/>
      <c r="CV753" s="208"/>
      <c r="CW753" s="208"/>
      <c r="CX753" s="208"/>
      <c r="CY753" s="208"/>
      <c r="CZ753" s="208"/>
    </row>
    <row r="754" ht="25.15" customHeight="true" x14ac:dyDescent="0.2">
      <c r="C754" s="504"/>
      <c r="D754" s="504"/>
      <c r="E754" s="504"/>
      <c r="F754" s="504"/>
      <c r="G754" s="504"/>
      <c r="H754" s="504"/>
      <c r="I754" s="504"/>
      <c r="J754" s="504"/>
      <c r="K754" s="504"/>
      <c r="L754" s="504"/>
      <c r="M754" s="504"/>
      <c r="N754" s="504"/>
      <c r="O754" s="504"/>
      <c r="P754" s="504"/>
      <c r="Q754" s="504"/>
      <c r="BA754" s="208"/>
      <c r="BB754" s="282"/>
      <c r="BC754" s="208"/>
      <c r="BD754" s="208"/>
      <c r="BE754" s="208"/>
      <c r="BF754" s="208"/>
      <c r="BG754" s="208"/>
      <c r="BH754" s="208"/>
      <c r="BI754" s="208"/>
      <c r="BJ754" s="208"/>
      <c r="BK754" s="208"/>
      <c r="BL754" s="208"/>
      <c r="BM754" s="208"/>
      <c r="BN754" s="208"/>
      <c r="BO754" s="208"/>
      <c r="BP754" s="208"/>
      <c r="BQ754" s="208"/>
      <c r="BR754" s="208"/>
      <c r="BS754" s="208"/>
      <c r="BT754" s="208"/>
      <c r="BU754" s="208"/>
      <c r="BV754" s="208"/>
      <c r="BW754" s="208"/>
      <c r="BX754" s="208"/>
      <c r="BY754" s="208"/>
      <c r="BZ754" s="208"/>
      <c r="CA754" s="208"/>
      <c r="CB754" s="208"/>
      <c r="CC754" s="208"/>
      <c r="CD754" s="208"/>
      <c r="CE754" s="208"/>
      <c r="CF754" s="208"/>
      <c r="CG754" s="208"/>
      <c r="CH754" s="208"/>
      <c r="CI754" s="208"/>
      <c r="CJ754" s="208"/>
      <c r="CK754" s="208"/>
      <c r="CL754" s="208"/>
      <c r="CM754" s="208"/>
      <c r="CN754" s="208"/>
      <c r="CO754" s="208"/>
      <c r="CP754" s="208"/>
      <c r="CQ754" s="208"/>
      <c r="CR754" s="208"/>
      <c r="CS754" s="208"/>
      <c r="CT754" s="208"/>
      <c r="CU754" s="208"/>
      <c r="CV754" s="208"/>
      <c r="CW754" s="208"/>
      <c r="CX754" s="208"/>
      <c r="CY754" s="208"/>
      <c r="CZ754" s="208"/>
    </row>
    <row r="755" ht="25.15" customHeight="true" x14ac:dyDescent="0.2">
      <c r="C755" s="504"/>
      <c r="D755" s="504"/>
      <c r="E755" s="504"/>
      <c r="F755" s="504"/>
      <c r="G755" s="504"/>
      <c r="H755" s="504"/>
      <c r="I755" s="504"/>
      <c r="J755" s="504"/>
      <c r="K755" s="504"/>
      <c r="L755" s="504"/>
      <c r="M755" s="504"/>
      <c r="N755" s="504"/>
      <c r="O755" s="504"/>
      <c r="P755" s="504"/>
      <c r="Q755" s="504"/>
      <c r="BA755" s="208"/>
      <c r="BB755" s="282"/>
      <c r="BC755" s="208"/>
      <c r="BD755" s="208"/>
      <c r="BE755" s="208"/>
      <c r="BF755" s="208"/>
      <c r="BG755" s="208"/>
      <c r="BH755" s="208"/>
      <c r="BI755" s="208"/>
      <c r="BJ755" s="208"/>
      <c r="BK755" s="208"/>
      <c r="BL755" s="208"/>
      <c r="BM755" s="208"/>
      <c r="BN755" s="208"/>
      <c r="BO755" s="208"/>
      <c r="BP755" s="208"/>
      <c r="BQ755" s="208"/>
      <c r="BR755" s="208"/>
      <c r="BS755" s="208"/>
      <c r="BT755" s="208"/>
      <c r="BU755" s="208"/>
      <c r="BV755" s="208"/>
      <c r="BW755" s="208"/>
      <c r="BX755" s="208"/>
      <c r="BY755" s="208"/>
      <c r="BZ755" s="208"/>
      <c r="CA755" s="208"/>
      <c r="CB755" s="208"/>
      <c r="CC755" s="208"/>
      <c r="CD755" s="208"/>
      <c r="CE755" s="208"/>
      <c r="CF755" s="208"/>
      <c r="CG755" s="208"/>
      <c r="CH755" s="208"/>
      <c r="CI755" s="208"/>
      <c r="CJ755" s="208"/>
      <c r="CK755" s="208"/>
      <c r="CL755" s="208"/>
      <c r="CM755" s="208"/>
      <c r="CN755" s="208"/>
      <c r="CO755" s="208"/>
      <c r="CP755" s="208"/>
      <c r="CQ755" s="208"/>
      <c r="CR755" s="208"/>
      <c r="CS755" s="208"/>
      <c r="CT755" s="208"/>
      <c r="CU755" s="208"/>
      <c r="CV755" s="208"/>
      <c r="CW755" s="208"/>
      <c r="CX755" s="208"/>
      <c r="CY755" s="208"/>
      <c r="CZ755" s="208"/>
    </row>
    <row r="756" ht="25.15" customHeight="true" x14ac:dyDescent="0.2">
      <c r="C756" s="504"/>
      <c r="D756" s="504"/>
      <c r="E756" s="504"/>
      <c r="F756" s="504"/>
      <c r="G756" s="504"/>
      <c r="H756" s="504"/>
      <c r="I756" s="504"/>
      <c r="J756" s="504"/>
      <c r="K756" s="504"/>
      <c r="L756" s="504"/>
      <c r="M756" s="504"/>
      <c r="N756" s="504"/>
      <c r="O756" s="504"/>
      <c r="P756" s="504"/>
      <c r="Q756" s="504"/>
      <c r="BA756" s="208"/>
      <c r="BB756" s="282"/>
      <c r="BC756" s="208"/>
      <c r="BD756" s="208"/>
      <c r="BE756" s="208"/>
      <c r="BF756" s="208"/>
      <c r="BG756" s="208"/>
      <c r="BH756" s="208"/>
      <c r="BI756" s="208"/>
      <c r="BJ756" s="208"/>
      <c r="BK756" s="208"/>
      <c r="BL756" s="208"/>
      <c r="BM756" s="208"/>
      <c r="BN756" s="208"/>
      <c r="BO756" s="208"/>
      <c r="BP756" s="208"/>
      <c r="BQ756" s="208"/>
      <c r="BR756" s="208"/>
      <c r="BS756" s="208"/>
      <c r="BT756" s="208"/>
      <c r="BU756" s="208"/>
      <c r="BV756" s="208"/>
      <c r="BW756" s="208"/>
      <c r="BX756" s="208"/>
      <c r="BY756" s="208"/>
      <c r="BZ756" s="208"/>
      <c r="CA756" s="208"/>
      <c r="CB756" s="208"/>
      <c r="CC756" s="208"/>
      <c r="CD756" s="208"/>
      <c r="CE756" s="208"/>
      <c r="CF756" s="208"/>
      <c r="CG756" s="208"/>
      <c r="CH756" s="208"/>
      <c r="CI756" s="208"/>
      <c r="CJ756" s="208"/>
      <c r="CK756" s="208"/>
      <c r="CL756" s="208"/>
      <c r="CM756" s="208"/>
      <c r="CN756" s="208"/>
      <c r="CO756" s="208"/>
      <c r="CP756" s="208"/>
      <c r="CQ756" s="208"/>
      <c r="CR756" s="208"/>
      <c r="CS756" s="208"/>
      <c r="CT756" s="208"/>
      <c r="CU756" s="208"/>
      <c r="CV756" s="208"/>
      <c r="CW756" s="208"/>
      <c r="CX756" s="208"/>
      <c r="CY756" s="208"/>
      <c r="CZ756" s="208"/>
    </row>
    <row r="757" ht="25.15" customHeight="true" x14ac:dyDescent="0.2">
      <c r="C757" s="504"/>
      <c r="D757" s="504"/>
      <c r="E757" s="504"/>
      <c r="F757" s="504"/>
      <c r="G757" s="504"/>
      <c r="H757" s="504"/>
      <c r="I757" s="504"/>
      <c r="J757" s="504"/>
      <c r="K757" s="504"/>
      <c r="L757" s="504"/>
      <c r="M757" s="504"/>
      <c r="N757" s="504"/>
      <c r="O757" s="504"/>
      <c r="P757" s="504"/>
      <c r="Q757" s="504"/>
      <c r="BA757" s="208"/>
      <c r="BB757" s="282"/>
      <c r="BC757" s="208"/>
      <c r="BD757" s="208"/>
      <c r="BE757" s="208"/>
      <c r="BF757" s="208"/>
      <c r="BG757" s="208"/>
      <c r="BH757" s="208"/>
      <c r="BI757" s="208"/>
      <c r="BJ757" s="208"/>
      <c r="BK757" s="208"/>
      <c r="BL757" s="208"/>
      <c r="BM757" s="208"/>
      <c r="BN757" s="208"/>
      <c r="BO757" s="208"/>
      <c r="BP757" s="208"/>
      <c r="BQ757" s="208"/>
      <c r="BR757" s="208"/>
      <c r="BS757" s="208"/>
      <c r="BT757" s="208"/>
      <c r="BU757" s="208"/>
      <c r="BV757" s="208"/>
      <c r="BW757" s="208"/>
      <c r="BX757" s="208"/>
      <c r="BY757" s="208"/>
      <c r="BZ757" s="208"/>
      <c r="CA757" s="208"/>
      <c r="CB757" s="208"/>
      <c r="CC757" s="208"/>
      <c r="CD757" s="208"/>
      <c r="CE757" s="208"/>
      <c r="CF757" s="208"/>
      <c r="CG757" s="208"/>
      <c r="CH757" s="208"/>
      <c r="CI757" s="208"/>
      <c r="CJ757" s="208"/>
      <c r="CK757" s="208"/>
      <c r="CL757" s="208"/>
      <c r="CM757" s="208"/>
      <c r="CN757" s="208"/>
      <c r="CO757" s="208"/>
      <c r="CP757" s="208"/>
      <c r="CQ757" s="208"/>
      <c r="CR757" s="208"/>
      <c r="CS757" s="208"/>
      <c r="CT757" s="208"/>
      <c r="CU757" s="208"/>
      <c r="CV757" s="208"/>
      <c r="CW757" s="208"/>
      <c r="CX757" s="208"/>
      <c r="CY757" s="208"/>
      <c r="CZ757" s="208"/>
    </row>
    <row r="758" ht="25.15" customHeight="true" x14ac:dyDescent="0.2">
      <c r="C758" s="504"/>
      <c r="D758" s="504"/>
      <c r="E758" s="504"/>
      <c r="F758" s="504"/>
      <c r="G758" s="504"/>
      <c r="H758" s="504"/>
      <c r="I758" s="504"/>
      <c r="J758" s="504"/>
      <c r="K758" s="504"/>
      <c r="L758" s="504"/>
      <c r="M758" s="504"/>
      <c r="N758" s="504"/>
      <c r="O758" s="504"/>
      <c r="P758" s="504"/>
      <c r="Q758" s="504"/>
      <c r="BA758" s="208"/>
      <c r="BB758" s="282"/>
      <c r="BC758" s="208"/>
      <c r="BD758" s="208"/>
      <c r="BE758" s="208"/>
      <c r="BF758" s="208"/>
      <c r="BG758" s="208"/>
      <c r="BH758" s="208"/>
      <c r="BI758" s="208"/>
      <c r="BJ758" s="208"/>
      <c r="BK758" s="208"/>
      <c r="BL758" s="208"/>
      <c r="BM758" s="208"/>
      <c r="BN758" s="208"/>
      <c r="BO758" s="208"/>
      <c r="BP758" s="208"/>
      <c r="BQ758" s="208"/>
      <c r="BR758" s="208"/>
      <c r="BS758" s="208"/>
      <c r="BT758" s="208"/>
      <c r="BU758" s="208"/>
      <c r="BV758" s="208"/>
      <c r="BW758" s="208"/>
      <c r="BX758" s="208"/>
      <c r="BY758" s="208"/>
      <c r="BZ758" s="208"/>
      <c r="CA758" s="208"/>
      <c r="CB758" s="208"/>
      <c r="CC758" s="208"/>
      <c r="CD758" s="208"/>
      <c r="CE758" s="208"/>
      <c r="CF758" s="208"/>
      <c r="CG758" s="208"/>
      <c r="CH758" s="208"/>
      <c r="CI758" s="208"/>
      <c r="CJ758" s="208"/>
      <c r="CK758" s="208"/>
      <c r="CL758" s="208"/>
      <c r="CM758" s="208"/>
      <c r="CN758" s="208"/>
      <c r="CO758" s="208"/>
      <c r="CP758" s="208"/>
      <c r="CQ758" s="208"/>
      <c r="CR758" s="208"/>
      <c r="CS758" s="208"/>
      <c r="CT758" s="208"/>
      <c r="CU758" s="208"/>
      <c r="CV758" s="208"/>
      <c r="CW758" s="208"/>
      <c r="CX758" s="208"/>
      <c r="CY758" s="208"/>
      <c r="CZ758" s="208"/>
    </row>
    <row r="759" ht="25.15" customHeight="true" x14ac:dyDescent="0.2">
      <c r="C759" s="504"/>
      <c r="D759" s="504"/>
      <c r="E759" s="504"/>
      <c r="F759" s="504"/>
      <c r="G759" s="504"/>
      <c r="H759" s="504"/>
      <c r="I759" s="504"/>
      <c r="J759" s="504"/>
      <c r="K759" s="504"/>
      <c r="L759" s="504"/>
      <c r="M759" s="504"/>
      <c r="N759" s="504"/>
      <c r="O759" s="504"/>
      <c r="P759" s="504"/>
      <c r="Q759" s="504"/>
      <c r="BA759" s="208"/>
      <c r="BB759" s="282"/>
      <c r="BC759" s="208"/>
      <c r="BD759" s="208"/>
      <c r="BE759" s="208"/>
      <c r="BF759" s="208"/>
      <c r="BG759" s="208"/>
      <c r="BH759" s="208"/>
      <c r="BI759" s="208"/>
      <c r="BJ759" s="208"/>
      <c r="BK759" s="208"/>
      <c r="BL759" s="208"/>
      <c r="BM759" s="208"/>
      <c r="BN759" s="208"/>
      <c r="BO759" s="208"/>
      <c r="BP759" s="208"/>
      <c r="BQ759" s="208"/>
      <c r="BR759" s="208"/>
      <c r="BS759" s="208"/>
      <c r="BT759" s="208"/>
      <c r="BU759" s="208"/>
      <c r="BV759" s="208"/>
      <c r="BW759" s="208"/>
      <c r="BX759" s="208"/>
      <c r="BY759" s="208"/>
      <c r="BZ759" s="208"/>
      <c r="CA759" s="208"/>
      <c r="CB759" s="208"/>
      <c r="CC759" s="208"/>
      <c r="CD759" s="208"/>
      <c r="CE759" s="208"/>
      <c r="CF759" s="208"/>
      <c r="CG759" s="208"/>
      <c r="CH759" s="208"/>
      <c r="CI759" s="208"/>
      <c r="CJ759" s="208"/>
      <c r="CK759" s="208"/>
      <c r="CL759" s="208"/>
      <c r="CM759" s="208"/>
      <c r="CN759" s="208"/>
      <c r="CO759" s="208"/>
      <c r="CP759" s="208"/>
      <c r="CQ759" s="208"/>
      <c r="CR759" s="208"/>
      <c r="CS759" s="208"/>
      <c r="CT759" s="208"/>
      <c r="CU759" s="208"/>
      <c r="CV759" s="208"/>
      <c r="CW759" s="208"/>
      <c r="CX759" s="208"/>
      <c r="CY759" s="208"/>
      <c r="CZ759" s="208"/>
    </row>
    <row r="760" ht="25.15" customHeight="true" x14ac:dyDescent="0.2">
      <c r="C760" s="504"/>
      <c r="D760" s="504"/>
      <c r="E760" s="504"/>
      <c r="F760" s="504"/>
      <c r="G760" s="504"/>
      <c r="H760" s="504"/>
      <c r="I760" s="504"/>
      <c r="J760" s="504"/>
      <c r="K760" s="504"/>
      <c r="L760" s="504"/>
      <c r="M760" s="504"/>
      <c r="N760" s="504"/>
      <c r="O760" s="504"/>
      <c r="P760" s="504"/>
      <c r="Q760" s="504"/>
      <c r="BA760" s="208"/>
      <c r="BB760" s="282"/>
      <c r="BC760" s="208"/>
      <c r="BD760" s="208"/>
      <c r="BE760" s="208"/>
      <c r="BF760" s="208"/>
      <c r="BG760" s="208"/>
      <c r="BH760" s="208"/>
      <c r="BI760" s="208"/>
      <c r="BJ760" s="208"/>
      <c r="BK760" s="208"/>
      <c r="BL760" s="208"/>
      <c r="BM760" s="208"/>
      <c r="BN760" s="208"/>
      <c r="BO760" s="208"/>
      <c r="BP760" s="208"/>
      <c r="BQ760" s="208"/>
      <c r="BR760" s="208"/>
      <c r="BS760" s="208"/>
      <c r="BT760" s="208"/>
      <c r="BU760" s="208"/>
      <c r="BV760" s="208"/>
      <c r="BW760" s="208"/>
      <c r="BX760" s="208"/>
      <c r="BY760" s="208"/>
      <c r="BZ760" s="208"/>
      <c r="CA760" s="208"/>
      <c r="CB760" s="208"/>
      <c r="CC760" s="208"/>
      <c r="CD760" s="208"/>
      <c r="CE760" s="208"/>
      <c r="CF760" s="208"/>
      <c r="CG760" s="208"/>
      <c r="CH760" s="208"/>
      <c r="CI760" s="208"/>
      <c r="CJ760" s="208"/>
      <c r="CK760" s="208"/>
      <c r="CL760" s="208"/>
      <c r="CM760" s="208"/>
      <c r="CN760" s="208"/>
      <c r="CO760" s="208"/>
      <c r="CP760" s="208"/>
      <c r="CQ760" s="208"/>
      <c r="CR760" s="208"/>
      <c r="CS760" s="208"/>
      <c r="CT760" s="208"/>
      <c r="CU760" s="208"/>
      <c r="CV760" s="208"/>
      <c r="CW760" s="208"/>
      <c r="CX760" s="208"/>
      <c r="CY760" s="208"/>
      <c r="CZ760" s="208"/>
    </row>
    <row r="761" ht="25.15" customHeight="true" x14ac:dyDescent="0.2">
      <c r="C761" s="504"/>
      <c r="D761" s="504"/>
      <c r="E761" s="504"/>
      <c r="F761" s="504"/>
      <c r="G761" s="504"/>
      <c r="H761" s="504"/>
      <c r="I761" s="504"/>
      <c r="J761" s="504"/>
      <c r="K761" s="504"/>
      <c r="L761" s="504"/>
      <c r="M761" s="504"/>
      <c r="N761" s="504"/>
      <c r="O761" s="504"/>
      <c r="P761" s="504"/>
      <c r="Q761" s="504"/>
      <c r="BA761" s="208"/>
      <c r="BB761" s="282"/>
      <c r="BC761" s="208"/>
      <c r="BD761" s="208"/>
      <c r="BE761" s="208"/>
      <c r="BF761" s="208"/>
      <c r="BG761" s="208"/>
      <c r="BH761" s="208"/>
      <c r="BI761" s="208"/>
      <c r="BJ761" s="208"/>
      <c r="BK761" s="208"/>
      <c r="BL761" s="208"/>
      <c r="BM761" s="208"/>
      <c r="BN761" s="208"/>
      <c r="BO761" s="208"/>
      <c r="BP761" s="208"/>
      <c r="BQ761" s="208"/>
      <c r="BR761" s="208"/>
      <c r="BS761" s="208"/>
      <c r="BT761" s="208"/>
      <c r="BU761" s="208"/>
      <c r="BV761" s="208"/>
      <c r="BW761" s="208"/>
      <c r="BX761" s="208"/>
      <c r="BY761" s="208"/>
      <c r="BZ761" s="208"/>
      <c r="CA761" s="208"/>
      <c r="CB761" s="208"/>
      <c r="CC761" s="208"/>
      <c r="CD761" s="208"/>
      <c r="CE761" s="208"/>
      <c r="CF761" s="208"/>
      <c r="CG761" s="208"/>
      <c r="CH761" s="208"/>
      <c r="CI761" s="208"/>
      <c r="CJ761" s="208"/>
      <c r="CK761" s="208"/>
      <c r="CL761" s="208"/>
      <c r="CM761" s="208"/>
      <c r="CN761" s="208"/>
      <c r="CO761" s="208"/>
      <c r="CP761" s="208"/>
      <c r="CQ761" s="208"/>
      <c r="CR761" s="208"/>
      <c r="CS761" s="208"/>
      <c r="CT761" s="208"/>
      <c r="CU761" s="208"/>
      <c r="CV761" s="208"/>
      <c r="CW761" s="208"/>
      <c r="CX761" s="208"/>
      <c r="CY761" s="208"/>
      <c r="CZ761" s="208"/>
    </row>
    <row r="762" ht="25.15" customHeight="true" x14ac:dyDescent="0.2">
      <c r="C762" s="504"/>
      <c r="D762" s="504"/>
      <c r="E762" s="504"/>
      <c r="F762" s="504"/>
      <c r="G762" s="504"/>
      <c r="H762" s="504"/>
      <c r="I762" s="504"/>
      <c r="J762" s="504"/>
      <c r="K762" s="504"/>
      <c r="L762" s="504"/>
      <c r="M762" s="504"/>
      <c r="N762" s="504"/>
      <c r="O762" s="504"/>
      <c r="P762" s="504"/>
      <c r="Q762" s="504"/>
      <c r="BA762" s="208"/>
      <c r="BB762" s="282"/>
      <c r="BC762" s="208"/>
      <c r="BD762" s="208"/>
      <c r="BE762" s="208"/>
      <c r="BF762" s="208"/>
      <c r="BG762" s="208"/>
      <c r="BH762" s="208"/>
      <c r="BI762" s="208"/>
      <c r="BJ762" s="208"/>
      <c r="BK762" s="208"/>
      <c r="BL762" s="208"/>
      <c r="BM762" s="208"/>
      <c r="BN762" s="208"/>
      <c r="BO762" s="208"/>
      <c r="BP762" s="208"/>
      <c r="BQ762" s="208"/>
      <c r="BR762" s="208"/>
      <c r="BS762" s="208"/>
      <c r="BT762" s="208"/>
      <c r="BU762" s="208"/>
      <c r="BV762" s="208"/>
      <c r="BW762" s="208"/>
      <c r="BX762" s="208"/>
      <c r="BY762" s="208"/>
      <c r="BZ762" s="208"/>
      <c r="CA762" s="208"/>
      <c r="CB762" s="208"/>
      <c r="CC762" s="208"/>
      <c r="CD762" s="208"/>
      <c r="CE762" s="208"/>
      <c r="CF762" s="208"/>
      <c r="CG762" s="208"/>
      <c r="CH762" s="208"/>
      <c r="CI762" s="208"/>
      <c r="CJ762" s="208"/>
      <c r="CK762" s="208"/>
      <c r="CL762" s="208"/>
      <c r="CM762" s="208"/>
      <c r="CN762" s="208"/>
      <c r="CO762" s="208"/>
      <c r="CP762" s="208"/>
      <c r="CQ762" s="208"/>
      <c r="CR762" s="208"/>
      <c r="CS762" s="208"/>
      <c r="CT762" s="208"/>
      <c r="CU762" s="208"/>
      <c r="CV762" s="208"/>
      <c r="CW762" s="208"/>
      <c r="CX762" s="208"/>
      <c r="CY762" s="208"/>
      <c r="CZ762" s="208"/>
    </row>
    <row r="763" ht="25.15" customHeight="true" x14ac:dyDescent="0.2">
      <c r="C763" s="504"/>
      <c r="D763" s="504"/>
      <c r="E763" s="504"/>
      <c r="F763" s="504"/>
      <c r="G763" s="504"/>
      <c r="H763" s="504"/>
      <c r="I763" s="504"/>
      <c r="J763" s="504"/>
      <c r="K763" s="504"/>
      <c r="L763" s="504"/>
      <c r="M763" s="504"/>
      <c r="N763" s="504"/>
      <c r="O763" s="504"/>
      <c r="P763" s="504"/>
      <c r="Q763" s="504"/>
      <c r="BA763" s="208"/>
      <c r="BB763" s="282"/>
      <c r="BC763" s="208"/>
      <c r="BD763" s="208"/>
      <c r="BE763" s="208"/>
      <c r="BF763" s="208"/>
      <c r="BG763" s="208"/>
      <c r="BH763" s="208"/>
      <c r="BI763" s="208"/>
      <c r="BJ763" s="208"/>
      <c r="BK763" s="208"/>
      <c r="BL763" s="208"/>
      <c r="BM763" s="208"/>
      <c r="BN763" s="208"/>
      <c r="BO763" s="208"/>
      <c r="BP763" s="208"/>
      <c r="BQ763" s="208"/>
      <c r="BR763" s="208"/>
      <c r="BS763" s="208"/>
      <c r="BT763" s="208"/>
      <c r="BU763" s="208"/>
      <c r="BV763" s="208"/>
      <c r="BW763" s="208"/>
      <c r="BX763" s="208"/>
      <c r="BY763" s="208"/>
      <c r="BZ763" s="208"/>
      <c r="CA763" s="208"/>
      <c r="CB763" s="208"/>
      <c r="CC763" s="208"/>
      <c r="CD763" s="208"/>
      <c r="CE763" s="208"/>
      <c r="CF763" s="208"/>
      <c r="CG763" s="208"/>
      <c r="CH763" s="208"/>
      <c r="CI763" s="208"/>
      <c r="CJ763" s="208"/>
      <c r="CK763" s="208"/>
      <c r="CL763" s="208"/>
      <c r="CM763" s="208"/>
      <c r="CN763" s="208"/>
      <c r="CO763" s="208"/>
      <c r="CP763" s="208"/>
      <c r="CQ763" s="208"/>
      <c r="CR763" s="208"/>
      <c r="CS763" s="208"/>
      <c r="CT763" s="208"/>
      <c r="CU763" s="208"/>
      <c r="CV763" s="208"/>
      <c r="CW763" s="208"/>
      <c r="CX763" s="208"/>
      <c r="CY763" s="208"/>
      <c r="CZ763" s="208"/>
    </row>
    <row r="764" ht="25.15" customHeight="true" x14ac:dyDescent="0.2">
      <c r="C764" s="504"/>
      <c r="D764" s="504"/>
      <c r="E764" s="504"/>
      <c r="F764" s="504"/>
      <c r="G764" s="504"/>
      <c r="H764" s="504"/>
      <c r="I764" s="504"/>
      <c r="J764" s="504"/>
      <c r="K764" s="504"/>
      <c r="L764" s="504"/>
      <c r="M764" s="504"/>
      <c r="N764" s="504"/>
      <c r="O764" s="504"/>
      <c r="P764" s="504"/>
      <c r="Q764" s="504"/>
      <c r="BA764" s="208"/>
      <c r="BB764" s="282"/>
      <c r="BC764" s="208"/>
      <c r="BD764" s="208"/>
      <c r="BE764" s="208"/>
      <c r="BF764" s="208"/>
      <c r="BG764" s="208"/>
      <c r="BH764" s="208"/>
      <c r="BI764" s="208"/>
      <c r="BJ764" s="208"/>
      <c r="BK764" s="208"/>
      <c r="BL764" s="208"/>
      <c r="BM764" s="208"/>
      <c r="BN764" s="208"/>
      <c r="BO764" s="208"/>
      <c r="BP764" s="208"/>
      <c r="BQ764" s="208"/>
      <c r="BR764" s="208"/>
      <c r="BS764" s="208"/>
      <c r="BT764" s="208"/>
      <c r="BU764" s="208"/>
      <c r="BV764" s="208"/>
      <c r="BW764" s="208"/>
      <c r="BX764" s="208"/>
      <c r="BY764" s="208"/>
      <c r="BZ764" s="208"/>
      <c r="CA764" s="208"/>
      <c r="CB764" s="208"/>
      <c r="CC764" s="208"/>
      <c r="CD764" s="208"/>
      <c r="CE764" s="208"/>
      <c r="CF764" s="208"/>
      <c r="CG764" s="208"/>
      <c r="CH764" s="208"/>
      <c r="CI764" s="208"/>
      <c r="CJ764" s="208"/>
      <c r="CK764" s="208"/>
      <c r="CL764" s="208"/>
      <c r="CM764" s="208"/>
      <c r="CN764" s="208"/>
      <c r="CO764" s="208"/>
      <c r="CP764" s="208"/>
      <c r="CQ764" s="208"/>
      <c r="CR764" s="208"/>
      <c r="CS764" s="208"/>
      <c r="CT764" s="208"/>
      <c r="CU764" s="208"/>
      <c r="CV764" s="208"/>
      <c r="CW764" s="208"/>
      <c r="CX764" s="208"/>
      <c r="CY764" s="208"/>
      <c r="CZ764" s="208"/>
    </row>
    <row r="765" ht="25.15" customHeight="true" x14ac:dyDescent="0.2">
      <c r="C765" s="504"/>
      <c r="D765" s="504"/>
      <c r="E765" s="504"/>
      <c r="F765" s="504"/>
      <c r="G765" s="504"/>
      <c r="H765" s="504"/>
      <c r="I765" s="504"/>
      <c r="J765" s="504"/>
      <c r="K765" s="504"/>
      <c r="L765" s="504"/>
      <c r="M765" s="504"/>
      <c r="N765" s="504"/>
      <c r="O765" s="504"/>
      <c r="P765" s="504"/>
      <c r="Q765" s="504"/>
      <c r="BA765" s="208"/>
      <c r="BB765" s="282"/>
      <c r="BC765" s="208"/>
      <c r="BD765" s="208"/>
      <c r="BE765" s="208"/>
      <c r="BF765" s="208"/>
      <c r="BG765" s="208"/>
      <c r="BH765" s="208"/>
      <c r="BI765" s="208"/>
      <c r="BJ765" s="208"/>
      <c r="BK765" s="208"/>
      <c r="BL765" s="208"/>
      <c r="BM765" s="208"/>
      <c r="BN765" s="208"/>
      <c r="BO765" s="208"/>
      <c r="BP765" s="208"/>
      <c r="BQ765" s="208"/>
      <c r="BR765" s="208"/>
      <c r="BS765" s="208"/>
      <c r="BT765" s="208"/>
      <c r="BU765" s="208"/>
      <c r="BV765" s="208"/>
      <c r="BW765" s="208"/>
      <c r="BX765" s="208"/>
      <c r="BY765" s="208"/>
      <c r="BZ765" s="208"/>
      <c r="CA765" s="208"/>
      <c r="CB765" s="208"/>
      <c r="CC765" s="208"/>
      <c r="CD765" s="208"/>
      <c r="CE765" s="208"/>
      <c r="CF765" s="208"/>
      <c r="CG765" s="208"/>
      <c r="CH765" s="208"/>
      <c r="CI765" s="208"/>
      <c r="CJ765" s="208"/>
      <c r="CK765" s="208"/>
      <c r="CL765" s="208"/>
      <c r="CM765" s="208"/>
      <c r="CN765" s="208"/>
      <c r="CO765" s="208"/>
      <c r="CP765" s="208"/>
      <c r="CQ765" s="208"/>
      <c r="CR765" s="208"/>
      <c r="CS765" s="208"/>
      <c r="CT765" s="208"/>
      <c r="CU765" s="208"/>
      <c r="CV765" s="208"/>
      <c r="CW765" s="208"/>
      <c r="CX765" s="208"/>
      <c r="CY765" s="208"/>
      <c r="CZ765" s="208"/>
    </row>
    <row r="766" ht="25.15" customHeight="true" x14ac:dyDescent="0.2">
      <c r="C766" s="504"/>
      <c r="D766" s="504"/>
      <c r="E766" s="504"/>
      <c r="F766" s="504"/>
      <c r="G766" s="504"/>
      <c r="H766" s="504"/>
      <c r="I766" s="504"/>
      <c r="J766" s="504"/>
      <c r="K766" s="504"/>
      <c r="L766" s="504"/>
      <c r="M766" s="504"/>
      <c r="N766" s="504"/>
      <c r="O766" s="504"/>
      <c r="P766" s="504"/>
      <c r="Q766" s="504"/>
      <c r="BA766" s="208"/>
      <c r="BB766" s="282"/>
      <c r="BC766" s="208"/>
      <c r="BD766" s="208"/>
      <c r="BE766" s="208"/>
      <c r="BF766" s="208"/>
      <c r="BG766" s="208"/>
      <c r="BH766" s="208"/>
      <c r="BI766" s="208"/>
      <c r="BJ766" s="208"/>
      <c r="BK766" s="208"/>
      <c r="BL766" s="208"/>
      <c r="BM766" s="208"/>
      <c r="BN766" s="208"/>
      <c r="BO766" s="208"/>
      <c r="BP766" s="208"/>
      <c r="BQ766" s="208"/>
      <c r="BR766" s="208"/>
      <c r="BS766" s="208"/>
      <c r="BT766" s="208"/>
      <c r="BU766" s="208"/>
      <c r="BV766" s="208"/>
      <c r="BW766" s="208"/>
      <c r="BX766" s="208"/>
      <c r="BY766" s="208"/>
      <c r="BZ766" s="208"/>
      <c r="CA766" s="208"/>
      <c r="CB766" s="208"/>
      <c r="CC766" s="208"/>
      <c r="CD766" s="208"/>
      <c r="CE766" s="208"/>
      <c r="CF766" s="208"/>
      <c r="CG766" s="208"/>
      <c r="CH766" s="208"/>
      <c r="CI766" s="208"/>
      <c r="CJ766" s="208"/>
      <c r="CK766" s="208"/>
      <c r="CL766" s="208"/>
      <c r="CM766" s="208"/>
      <c r="CN766" s="208"/>
      <c r="CO766" s="208"/>
      <c r="CP766" s="208"/>
      <c r="CQ766" s="208"/>
      <c r="CR766" s="208"/>
      <c r="CS766" s="208"/>
      <c r="CT766" s="208"/>
      <c r="CU766" s="208"/>
      <c r="CV766" s="208"/>
      <c r="CW766" s="208"/>
      <c r="CX766" s="208"/>
      <c r="CY766" s="208"/>
      <c r="CZ766" s="208"/>
    </row>
    <row r="767" ht="25.15" customHeight="true" x14ac:dyDescent="0.2">
      <c r="C767" s="504"/>
      <c r="D767" s="504"/>
      <c r="E767" s="504"/>
      <c r="F767" s="504"/>
      <c r="G767" s="504"/>
      <c r="H767" s="504"/>
      <c r="I767" s="504"/>
      <c r="J767" s="504"/>
      <c r="K767" s="504"/>
      <c r="L767" s="504"/>
      <c r="M767" s="504"/>
      <c r="N767" s="504"/>
      <c r="O767" s="504"/>
      <c r="P767" s="504"/>
      <c r="Q767" s="504"/>
      <c r="BA767" s="208"/>
      <c r="BB767" s="282"/>
      <c r="BC767" s="208"/>
      <c r="BD767" s="208"/>
      <c r="BE767" s="208"/>
      <c r="BF767" s="208"/>
      <c r="BG767" s="208"/>
      <c r="BH767" s="208"/>
      <c r="BI767" s="208"/>
      <c r="BJ767" s="208"/>
      <c r="BK767" s="208"/>
      <c r="BL767" s="208"/>
      <c r="BM767" s="208"/>
      <c r="BN767" s="208"/>
      <c r="BO767" s="208"/>
      <c r="BP767" s="208"/>
      <c r="BQ767" s="208"/>
      <c r="BR767" s="208"/>
      <c r="BS767" s="208"/>
      <c r="BT767" s="208"/>
      <c r="BU767" s="208"/>
      <c r="BV767" s="208"/>
      <c r="BW767" s="208"/>
      <c r="BX767" s="208"/>
      <c r="BY767" s="208"/>
      <c r="BZ767" s="208"/>
      <c r="CA767" s="208"/>
      <c r="CB767" s="208"/>
      <c r="CC767" s="208"/>
      <c r="CD767" s="208"/>
      <c r="CE767" s="208"/>
      <c r="CF767" s="208"/>
      <c r="CG767" s="208"/>
      <c r="CH767" s="208"/>
      <c r="CI767" s="208"/>
      <c r="CJ767" s="208"/>
      <c r="CK767" s="208"/>
      <c r="CL767" s="208"/>
      <c r="CM767" s="208"/>
      <c r="CN767" s="208"/>
      <c r="CO767" s="208"/>
      <c r="CP767" s="208"/>
      <c r="CQ767" s="208"/>
      <c r="CR767" s="208"/>
      <c r="CS767" s="208"/>
      <c r="CT767" s="208"/>
      <c r="CU767" s="208"/>
      <c r="CV767" s="208"/>
      <c r="CW767" s="208"/>
      <c r="CX767" s="208"/>
      <c r="CY767" s="208"/>
      <c r="CZ767" s="208"/>
    </row>
    <row r="768" ht="25.15" customHeight="true" x14ac:dyDescent="0.2">
      <c r="C768" s="504"/>
      <c r="D768" s="504"/>
      <c r="E768" s="504"/>
      <c r="F768" s="504"/>
      <c r="G768" s="504"/>
      <c r="H768" s="504"/>
      <c r="I768" s="504"/>
      <c r="J768" s="504"/>
      <c r="K768" s="504"/>
      <c r="L768" s="504"/>
      <c r="M768" s="504"/>
      <c r="N768" s="504"/>
      <c r="O768" s="504"/>
      <c r="P768" s="504"/>
      <c r="Q768" s="504"/>
      <c r="BA768" s="206"/>
      <c r="BB768" s="283"/>
      <c r="BC768" s="206"/>
      <c r="BD768" s="206"/>
      <c r="BE768" s="206"/>
      <c r="BF768" s="206"/>
      <c r="BG768" s="206"/>
      <c r="BH768" s="206"/>
      <c r="BI768" s="206"/>
      <c r="BJ768" s="206"/>
      <c r="BK768" s="206"/>
      <c r="BL768" s="206"/>
      <c r="BM768" s="206"/>
      <c r="BN768" s="206"/>
      <c r="BO768" s="206"/>
      <c r="BP768" s="206"/>
      <c r="BQ768" s="206"/>
      <c r="BR768" s="206"/>
      <c r="BS768" s="206"/>
      <c r="BT768" s="206"/>
      <c r="BU768" s="206"/>
      <c r="BV768" s="206"/>
      <c r="BW768" s="206"/>
      <c r="BX768" s="206"/>
      <c r="BY768" s="206"/>
      <c r="BZ768" s="206"/>
      <c r="CA768" s="206"/>
      <c r="CB768" s="206"/>
      <c r="CC768" s="206"/>
      <c r="CD768" s="206"/>
      <c r="CE768" s="206"/>
      <c r="CF768" s="206"/>
      <c r="CG768" s="206"/>
      <c r="CH768" s="206"/>
      <c r="CI768" s="206"/>
      <c r="CJ768" s="206"/>
      <c r="CK768" s="206"/>
      <c r="CL768" s="206"/>
      <c r="CM768" s="206"/>
      <c r="CN768" s="206"/>
      <c r="CO768" s="206"/>
      <c r="CP768" s="206"/>
      <c r="CQ768" s="206"/>
      <c r="CR768" s="206"/>
      <c r="CS768" s="206"/>
      <c r="CT768" s="206"/>
      <c r="CU768" s="206"/>
      <c r="CV768" s="206"/>
      <c r="CW768" s="206"/>
      <c r="CX768" s="206"/>
      <c r="CY768" s="206"/>
      <c r="CZ768" s="206"/>
    </row>
    <row r="769" ht="25.15" customHeight="true" x14ac:dyDescent="0.2">
      <c r="C769" s="504"/>
      <c r="D769" s="504"/>
      <c r="E769" s="504"/>
      <c r="F769" s="504"/>
      <c r="G769" s="504"/>
      <c r="H769" s="504"/>
      <c r="I769" s="504"/>
      <c r="J769" s="504"/>
      <c r="K769" s="504"/>
      <c r="L769" s="504"/>
      <c r="M769" s="504"/>
      <c r="N769" s="504"/>
      <c r="O769" s="504"/>
      <c r="P769" s="504"/>
      <c r="Q769" s="504"/>
      <c r="BA769" s="206"/>
      <c r="BB769" s="283"/>
      <c r="BC769" s="206"/>
      <c r="BD769" s="206"/>
      <c r="BE769" s="206"/>
      <c r="BF769" s="206"/>
      <c r="BG769" s="206"/>
      <c r="BH769" s="206"/>
      <c r="BI769" s="206"/>
      <c r="BJ769" s="206"/>
      <c r="BK769" s="206"/>
      <c r="BL769" s="206"/>
      <c r="BM769" s="206"/>
      <c r="BN769" s="206"/>
      <c r="BO769" s="206"/>
      <c r="BP769" s="206"/>
      <c r="BQ769" s="206"/>
      <c r="BR769" s="206"/>
      <c r="BS769" s="206"/>
      <c r="BT769" s="206"/>
      <c r="BU769" s="206"/>
      <c r="BV769" s="206"/>
      <c r="BW769" s="206"/>
      <c r="BX769" s="206"/>
      <c r="BY769" s="206"/>
      <c r="BZ769" s="206"/>
      <c r="CA769" s="206"/>
      <c r="CB769" s="206"/>
      <c r="CC769" s="206"/>
      <c r="CD769" s="206"/>
      <c r="CE769" s="206"/>
      <c r="CF769" s="206"/>
      <c r="CG769" s="206"/>
      <c r="CH769" s="206"/>
      <c r="CI769" s="206"/>
      <c r="CJ769" s="206"/>
      <c r="CK769" s="206"/>
      <c r="CL769" s="206"/>
      <c r="CM769" s="206"/>
      <c r="CN769" s="206"/>
      <c r="CO769" s="206"/>
      <c r="CP769" s="206"/>
      <c r="CQ769" s="206"/>
      <c r="CR769" s="206"/>
      <c r="CS769" s="206"/>
      <c r="CT769" s="206"/>
      <c r="CU769" s="206"/>
      <c r="CV769" s="206"/>
      <c r="CW769" s="206"/>
      <c r="CX769" s="206"/>
      <c r="CY769" s="206"/>
      <c r="CZ769" s="206"/>
    </row>
    <row r="770" ht="25.15" customHeight="true" x14ac:dyDescent="0.2">
      <c r="C770" s="504"/>
      <c r="D770" s="504"/>
      <c r="E770" s="504"/>
      <c r="F770" s="504"/>
      <c r="G770" s="504"/>
      <c r="H770" s="504"/>
      <c r="I770" s="504"/>
      <c r="J770" s="504"/>
      <c r="K770" s="504"/>
      <c r="L770" s="504"/>
      <c r="M770" s="504"/>
      <c r="N770" s="504"/>
      <c r="O770" s="504"/>
      <c r="P770" s="504"/>
      <c r="Q770" s="504"/>
      <c r="BA770" s="206"/>
      <c r="BB770" s="283"/>
      <c r="BC770" s="206"/>
      <c r="BD770" s="206"/>
      <c r="BE770" s="206"/>
      <c r="BF770" s="206"/>
      <c r="BG770" s="206"/>
      <c r="BH770" s="206"/>
      <c r="BI770" s="206"/>
      <c r="BJ770" s="206"/>
      <c r="BK770" s="206"/>
      <c r="BL770" s="206"/>
      <c r="BM770" s="206"/>
      <c r="BN770" s="206"/>
      <c r="BO770" s="206"/>
      <c r="BP770" s="206"/>
      <c r="BQ770" s="206"/>
      <c r="BR770" s="206"/>
      <c r="BS770" s="206"/>
      <c r="BT770" s="206"/>
      <c r="BU770" s="206"/>
      <c r="BV770" s="206"/>
      <c r="BW770" s="206"/>
      <c r="BX770" s="206"/>
      <c r="BY770" s="206"/>
      <c r="BZ770" s="206"/>
      <c r="CA770" s="206"/>
      <c r="CB770" s="206"/>
      <c r="CC770" s="206"/>
      <c r="CD770" s="206"/>
      <c r="CE770" s="206"/>
      <c r="CF770" s="206"/>
      <c r="CG770" s="206"/>
      <c r="CH770" s="206"/>
      <c r="CI770" s="206"/>
      <c r="CJ770" s="206"/>
      <c r="CK770" s="206"/>
      <c r="CL770" s="206"/>
      <c r="CM770" s="206"/>
      <c r="CN770" s="206"/>
      <c r="CO770" s="206"/>
      <c r="CP770" s="206"/>
      <c r="CQ770" s="206"/>
      <c r="CR770" s="206"/>
      <c r="CS770" s="206"/>
      <c r="CT770" s="206"/>
      <c r="CU770" s="206"/>
      <c r="CV770" s="206"/>
      <c r="CW770" s="206"/>
      <c r="CX770" s="206"/>
      <c r="CY770" s="206"/>
      <c r="CZ770" s="206"/>
    </row>
    <row r="771" ht="25.15" customHeight="true" x14ac:dyDescent="0.2">
      <c r="C771" s="504"/>
      <c r="D771" s="504"/>
      <c r="E771" s="504"/>
      <c r="F771" s="504"/>
      <c r="G771" s="504"/>
      <c r="H771" s="504"/>
      <c r="I771" s="504"/>
      <c r="J771" s="504"/>
      <c r="K771" s="504"/>
      <c r="L771" s="504"/>
      <c r="M771" s="504"/>
      <c r="N771" s="504"/>
      <c r="O771" s="504"/>
      <c r="P771" s="504"/>
      <c r="Q771" s="504"/>
      <c r="BA771" s="206"/>
      <c r="BB771" s="283"/>
      <c r="BC771" s="206"/>
      <c r="BD771" s="206"/>
      <c r="BE771" s="206"/>
      <c r="BF771" s="206"/>
      <c r="BG771" s="206"/>
      <c r="BH771" s="206"/>
      <c r="BI771" s="206"/>
      <c r="BJ771" s="206"/>
      <c r="BK771" s="206"/>
      <c r="BL771" s="206"/>
      <c r="BM771" s="206"/>
      <c r="BN771" s="206"/>
      <c r="BO771" s="206"/>
      <c r="BP771" s="206"/>
      <c r="BQ771" s="206"/>
      <c r="BR771" s="206"/>
      <c r="BS771" s="206"/>
      <c r="BT771" s="206"/>
      <c r="BU771" s="206"/>
      <c r="BV771" s="206"/>
      <c r="BW771" s="206"/>
      <c r="BX771" s="206"/>
      <c r="BY771" s="206"/>
      <c r="BZ771" s="206"/>
      <c r="CA771" s="206"/>
      <c r="CB771" s="206"/>
      <c r="CC771" s="206"/>
      <c r="CD771" s="206"/>
      <c r="CE771" s="206"/>
      <c r="CF771" s="206"/>
      <c r="CG771" s="206"/>
      <c r="CH771" s="206"/>
      <c r="CI771" s="206"/>
      <c r="CJ771" s="206"/>
      <c r="CK771" s="206"/>
      <c r="CL771" s="206"/>
      <c r="CM771" s="206"/>
      <c r="CN771" s="206"/>
      <c r="CO771" s="206"/>
      <c r="CP771" s="206"/>
      <c r="CQ771" s="206"/>
      <c r="CR771" s="206"/>
      <c r="CS771" s="206"/>
      <c r="CT771" s="206"/>
      <c r="CU771" s="206"/>
      <c r="CV771" s="206"/>
      <c r="CW771" s="206"/>
      <c r="CX771" s="206"/>
      <c r="CY771" s="206"/>
      <c r="CZ771" s="206"/>
    </row>
    <row r="772" ht="25.15" customHeight="true" x14ac:dyDescent="0.2">
      <c r="C772" s="504"/>
      <c r="D772" s="504"/>
      <c r="E772" s="504"/>
      <c r="F772" s="504"/>
      <c r="G772" s="504"/>
      <c r="H772" s="504"/>
      <c r="I772" s="504"/>
      <c r="J772" s="504"/>
      <c r="K772" s="504"/>
      <c r="L772" s="504"/>
      <c r="M772" s="504"/>
      <c r="N772" s="504"/>
      <c r="O772" s="504"/>
      <c r="P772" s="504"/>
      <c r="Q772" s="504"/>
      <c r="BA772" s="206"/>
      <c r="BB772" s="283"/>
      <c r="BC772" s="206"/>
      <c r="BD772" s="206"/>
      <c r="BE772" s="206"/>
      <c r="BF772" s="206"/>
      <c r="BG772" s="206"/>
      <c r="BH772" s="206"/>
      <c r="BI772" s="206"/>
      <c r="BJ772" s="206"/>
      <c r="BK772" s="206"/>
      <c r="BL772" s="206"/>
      <c r="BM772" s="206"/>
      <c r="BN772" s="206"/>
      <c r="BO772" s="206"/>
      <c r="BP772" s="206"/>
      <c r="BQ772" s="206"/>
      <c r="BR772" s="206"/>
      <c r="BS772" s="206"/>
      <c r="BT772" s="206"/>
      <c r="BU772" s="206"/>
      <c r="BV772" s="206"/>
      <c r="BW772" s="206"/>
      <c r="BX772" s="206"/>
      <c r="BY772" s="206"/>
      <c r="BZ772" s="206"/>
      <c r="CA772" s="206"/>
      <c r="CB772" s="206"/>
      <c r="CC772" s="206"/>
      <c r="CD772" s="206"/>
      <c r="CE772" s="206"/>
      <c r="CF772" s="206"/>
      <c r="CG772" s="206"/>
      <c r="CH772" s="206"/>
      <c r="CI772" s="206"/>
      <c r="CJ772" s="206"/>
      <c r="CK772" s="206"/>
      <c r="CL772" s="206"/>
      <c r="CM772" s="206"/>
      <c r="CN772" s="206"/>
      <c r="CO772" s="206"/>
      <c r="CP772" s="206"/>
      <c r="CQ772" s="206"/>
      <c r="CR772" s="206"/>
      <c r="CS772" s="206"/>
      <c r="CT772" s="206"/>
      <c r="CU772" s="206"/>
      <c r="CV772" s="206"/>
      <c r="CW772" s="206"/>
      <c r="CX772" s="206"/>
      <c r="CY772" s="206"/>
      <c r="CZ772" s="206"/>
    </row>
    <row r="773" ht="25.15" customHeight="true" x14ac:dyDescent="0.2">
      <c r="C773" s="504"/>
      <c r="D773" s="504"/>
      <c r="E773" s="504"/>
      <c r="F773" s="504"/>
      <c r="G773" s="504"/>
      <c r="H773" s="504"/>
      <c r="I773" s="504"/>
      <c r="J773" s="504"/>
      <c r="K773" s="504"/>
      <c r="L773" s="504"/>
      <c r="M773" s="504"/>
      <c r="N773" s="504"/>
      <c r="O773" s="504"/>
      <c r="P773" s="504"/>
      <c r="Q773" s="504"/>
      <c r="BA773" s="206"/>
      <c r="BB773" s="283"/>
      <c r="BC773" s="206"/>
      <c r="BD773" s="206"/>
      <c r="BE773" s="206"/>
      <c r="BF773" s="206"/>
      <c r="BG773" s="206"/>
      <c r="BH773" s="206"/>
      <c r="BI773" s="206"/>
      <c r="BJ773" s="206"/>
      <c r="BK773" s="206"/>
      <c r="BL773" s="206"/>
      <c r="BM773" s="206"/>
      <c r="BN773" s="206"/>
      <c r="BO773" s="206"/>
      <c r="BP773" s="206"/>
      <c r="BQ773" s="206"/>
      <c r="BR773" s="206"/>
      <c r="BS773" s="206"/>
      <c r="BT773" s="206"/>
      <c r="BU773" s="206"/>
      <c r="BV773" s="206"/>
      <c r="BW773" s="206"/>
      <c r="BX773" s="206"/>
      <c r="BY773" s="206"/>
      <c r="BZ773" s="206"/>
      <c r="CA773" s="206"/>
      <c r="CB773" s="206"/>
      <c r="CC773" s="206"/>
      <c r="CD773" s="206"/>
      <c r="CE773" s="206"/>
      <c r="CF773" s="206"/>
      <c r="CG773" s="206"/>
      <c r="CH773" s="206"/>
      <c r="CI773" s="206"/>
      <c r="CJ773" s="206"/>
      <c r="CK773" s="206"/>
      <c r="CL773" s="206"/>
      <c r="CM773" s="206"/>
      <c r="CN773" s="206"/>
      <c r="CO773" s="206"/>
      <c r="CP773" s="206"/>
      <c r="CQ773" s="206"/>
      <c r="CR773" s="206"/>
      <c r="CS773" s="206"/>
      <c r="CT773" s="206"/>
      <c r="CU773" s="206"/>
      <c r="CV773" s="206"/>
      <c r="CW773" s="206"/>
      <c r="CX773" s="206"/>
      <c r="CY773" s="206"/>
      <c r="CZ773" s="206"/>
    </row>
    <row r="774" ht="25.15" customHeight="true" x14ac:dyDescent="0.2">
      <c r="C774" s="504"/>
      <c r="D774" s="504"/>
      <c r="E774" s="504"/>
      <c r="F774" s="504"/>
      <c r="G774" s="504"/>
      <c r="H774" s="504"/>
      <c r="I774" s="504"/>
      <c r="J774" s="504"/>
      <c r="K774" s="504"/>
      <c r="L774" s="504"/>
      <c r="M774" s="504"/>
      <c r="N774" s="504"/>
      <c r="O774" s="504"/>
      <c r="P774" s="504"/>
      <c r="Q774" s="504"/>
      <c r="BA774" s="206"/>
      <c r="BB774" s="283"/>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M774" s="206"/>
      <c r="CN774" s="206"/>
      <c r="CO774" s="206"/>
      <c r="CP774" s="206"/>
      <c r="CQ774" s="206"/>
      <c r="CR774" s="206"/>
      <c r="CS774" s="206"/>
      <c r="CT774" s="206"/>
      <c r="CU774" s="206"/>
      <c r="CV774" s="206"/>
      <c r="CW774" s="206"/>
      <c r="CX774" s="206"/>
      <c r="CY774" s="206"/>
      <c r="CZ774" s="206"/>
    </row>
    <row r="775" ht="25.15" customHeight="true" x14ac:dyDescent="0.2">
      <c r="C775" s="504"/>
      <c r="D775" s="504"/>
      <c r="E775" s="504"/>
      <c r="F775" s="504"/>
      <c r="G775" s="504"/>
      <c r="H775" s="504"/>
      <c r="I775" s="504"/>
      <c r="J775" s="504"/>
      <c r="K775" s="504"/>
      <c r="L775" s="504"/>
      <c r="M775" s="504"/>
      <c r="N775" s="504"/>
      <c r="O775" s="504"/>
      <c r="P775" s="504"/>
      <c r="Q775" s="504"/>
      <c r="BA775" s="206"/>
      <c r="BB775" s="283"/>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M775" s="206"/>
      <c r="CN775" s="206"/>
      <c r="CO775" s="206"/>
      <c r="CP775" s="206"/>
      <c r="CQ775" s="206"/>
      <c r="CR775" s="206"/>
      <c r="CS775" s="206"/>
      <c r="CT775" s="206"/>
      <c r="CU775" s="206"/>
      <c r="CV775" s="206"/>
      <c r="CW775" s="206"/>
      <c r="CX775" s="206"/>
      <c r="CY775" s="206"/>
      <c r="CZ775" s="206"/>
    </row>
    <row r="776" ht="25.15" customHeight="true" x14ac:dyDescent="0.2">
      <c r="C776" s="504"/>
      <c r="D776" s="504"/>
      <c r="E776" s="504"/>
      <c r="F776" s="504"/>
      <c r="G776" s="504"/>
      <c r="H776" s="504"/>
      <c r="I776" s="504"/>
      <c r="J776" s="504"/>
      <c r="K776" s="504"/>
      <c r="L776" s="504"/>
      <c r="M776" s="504"/>
      <c r="N776" s="504"/>
      <c r="O776" s="504"/>
      <c r="P776" s="504"/>
      <c r="Q776" s="504"/>
      <c r="BA776" s="206"/>
      <c r="BB776" s="283"/>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M776" s="206"/>
      <c r="CN776" s="206"/>
      <c r="CO776" s="206"/>
      <c r="CP776" s="206"/>
      <c r="CQ776" s="206"/>
      <c r="CR776" s="206"/>
      <c r="CS776" s="206"/>
      <c r="CT776" s="206"/>
      <c r="CU776" s="206"/>
      <c r="CV776" s="206"/>
      <c r="CW776" s="206"/>
      <c r="CX776" s="206"/>
      <c r="CY776" s="206"/>
      <c r="CZ776" s="206"/>
    </row>
    <row r="777" ht="25.15" customHeight="true" x14ac:dyDescent="0.2">
      <c r="C777" s="504"/>
      <c r="D777" s="504"/>
      <c r="E777" s="504"/>
      <c r="F777" s="504"/>
      <c r="G777" s="504"/>
      <c r="H777" s="504"/>
      <c r="I777" s="504"/>
      <c r="J777" s="504"/>
      <c r="K777" s="504"/>
      <c r="L777" s="504"/>
      <c r="M777" s="504"/>
      <c r="N777" s="504"/>
      <c r="O777" s="504"/>
      <c r="P777" s="504"/>
      <c r="Q777" s="504"/>
      <c r="BA777" s="206"/>
      <c r="BB777" s="283"/>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M777" s="206"/>
      <c r="CN777" s="206"/>
      <c r="CO777" s="206"/>
      <c r="CP777" s="206"/>
      <c r="CQ777" s="206"/>
      <c r="CR777" s="206"/>
      <c r="CS777" s="206"/>
      <c r="CT777" s="206"/>
      <c r="CU777" s="206"/>
      <c r="CV777" s="206"/>
      <c r="CW777" s="206"/>
      <c r="CX777" s="206"/>
      <c r="CY777" s="206"/>
      <c r="CZ777" s="206"/>
    </row>
    <row r="778" ht="25.15" customHeight="true" x14ac:dyDescent="0.2">
      <c r="C778" s="504"/>
      <c r="D778" s="504"/>
      <c r="E778" s="504"/>
      <c r="F778" s="504"/>
      <c r="G778" s="504"/>
      <c r="H778" s="504"/>
      <c r="I778" s="504"/>
      <c r="J778" s="504"/>
      <c r="K778" s="504"/>
      <c r="L778" s="504"/>
      <c r="M778" s="504"/>
      <c r="N778" s="504"/>
      <c r="O778" s="504"/>
      <c r="P778" s="504"/>
      <c r="Q778" s="504"/>
      <c r="BA778" s="206"/>
      <c r="BB778" s="283"/>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M778" s="206"/>
      <c r="CN778" s="206"/>
      <c r="CO778" s="206"/>
      <c r="CP778" s="206"/>
      <c r="CQ778" s="206"/>
      <c r="CR778" s="206"/>
      <c r="CS778" s="206"/>
      <c r="CT778" s="206"/>
      <c r="CU778" s="206"/>
      <c r="CV778" s="206"/>
      <c r="CW778" s="206"/>
      <c r="CX778" s="206"/>
      <c r="CY778" s="206"/>
      <c r="CZ778" s="206"/>
    </row>
    <row r="779" ht="25.15" customHeight="true" x14ac:dyDescent="0.2">
      <c r="C779" s="504"/>
      <c r="D779" s="504"/>
      <c r="E779" s="504"/>
      <c r="F779" s="504"/>
      <c r="G779" s="504"/>
      <c r="H779" s="504"/>
      <c r="I779" s="504"/>
      <c r="J779" s="504"/>
      <c r="K779" s="504"/>
      <c r="L779" s="504"/>
      <c r="M779" s="504"/>
      <c r="N779" s="504"/>
      <c r="O779" s="504"/>
      <c r="P779" s="504"/>
      <c r="Q779" s="504"/>
      <c r="BA779" s="206"/>
      <c r="BB779" s="283"/>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M779" s="206"/>
      <c r="CN779" s="206"/>
      <c r="CO779" s="206"/>
      <c r="CP779" s="206"/>
      <c r="CQ779" s="206"/>
      <c r="CR779" s="206"/>
      <c r="CS779" s="206"/>
      <c r="CT779" s="206"/>
      <c r="CU779" s="206"/>
      <c r="CV779" s="206"/>
      <c r="CW779" s="206"/>
      <c r="CX779" s="206"/>
      <c r="CY779" s="206"/>
      <c r="CZ779" s="206"/>
    </row>
    <row r="780" ht="25.15" customHeight="true" x14ac:dyDescent="0.2">
      <c r="C780" s="504"/>
      <c r="D780" s="504"/>
      <c r="E780" s="504"/>
      <c r="F780" s="504"/>
      <c r="G780" s="504"/>
      <c r="H780" s="504"/>
      <c r="I780" s="504"/>
      <c r="J780" s="504"/>
      <c r="K780" s="504"/>
      <c r="L780" s="504"/>
      <c r="M780" s="504"/>
      <c r="N780" s="504"/>
      <c r="O780" s="504"/>
      <c r="P780" s="504"/>
      <c r="Q780" s="504"/>
      <c r="BA780" s="206"/>
      <c r="BB780" s="283"/>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M780" s="206"/>
      <c r="CN780" s="206"/>
      <c r="CO780" s="206"/>
      <c r="CP780" s="206"/>
      <c r="CQ780" s="206"/>
      <c r="CR780" s="206"/>
      <c r="CS780" s="206"/>
      <c r="CT780" s="206"/>
      <c r="CU780" s="206"/>
      <c r="CV780" s="206"/>
      <c r="CW780" s="206"/>
      <c r="CX780" s="206"/>
      <c r="CY780" s="206"/>
      <c r="CZ780" s="206"/>
    </row>
    <row r="781" ht="25.15" customHeight="true" x14ac:dyDescent="0.2">
      <c r="C781" s="504"/>
      <c r="D781" s="504"/>
      <c r="E781" s="504"/>
      <c r="F781" s="504"/>
      <c r="G781" s="504"/>
      <c r="H781" s="504"/>
      <c r="I781" s="504"/>
      <c r="J781" s="504"/>
      <c r="K781" s="504"/>
      <c r="L781" s="504"/>
      <c r="M781" s="504"/>
      <c r="N781" s="504"/>
      <c r="O781" s="504"/>
      <c r="P781" s="504"/>
      <c r="Q781" s="504"/>
      <c r="BA781" s="206"/>
      <c r="BB781" s="283"/>
      <c r="BC781" s="206"/>
      <c r="BD781" s="206"/>
      <c r="BE781" s="206"/>
      <c r="BF781" s="206"/>
      <c r="BG781" s="206"/>
      <c r="BH781" s="206"/>
      <c r="BI781" s="206"/>
      <c r="BJ781" s="206"/>
      <c r="BK781" s="206"/>
      <c r="BL781" s="206"/>
      <c r="BM781" s="206"/>
      <c r="BN781" s="206"/>
      <c r="BO781" s="206"/>
      <c r="BP781" s="206"/>
      <c r="BQ781" s="206"/>
      <c r="BR781" s="206"/>
      <c r="BS781" s="206"/>
      <c r="BT781" s="206"/>
      <c r="BU781" s="206"/>
      <c r="BV781" s="206"/>
      <c r="BW781" s="206"/>
      <c r="BX781" s="206"/>
      <c r="BY781" s="206"/>
      <c r="BZ781" s="206"/>
      <c r="CA781" s="206"/>
      <c r="CB781" s="206"/>
      <c r="CC781" s="206"/>
      <c r="CD781" s="206"/>
      <c r="CE781" s="206"/>
      <c r="CF781" s="206"/>
      <c r="CG781" s="206"/>
      <c r="CH781" s="206"/>
      <c r="CI781" s="206"/>
      <c r="CJ781" s="206"/>
      <c r="CK781" s="206"/>
      <c r="CL781" s="206"/>
      <c r="CM781" s="206"/>
      <c r="CN781" s="206"/>
      <c r="CO781" s="206"/>
      <c r="CP781" s="206"/>
      <c r="CQ781" s="206"/>
      <c r="CR781" s="206"/>
      <c r="CS781" s="206"/>
      <c r="CT781" s="206"/>
      <c r="CU781" s="206"/>
      <c r="CV781" s="206"/>
      <c r="CW781" s="206"/>
      <c r="CX781" s="206"/>
      <c r="CY781" s="206"/>
      <c r="CZ781" s="206"/>
    </row>
    <row r="782" ht="25.15" customHeight="true" x14ac:dyDescent="0.2">
      <c r="C782" s="504"/>
      <c r="D782" s="504"/>
      <c r="E782" s="504"/>
      <c r="F782" s="504"/>
      <c r="G782" s="504"/>
      <c r="H782" s="504"/>
      <c r="I782" s="504"/>
      <c r="J782" s="504"/>
      <c r="K782" s="504"/>
      <c r="L782" s="504"/>
      <c r="M782" s="504"/>
      <c r="N782" s="504"/>
      <c r="O782" s="504"/>
      <c r="P782" s="504"/>
      <c r="Q782" s="504"/>
      <c r="BA782" s="206"/>
      <c r="BB782" s="283"/>
      <c r="BC782" s="206"/>
      <c r="BD782" s="206"/>
      <c r="BE782" s="206"/>
      <c r="BF782" s="206"/>
      <c r="BG782" s="206"/>
      <c r="BH782" s="206"/>
      <c r="BI782" s="206"/>
      <c r="BJ782" s="206"/>
      <c r="BK782" s="206"/>
      <c r="BL782" s="206"/>
      <c r="BM782" s="206"/>
      <c r="BN782" s="206"/>
      <c r="BO782" s="206"/>
      <c r="BP782" s="206"/>
      <c r="BQ782" s="206"/>
      <c r="BR782" s="206"/>
      <c r="BS782" s="206"/>
      <c r="BT782" s="206"/>
      <c r="BU782" s="206"/>
      <c r="BV782" s="206"/>
      <c r="BW782" s="206"/>
      <c r="BX782" s="206"/>
      <c r="BY782" s="206"/>
      <c r="BZ782" s="206"/>
      <c r="CA782" s="206"/>
      <c r="CB782" s="206"/>
      <c r="CC782" s="206"/>
      <c r="CD782" s="206"/>
      <c r="CE782" s="206"/>
      <c r="CF782" s="206"/>
      <c r="CG782" s="206"/>
      <c r="CH782" s="206"/>
      <c r="CI782" s="206"/>
      <c r="CJ782" s="206"/>
      <c r="CK782" s="206"/>
      <c r="CL782" s="206"/>
      <c r="CM782" s="206"/>
      <c r="CN782" s="206"/>
      <c r="CO782" s="206"/>
      <c r="CP782" s="206"/>
      <c r="CQ782" s="206"/>
      <c r="CR782" s="206"/>
      <c r="CS782" s="206"/>
      <c r="CT782" s="206"/>
      <c r="CU782" s="206"/>
      <c r="CV782" s="206"/>
      <c r="CW782" s="206"/>
      <c r="CX782" s="206"/>
      <c r="CY782" s="206"/>
      <c r="CZ782" s="206"/>
    </row>
    <row r="783" ht="25.15" customHeight="true" x14ac:dyDescent="0.2">
      <c r="C783" s="504"/>
      <c r="D783" s="504"/>
      <c r="E783" s="504"/>
      <c r="F783" s="504"/>
      <c r="G783" s="504"/>
      <c r="H783" s="504"/>
      <c r="I783" s="504"/>
      <c r="J783" s="504"/>
      <c r="K783" s="504"/>
      <c r="L783" s="504"/>
      <c r="M783" s="504"/>
      <c r="N783" s="504"/>
      <c r="O783" s="504"/>
      <c r="P783" s="504"/>
      <c r="Q783" s="504"/>
      <c r="BA783" s="206"/>
      <c r="BB783" s="283"/>
      <c r="BC783" s="206"/>
      <c r="BD783" s="206"/>
      <c r="BE783" s="206"/>
      <c r="BF783" s="206"/>
      <c r="BG783" s="206"/>
      <c r="BH783" s="206"/>
      <c r="BI783" s="206"/>
      <c r="BJ783" s="206"/>
      <c r="BK783" s="206"/>
      <c r="BL783" s="206"/>
      <c r="BM783" s="206"/>
      <c r="BN783" s="206"/>
      <c r="BO783" s="206"/>
      <c r="BP783" s="206"/>
      <c r="BQ783" s="206"/>
      <c r="BR783" s="206"/>
      <c r="BS783" s="206"/>
      <c r="BT783" s="206"/>
      <c r="BU783" s="206"/>
      <c r="BV783" s="206"/>
      <c r="BW783" s="206"/>
      <c r="BX783" s="206"/>
      <c r="BY783" s="206"/>
      <c r="BZ783" s="206"/>
      <c r="CA783" s="206"/>
      <c r="CB783" s="206"/>
      <c r="CC783" s="206"/>
      <c r="CD783" s="206"/>
      <c r="CE783" s="206"/>
      <c r="CF783" s="206"/>
      <c r="CG783" s="206"/>
      <c r="CH783" s="206"/>
      <c r="CI783" s="206"/>
      <c r="CJ783" s="206"/>
      <c r="CK783" s="206"/>
      <c r="CL783" s="206"/>
      <c r="CM783" s="206"/>
      <c r="CN783" s="206"/>
      <c r="CO783" s="206"/>
      <c r="CP783" s="206"/>
      <c r="CQ783" s="206"/>
      <c r="CR783" s="206"/>
      <c r="CS783" s="206"/>
      <c r="CT783" s="206"/>
      <c r="CU783" s="206"/>
      <c r="CV783" s="206"/>
      <c r="CW783" s="206"/>
      <c r="CX783" s="206"/>
      <c r="CY783" s="206"/>
      <c r="CZ783" s="206"/>
    </row>
    <row r="784" ht="25.15" customHeight="true" x14ac:dyDescent="0.2">
      <c r="C784" s="504"/>
      <c r="D784" s="504"/>
      <c r="E784" s="504"/>
      <c r="F784" s="504"/>
      <c r="G784" s="504"/>
      <c r="H784" s="504"/>
      <c r="I784" s="504"/>
      <c r="J784" s="504"/>
      <c r="K784" s="504"/>
      <c r="L784" s="504"/>
      <c r="M784" s="504"/>
      <c r="N784" s="504"/>
      <c r="O784" s="504"/>
      <c r="P784" s="504"/>
      <c r="Q784" s="504"/>
      <c r="BA784" s="206"/>
      <c r="BB784" s="283"/>
      <c r="BC784" s="206"/>
      <c r="BD784" s="206"/>
      <c r="BE784" s="206"/>
      <c r="BF784" s="206"/>
      <c r="BG784" s="206"/>
      <c r="BH784" s="206"/>
      <c r="BI784" s="206"/>
      <c r="BJ784" s="206"/>
      <c r="BK784" s="206"/>
      <c r="BL784" s="206"/>
      <c r="BM784" s="206"/>
      <c r="BN784" s="206"/>
      <c r="BO784" s="206"/>
      <c r="BP784" s="206"/>
      <c r="BQ784" s="206"/>
      <c r="BR784" s="206"/>
      <c r="BS784" s="206"/>
      <c r="BT784" s="206"/>
      <c r="BU784" s="206"/>
      <c r="BV784" s="206"/>
      <c r="BW784" s="206"/>
      <c r="BX784" s="206"/>
      <c r="BY784" s="206"/>
      <c r="BZ784" s="206"/>
      <c r="CA784" s="206"/>
      <c r="CB784" s="206"/>
      <c r="CC784" s="206"/>
      <c r="CD784" s="206"/>
      <c r="CE784" s="206"/>
      <c r="CF784" s="206"/>
      <c r="CG784" s="206"/>
      <c r="CH784" s="206"/>
      <c r="CI784" s="206"/>
      <c r="CJ784" s="206"/>
      <c r="CK784" s="206"/>
      <c r="CL784" s="206"/>
      <c r="CM784" s="206"/>
      <c r="CN784" s="206"/>
      <c r="CO784" s="206"/>
      <c r="CP784" s="206"/>
      <c r="CQ784" s="206"/>
      <c r="CR784" s="206"/>
      <c r="CS784" s="206"/>
      <c r="CT784" s="206"/>
      <c r="CU784" s="206"/>
      <c r="CV784" s="206"/>
      <c r="CW784" s="206"/>
      <c r="CX784" s="206"/>
      <c r="CY784" s="206"/>
      <c r="CZ784" s="206"/>
    </row>
    <row r="785" ht="25.15" customHeight="true" x14ac:dyDescent="0.2">
      <c r="C785" s="504"/>
      <c r="D785" s="504"/>
      <c r="E785" s="504"/>
      <c r="F785" s="504"/>
      <c r="G785" s="504"/>
      <c r="H785" s="504"/>
      <c r="I785" s="504"/>
      <c r="J785" s="504"/>
      <c r="K785" s="504"/>
      <c r="L785" s="504"/>
      <c r="M785" s="504"/>
      <c r="N785" s="504"/>
      <c r="O785" s="504"/>
      <c r="P785" s="504"/>
      <c r="Q785" s="504"/>
      <c r="BA785" s="206"/>
      <c r="BB785" s="283"/>
      <c r="BC785" s="206"/>
      <c r="BD785" s="206"/>
      <c r="BE785" s="206"/>
      <c r="BF785" s="206"/>
      <c r="BG785" s="206"/>
      <c r="BH785" s="206"/>
      <c r="BI785" s="206"/>
      <c r="BJ785" s="206"/>
      <c r="BK785" s="206"/>
      <c r="BL785" s="206"/>
      <c r="BM785" s="206"/>
      <c r="BN785" s="206"/>
      <c r="BO785" s="206"/>
      <c r="BP785" s="206"/>
      <c r="BQ785" s="206"/>
      <c r="BR785" s="206"/>
      <c r="BS785" s="206"/>
      <c r="BT785" s="206"/>
      <c r="BU785" s="206"/>
      <c r="BV785" s="206"/>
      <c r="BW785" s="206"/>
      <c r="BX785" s="206"/>
      <c r="BY785" s="206"/>
      <c r="BZ785" s="206"/>
      <c r="CA785" s="206"/>
      <c r="CB785" s="206"/>
      <c r="CC785" s="206"/>
      <c r="CD785" s="206"/>
      <c r="CE785" s="206"/>
      <c r="CF785" s="206"/>
      <c r="CG785" s="206"/>
      <c r="CH785" s="206"/>
      <c r="CI785" s="206"/>
      <c r="CJ785" s="206"/>
      <c r="CK785" s="206"/>
      <c r="CL785" s="206"/>
      <c r="CM785" s="206"/>
      <c r="CN785" s="206"/>
      <c r="CO785" s="206"/>
      <c r="CP785" s="206"/>
      <c r="CQ785" s="206"/>
      <c r="CR785" s="206"/>
      <c r="CS785" s="206"/>
      <c r="CT785" s="206"/>
      <c r="CU785" s="206"/>
      <c r="CV785" s="206"/>
      <c r="CW785" s="206"/>
      <c r="CX785" s="206"/>
      <c r="CY785" s="206"/>
      <c r="CZ785" s="206"/>
    </row>
    <row r="786" ht="25.15" customHeight="true" x14ac:dyDescent="0.2">
      <c r="C786" s="504"/>
      <c r="D786" s="504"/>
      <c r="E786" s="504"/>
      <c r="F786" s="504"/>
      <c r="G786" s="504"/>
      <c r="H786" s="504"/>
      <c r="I786" s="504"/>
      <c r="J786" s="504"/>
      <c r="K786" s="504"/>
      <c r="L786" s="504"/>
      <c r="M786" s="504"/>
      <c r="N786" s="504"/>
      <c r="O786" s="504"/>
      <c r="P786" s="504"/>
      <c r="Q786" s="504"/>
      <c r="BA786" s="206"/>
      <c r="BB786" s="283"/>
      <c r="BC786" s="206"/>
      <c r="BD786" s="206"/>
      <c r="BE786" s="206"/>
      <c r="BF786" s="206"/>
      <c r="BG786" s="206"/>
      <c r="BH786" s="206"/>
      <c r="BI786" s="206"/>
      <c r="BJ786" s="206"/>
      <c r="BK786" s="206"/>
      <c r="BL786" s="206"/>
      <c r="BM786" s="206"/>
      <c r="BN786" s="206"/>
      <c r="BO786" s="206"/>
      <c r="BP786" s="206"/>
      <c r="BQ786" s="206"/>
      <c r="BR786" s="206"/>
      <c r="BS786" s="206"/>
      <c r="BT786" s="206"/>
      <c r="BU786" s="206"/>
      <c r="BV786" s="206"/>
      <c r="BW786" s="206"/>
      <c r="BX786" s="206"/>
      <c r="BY786" s="206"/>
      <c r="BZ786" s="206"/>
      <c r="CA786" s="206"/>
      <c r="CB786" s="206"/>
      <c r="CC786" s="206"/>
      <c r="CD786" s="206"/>
      <c r="CE786" s="206"/>
      <c r="CF786" s="206"/>
      <c r="CG786" s="206"/>
      <c r="CH786" s="206"/>
      <c r="CI786" s="206"/>
      <c r="CJ786" s="206"/>
      <c r="CK786" s="206"/>
      <c r="CL786" s="206"/>
      <c r="CM786" s="206"/>
      <c r="CN786" s="206"/>
      <c r="CO786" s="206"/>
      <c r="CP786" s="206"/>
      <c r="CQ786" s="206"/>
      <c r="CR786" s="206"/>
      <c r="CS786" s="206"/>
      <c r="CT786" s="206"/>
      <c r="CU786" s="206"/>
      <c r="CV786" s="206"/>
      <c r="CW786" s="206"/>
      <c r="CX786" s="206"/>
      <c r="CY786" s="206"/>
      <c r="CZ786" s="206"/>
    </row>
    <row r="787" ht="25.15" customHeight="true" x14ac:dyDescent="0.2">
      <c r="C787" s="504"/>
      <c r="D787" s="504"/>
      <c r="E787" s="504"/>
      <c r="F787" s="504"/>
      <c r="G787" s="504"/>
      <c r="H787" s="504"/>
      <c r="I787" s="504"/>
      <c r="J787" s="504"/>
      <c r="K787" s="504"/>
      <c r="L787" s="504"/>
      <c r="M787" s="504"/>
      <c r="N787" s="504"/>
      <c r="O787" s="504"/>
      <c r="P787" s="504"/>
      <c r="Q787" s="504"/>
      <c r="BA787" s="206"/>
      <c r="BB787" s="283"/>
      <c r="BC787" s="206"/>
      <c r="BD787" s="206"/>
      <c r="BE787" s="206"/>
      <c r="BF787" s="206"/>
      <c r="BG787" s="206"/>
      <c r="BH787" s="206"/>
      <c r="BI787" s="206"/>
      <c r="BJ787" s="206"/>
      <c r="BK787" s="206"/>
      <c r="BL787" s="206"/>
      <c r="BM787" s="206"/>
      <c r="BN787" s="206"/>
      <c r="BO787" s="206"/>
      <c r="BP787" s="206"/>
      <c r="BQ787" s="206"/>
      <c r="BR787" s="206"/>
      <c r="BS787" s="206"/>
      <c r="BT787" s="206"/>
      <c r="BU787" s="206"/>
      <c r="BV787" s="206"/>
      <c r="BW787" s="206"/>
      <c r="BX787" s="206"/>
      <c r="BY787" s="206"/>
      <c r="BZ787" s="206"/>
      <c r="CA787" s="206"/>
      <c r="CB787" s="206"/>
      <c r="CC787" s="206"/>
      <c r="CD787" s="206"/>
      <c r="CE787" s="206"/>
      <c r="CF787" s="206"/>
      <c r="CG787" s="206"/>
      <c r="CH787" s="206"/>
      <c r="CI787" s="206"/>
      <c r="CJ787" s="206"/>
      <c r="CK787" s="206"/>
      <c r="CL787" s="206"/>
      <c r="CM787" s="206"/>
      <c r="CN787" s="206"/>
      <c r="CO787" s="206"/>
      <c r="CP787" s="206"/>
      <c r="CQ787" s="206"/>
      <c r="CR787" s="206"/>
      <c r="CS787" s="206"/>
      <c r="CT787" s="206"/>
      <c r="CU787" s="206"/>
      <c r="CV787" s="206"/>
      <c r="CW787" s="206"/>
      <c r="CX787" s="206"/>
      <c r="CY787" s="206"/>
      <c r="CZ787" s="206"/>
    </row>
    <row r="788" ht="25.15" customHeight="true" x14ac:dyDescent="0.2">
      <c r="C788" s="504"/>
      <c r="D788" s="504"/>
      <c r="E788" s="504"/>
      <c r="F788" s="504"/>
      <c r="G788" s="504"/>
      <c r="H788" s="504"/>
      <c r="I788" s="504"/>
      <c r="J788" s="504"/>
      <c r="K788" s="504"/>
      <c r="L788" s="504"/>
      <c r="M788" s="504"/>
      <c r="N788" s="504"/>
      <c r="O788" s="504"/>
      <c r="P788" s="504"/>
      <c r="Q788" s="504"/>
      <c r="BA788" s="206"/>
      <c r="BB788" s="283"/>
      <c r="BC788" s="206"/>
      <c r="BD788" s="206"/>
      <c r="BE788" s="206"/>
      <c r="BF788" s="206"/>
      <c r="BG788" s="206"/>
      <c r="BH788" s="206"/>
      <c r="BI788" s="206"/>
      <c r="BJ788" s="206"/>
      <c r="BK788" s="206"/>
      <c r="BL788" s="206"/>
      <c r="BM788" s="206"/>
      <c r="BN788" s="206"/>
      <c r="BO788" s="206"/>
      <c r="BP788" s="206"/>
      <c r="BQ788" s="206"/>
      <c r="BR788" s="206"/>
      <c r="BS788" s="206"/>
      <c r="BT788" s="206"/>
      <c r="BU788" s="206"/>
      <c r="BV788" s="206"/>
      <c r="BW788" s="206"/>
      <c r="BX788" s="206"/>
      <c r="BY788" s="206"/>
      <c r="BZ788" s="206"/>
      <c r="CA788" s="206"/>
      <c r="CB788" s="206"/>
      <c r="CC788" s="206"/>
      <c r="CD788" s="206"/>
      <c r="CE788" s="206"/>
      <c r="CF788" s="206"/>
      <c r="CG788" s="206"/>
      <c r="CH788" s="206"/>
      <c r="CI788" s="206"/>
      <c r="CJ788" s="206"/>
      <c r="CK788" s="206"/>
      <c r="CL788" s="206"/>
      <c r="CM788" s="206"/>
      <c r="CN788" s="206"/>
      <c r="CO788" s="206"/>
      <c r="CP788" s="206"/>
      <c r="CQ788" s="206"/>
      <c r="CR788" s="206"/>
      <c r="CS788" s="206"/>
      <c r="CT788" s="206"/>
      <c r="CU788" s="206"/>
      <c r="CV788" s="206"/>
      <c r="CW788" s="206"/>
      <c r="CX788" s="206"/>
      <c r="CY788" s="206"/>
      <c r="CZ788" s="206"/>
    </row>
    <row r="789" ht="25.15" customHeight="true" x14ac:dyDescent="0.2">
      <c r="C789" s="504"/>
      <c r="D789" s="504"/>
      <c r="E789" s="504"/>
      <c r="F789" s="504"/>
      <c r="G789" s="504"/>
      <c r="H789" s="504"/>
      <c r="I789" s="504"/>
      <c r="J789" s="504"/>
      <c r="K789" s="504"/>
      <c r="L789" s="504"/>
      <c r="M789" s="504"/>
      <c r="N789" s="504"/>
      <c r="O789" s="504"/>
      <c r="P789" s="504"/>
      <c r="Q789" s="504"/>
      <c r="BA789" s="206"/>
      <c r="BB789" s="283"/>
      <c r="BC789" s="206"/>
      <c r="BD789" s="206"/>
      <c r="BE789" s="206"/>
      <c r="BF789" s="206"/>
      <c r="BG789" s="206"/>
      <c r="BH789" s="206"/>
      <c r="BI789" s="206"/>
      <c r="BJ789" s="206"/>
      <c r="BK789" s="206"/>
      <c r="BL789" s="206"/>
      <c r="BM789" s="206"/>
      <c r="BN789" s="206"/>
      <c r="BO789" s="206"/>
      <c r="BP789" s="206"/>
      <c r="BQ789" s="206"/>
      <c r="BR789" s="206"/>
      <c r="BS789" s="206"/>
      <c r="BT789" s="206"/>
      <c r="BU789" s="206"/>
      <c r="BV789" s="206"/>
      <c r="BW789" s="206"/>
      <c r="BX789" s="206"/>
      <c r="BY789" s="206"/>
      <c r="BZ789" s="206"/>
      <c r="CA789" s="206"/>
      <c r="CB789" s="206"/>
      <c r="CC789" s="206"/>
      <c r="CD789" s="206"/>
      <c r="CE789" s="206"/>
      <c r="CF789" s="206"/>
      <c r="CG789" s="206"/>
      <c r="CH789" s="206"/>
      <c r="CI789" s="206"/>
      <c r="CJ789" s="206"/>
      <c r="CK789" s="206"/>
      <c r="CL789" s="206"/>
      <c r="CM789" s="206"/>
      <c r="CN789" s="206"/>
      <c r="CO789" s="206"/>
      <c r="CP789" s="206"/>
      <c r="CQ789" s="206"/>
      <c r="CR789" s="206"/>
      <c r="CS789" s="206"/>
      <c r="CT789" s="206"/>
      <c r="CU789" s="206"/>
      <c r="CV789" s="206"/>
      <c r="CW789" s="206"/>
      <c r="CX789" s="206"/>
      <c r="CY789" s="206"/>
      <c r="CZ789" s="206"/>
    </row>
    <row r="790" ht="25.15" customHeight="true" x14ac:dyDescent="0.2">
      <c r="C790" s="504"/>
      <c r="D790" s="504"/>
      <c r="E790" s="504"/>
      <c r="F790" s="504"/>
      <c r="G790" s="504"/>
      <c r="H790" s="504"/>
      <c r="I790" s="504"/>
      <c r="J790" s="504"/>
      <c r="K790" s="504"/>
      <c r="L790" s="504"/>
      <c r="M790" s="504"/>
      <c r="N790" s="504"/>
      <c r="O790" s="504"/>
      <c r="P790" s="504"/>
      <c r="Q790" s="504"/>
      <c r="BA790" s="206"/>
      <c r="BB790" s="283"/>
      <c r="BC790" s="206"/>
      <c r="BD790" s="206"/>
      <c r="BE790" s="206"/>
      <c r="BF790" s="206"/>
      <c r="BG790" s="206"/>
      <c r="BH790" s="206"/>
      <c r="BI790" s="206"/>
      <c r="BJ790" s="206"/>
      <c r="BK790" s="206"/>
      <c r="BL790" s="206"/>
      <c r="BM790" s="206"/>
      <c r="BN790" s="206"/>
      <c r="BO790" s="206"/>
      <c r="BP790" s="206"/>
      <c r="BQ790" s="206"/>
      <c r="BR790" s="206"/>
      <c r="BS790" s="206"/>
      <c r="BT790" s="206"/>
      <c r="BU790" s="206"/>
      <c r="BV790" s="206"/>
      <c r="BW790" s="206"/>
      <c r="BX790" s="206"/>
      <c r="BY790" s="206"/>
      <c r="BZ790" s="206"/>
      <c r="CA790" s="206"/>
      <c r="CB790" s="206"/>
      <c r="CC790" s="206"/>
      <c r="CD790" s="206"/>
      <c r="CE790" s="206"/>
      <c r="CF790" s="206"/>
      <c r="CG790" s="206"/>
      <c r="CH790" s="206"/>
      <c r="CI790" s="206"/>
      <c r="CJ790" s="206"/>
      <c r="CK790" s="206"/>
      <c r="CL790" s="206"/>
      <c r="CM790" s="206"/>
      <c r="CN790" s="206"/>
      <c r="CO790" s="206"/>
      <c r="CP790" s="206"/>
      <c r="CQ790" s="206"/>
      <c r="CR790" s="206"/>
      <c r="CS790" s="206"/>
      <c r="CT790" s="206"/>
      <c r="CU790" s="206"/>
      <c r="CV790" s="206"/>
      <c r="CW790" s="206"/>
      <c r="CX790" s="206"/>
      <c r="CY790" s="206"/>
      <c r="CZ790" s="206"/>
    </row>
    <row r="791" ht="25.15" customHeight="true" x14ac:dyDescent="0.2">
      <c r="C791" s="504"/>
      <c r="D791" s="504"/>
      <c r="E791" s="504"/>
      <c r="F791" s="504"/>
      <c r="G791" s="504"/>
      <c r="H791" s="504"/>
      <c r="I791" s="504"/>
      <c r="J791" s="504"/>
      <c r="K791" s="504"/>
      <c r="L791" s="504"/>
      <c r="M791" s="504"/>
      <c r="N791" s="504"/>
      <c r="O791" s="504"/>
      <c r="P791" s="504"/>
      <c r="Q791" s="504"/>
      <c r="BA791" s="206"/>
      <c r="BB791" s="283"/>
      <c r="BC791" s="206"/>
      <c r="BD791" s="206"/>
      <c r="BE791" s="206"/>
      <c r="BF791" s="206"/>
      <c r="BG791" s="206"/>
      <c r="BH791" s="206"/>
      <c r="BI791" s="206"/>
      <c r="BJ791" s="206"/>
      <c r="BK791" s="206"/>
      <c r="BL791" s="206"/>
      <c r="BM791" s="206"/>
      <c r="BN791" s="206"/>
      <c r="BO791" s="206"/>
      <c r="BP791" s="206"/>
      <c r="BQ791" s="206"/>
      <c r="BR791" s="206"/>
      <c r="BS791" s="206"/>
      <c r="BT791" s="206"/>
      <c r="BU791" s="206"/>
      <c r="BV791" s="206"/>
      <c r="BW791" s="206"/>
      <c r="BX791" s="206"/>
      <c r="BY791" s="206"/>
      <c r="BZ791" s="206"/>
      <c r="CA791" s="206"/>
      <c r="CB791" s="206"/>
      <c r="CC791" s="206"/>
      <c r="CD791" s="206"/>
      <c r="CE791" s="206"/>
      <c r="CF791" s="206"/>
      <c r="CG791" s="206"/>
      <c r="CH791" s="206"/>
      <c r="CI791" s="206"/>
      <c r="CJ791" s="206"/>
      <c r="CK791" s="206"/>
      <c r="CL791" s="206"/>
      <c r="CM791" s="206"/>
      <c r="CN791" s="206"/>
      <c r="CO791" s="206"/>
      <c r="CP791" s="206"/>
      <c r="CQ791" s="206"/>
      <c r="CR791" s="206"/>
      <c r="CS791" s="206"/>
      <c r="CT791" s="206"/>
      <c r="CU791" s="206"/>
      <c r="CV791" s="206"/>
      <c r="CW791" s="206"/>
      <c r="CX791" s="206"/>
      <c r="CY791" s="206"/>
      <c r="CZ791" s="206"/>
    </row>
    <row r="792" ht="25.15" customHeight="true" x14ac:dyDescent="0.2">
      <c r="C792" s="504"/>
      <c r="D792" s="504"/>
      <c r="E792" s="504"/>
      <c r="F792" s="504"/>
      <c r="G792" s="504"/>
      <c r="H792" s="504"/>
      <c r="I792" s="504"/>
      <c r="J792" s="504"/>
      <c r="K792" s="504"/>
      <c r="L792" s="504"/>
      <c r="M792" s="504"/>
      <c r="N792" s="504"/>
      <c r="O792" s="504"/>
      <c r="P792" s="504"/>
      <c r="Q792" s="504"/>
      <c r="BA792" s="206"/>
      <c r="BB792" s="283"/>
      <c r="BC792" s="206"/>
      <c r="BD792" s="206"/>
      <c r="BE792" s="206"/>
      <c r="BF792" s="206"/>
      <c r="BG792" s="206"/>
      <c r="BH792" s="206"/>
      <c r="BI792" s="206"/>
      <c r="BJ792" s="206"/>
      <c r="BK792" s="206"/>
      <c r="BL792" s="206"/>
      <c r="BM792" s="206"/>
      <c r="BN792" s="206"/>
      <c r="BO792" s="206"/>
      <c r="BP792" s="206"/>
      <c r="BQ792" s="206"/>
      <c r="BR792" s="206"/>
      <c r="BS792" s="206"/>
      <c r="BT792" s="206"/>
      <c r="BU792" s="206"/>
      <c r="BV792" s="206"/>
      <c r="BW792" s="206"/>
      <c r="BX792" s="206"/>
      <c r="BY792" s="206"/>
      <c r="BZ792" s="206"/>
      <c r="CA792" s="206"/>
      <c r="CB792" s="206"/>
      <c r="CC792" s="206"/>
      <c r="CD792" s="206"/>
      <c r="CE792" s="206"/>
      <c r="CF792" s="206"/>
      <c r="CG792" s="206"/>
      <c r="CH792" s="206"/>
      <c r="CI792" s="206"/>
      <c r="CJ792" s="206"/>
      <c r="CK792" s="206"/>
      <c r="CL792" s="206"/>
      <c r="CM792" s="206"/>
      <c r="CN792" s="206"/>
      <c r="CO792" s="206"/>
      <c r="CP792" s="206"/>
      <c r="CQ792" s="206"/>
      <c r="CR792" s="206"/>
      <c r="CS792" s="206"/>
      <c r="CT792" s="206"/>
      <c r="CU792" s="206"/>
      <c r="CV792" s="206"/>
      <c r="CW792" s="206"/>
      <c r="CX792" s="206"/>
      <c r="CY792" s="206"/>
      <c r="CZ792" s="206"/>
    </row>
    <row r="793" ht="25.15" customHeight="true" x14ac:dyDescent="0.2">
      <c r="C793" s="504"/>
      <c r="D793" s="504"/>
      <c r="E793" s="504"/>
      <c r="F793" s="504"/>
      <c r="G793" s="504"/>
      <c r="H793" s="504"/>
      <c r="I793" s="504"/>
      <c r="J793" s="504"/>
      <c r="K793" s="504"/>
      <c r="L793" s="504"/>
      <c r="M793" s="504"/>
      <c r="N793" s="504"/>
      <c r="O793" s="504"/>
      <c r="P793" s="504"/>
      <c r="Q793" s="504"/>
      <c r="BA793" s="206"/>
      <c r="BB793" s="283"/>
      <c r="BC793" s="206"/>
      <c r="BD793" s="206"/>
      <c r="BE793" s="206"/>
      <c r="BF793" s="206"/>
      <c r="BG793" s="206"/>
      <c r="BH793" s="206"/>
      <c r="BI793" s="206"/>
      <c r="BJ793" s="206"/>
      <c r="BK793" s="206"/>
      <c r="BL793" s="206"/>
      <c r="BM793" s="206"/>
      <c r="BN793" s="206"/>
      <c r="BO793" s="206"/>
      <c r="BP793" s="206"/>
      <c r="BQ793" s="206"/>
      <c r="BR793" s="206"/>
      <c r="BS793" s="206"/>
      <c r="BT793" s="206"/>
      <c r="BU793" s="206"/>
      <c r="BV793" s="206"/>
      <c r="BW793" s="206"/>
      <c r="BX793" s="206"/>
      <c r="BY793" s="206"/>
      <c r="BZ793" s="206"/>
      <c r="CA793" s="206"/>
      <c r="CB793" s="206"/>
      <c r="CC793" s="206"/>
      <c r="CD793" s="206"/>
      <c r="CE793" s="206"/>
      <c r="CF793" s="206"/>
      <c r="CG793" s="206"/>
      <c r="CH793" s="206"/>
      <c r="CI793" s="206"/>
      <c r="CJ793" s="206"/>
      <c r="CK793" s="206"/>
      <c r="CL793" s="206"/>
      <c r="CM793" s="206"/>
      <c r="CN793" s="206"/>
      <c r="CO793" s="206"/>
      <c r="CP793" s="206"/>
      <c r="CQ793" s="206"/>
      <c r="CR793" s="206"/>
      <c r="CS793" s="206"/>
      <c r="CT793" s="206"/>
      <c r="CU793" s="206"/>
      <c r="CV793" s="206"/>
      <c r="CW793" s="206"/>
      <c r="CX793" s="206"/>
      <c r="CY793" s="206"/>
      <c r="CZ793" s="206"/>
    </row>
    <row r="794" ht="25.15" customHeight="true" x14ac:dyDescent="0.2">
      <c r="C794" s="504"/>
      <c r="D794" s="504"/>
      <c r="E794" s="504"/>
      <c r="F794" s="504"/>
      <c r="G794" s="504"/>
      <c r="H794" s="504"/>
      <c r="I794" s="504"/>
      <c r="J794" s="504"/>
      <c r="K794" s="504"/>
      <c r="L794" s="504"/>
      <c r="M794" s="504"/>
      <c r="N794" s="504"/>
      <c r="O794" s="504"/>
      <c r="P794" s="504"/>
      <c r="Q794" s="504"/>
      <c r="BA794" s="206"/>
      <c r="BB794" s="283"/>
      <c r="BC794" s="206"/>
      <c r="BD794" s="206"/>
      <c r="BE794" s="206"/>
      <c r="BF794" s="206"/>
      <c r="BG794" s="206"/>
      <c r="BH794" s="206"/>
      <c r="BI794" s="206"/>
      <c r="BJ794" s="206"/>
      <c r="BK794" s="206"/>
      <c r="BL794" s="206"/>
      <c r="BM794" s="206"/>
      <c r="BN794" s="206"/>
      <c r="BO794" s="206"/>
      <c r="BP794" s="206"/>
      <c r="BQ794" s="206"/>
      <c r="BR794" s="206"/>
      <c r="BS794" s="206"/>
      <c r="BT794" s="206"/>
      <c r="BU794" s="206"/>
      <c r="BV794" s="206"/>
      <c r="BW794" s="206"/>
      <c r="BX794" s="206"/>
      <c r="BY794" s="206"/>
      <c r="BZ794" s="206"/>
      <c r="CA794" s="206"/>
      <c r="CB794" s="206"/>
      <c r="CC794" s="206"/>
      <c r="CD794" s="206"/>
      <c r="CE794" s="206"/>
      <c r="CF794" s="206"/>
      <c r="CG794" s="206"/>
      <c r="CH794" s="206"/>
      <c r="CI794" s="206"/>
      <c r="CJ794" s="206"/>
      <c r="CK794" s="206"/>
      <c r="CL794" s="206"/>
      <c r="CM794" s="206"/>
      <c r="CN794" s="206"/>
      <c r="CO794" s="206"/>
      <c r="CP794" s="206"/>
      <c r="CQ794" s="206"/>
      <c r="CR794" s="206"/>
      <c r="CS794" s="206"/>
      <c r="CT794" s="206"/>
      <c r="CU794" s="206"/>
      <c r="CV794" s="206"/>
      <c r="CW794" s="206"/>
      <c r="CX794" s="206"/>
      <c r="CY794" s="206"/>
      <c r="CZ794" s="206"/>
    </row>
    <row r="795" ht="25.15" customHeight="true" x14ac:dyDescent="0.2">
      <c r="C795" s="504"/>
      <c r="D795" s="504"/>
      <c r="E795" s="504"/>
      <c r="F795" s="504"/>
      <c r="G795" s="504"/>
      <c r="H795" s="504"/>
      <c r="I795" s="504"/>
      <c r="J795" s="504"/>
      <c r="K795" s="504"/>
      <c r="L795" s="504"/>
      <c r="M795" s="504"/>
      <c r="N795" s="504"/>
      <c r="O795" s="504"/>
      <c r="P795" s="504"/>
      <c r="Q795" s="504"/>
      <c r="BA795" s="206"/>
      <c r="BB795" s="283"/>
      <c r="BC795" s="206"/>
      <c r="BD795" s="206"/>
      <c r="BE795" s="206"/>
      <c r="BF795" s="206"/>
      <c r="BG795" s="206"/>
      <c r="BH795" s="206"/>
      <c r="BI795" s="206"/>
      <c r="BJ795" s="206"/>
      <c r="BK795" s="206"/>
      <c r="BL795" s="206"/>
      <c r="BM795" s="206"/>
      <c r="BN795" s="206"/>
      <c r="BO795" s="206"/>
      <c r="BP795" s="206"/>
      <c r="BQ795" s="206"/>
      <c r="BR795" s="206"/>
      <c r="BS795" s="206"/>
      <c r="BT795" s="206"/>
      <c r="BU795" s="206"/>
      <c r="BV795" s="206"/>
      <c r="BW795" s="206"/>
      <c r="BX795" s="206"/>
      <c r="BY795" s="206"/>
      <c r="BZ795" s="206"/>
      <c r="CA795" s="206"/>
      <c r="CB795" s="206"/>
      <c r="CC795" s="206"/>
      <c r="CD795" s="206"/>
      <c r="CE795" s="206"/>
      <c r="CF795" s="206"/>
      <c r="CG795" s="206"/>
      <c r="CH795" s="206"/>
      <c r="CI795" s="206"/>
      <c r="CJ795" s="206"/>
      <c r="CK795" s="206"/>
      <c r="CL795" s="206"/>
      <c r="CM795" s="206"/>
      <c r="CN795" s="206"/>
      <c r="CO795" s="206"/>
      <c r="CP795" s="206"/>
      <c r="CQ795" s="206"/>
      <c r="CR795" s="206"/>
      <c r="CS795" s="206"/>
      <c r="CT795" s="206"/>
      <c r="CU795" s="206"/>
      <c r="CV795" s="206"/>
      <c r="CW795" s="206"/>
      <c r="CX795" s="206"/>
      <c r="CY795" s="206"/>
      <c r="CZ795" s="206"/>
    </row>
    <row r="796" ht="25.15" customHeight="true" x14ac:dyDescent="0.2">
      <c r="C796" s="504"/>
      <c r="D796" s="504"/>
      <c r="E796" s="504"/>
      <c r="F796" s="504"/>
      <c r="G796" s="504"/>
      <c r="H796" s="504"/>
      <c r="I796" s="504"/>
      <c r="J796" s="504"/>
      <c r="K796" s="504"/>
      <c r="L796" s="504"/>
      <c r="M796" s="504"/>
      <c r="N796" s="504"/>
      <c r="O796" s="504"/>
      <c r="P796" s="504"/>
      <c r="Q796" s="504"/>
      <c r="BA796" s="206"/>
      <c r="BB796" s="283"/>
      <c r="BC796" s="206"/>
      <c r="BD796" s="206"/>
      <c r="BE796" s="206"/>
      <c r="BF796" s="206"/>
      <c r="BG796" s="206"/>
      <c r="BH796" s="206"/>
      <c r="BI796" s="206"/>
      <c r="BJ796" s="206"/>
      <c r="BK796" s="206"/>
      <c r="BL796" s="206"/>
      <c r="BM796" s="206"/>
      <c r="BN796" s="206"/>
      <c r="BO796" s="206"/>
      <c r="BP796" s="206"/>
      <c r="BQ796" s="206"/>
      <c r="BR796" s="206"/>
      <c r="BS796" s="206"/>
      <c r="BT796" s="206"/>
      <c r="BU796" s="206"/>
      <c r="BV796" s="206"/>
      <c r="BW796" s="206"/>
      <c r="BX796" s="206"/>
      <c r="BY796" s="206"/>
      <c r="BZ796" s="206"/>
      <c r="CA796" s="206"/>
      <c r="CB796" s="206"/>
      <c r="CC796" s="206"/>
      <c r="CD796" s="206"/>
      <c r="CE796" s="206"/>
      <c r="CF796" s="206"/>
      <c r="CG796" s="206"/>
      <c r="CH796" s="206"/>
      <c r="CI796" s="206"/>
      <c r="CJ796" s="206"/>
      <c r="CK796" s="206"/>
      <c r="CL796" s="206"/>
      <c r="CM796" s="206"/>
      <c r="CN796" s="206"/>
      <c r="CO796" s="206"/>
      <c r="CP796" s="206"/>
      <c r="CQ796" s="206"/>
      <c r="CR796" s="206"/>
      <c r="CS796" s="206"/>
      <c r="CT796" s="206"/>
      <c r="CU796" s="206"/>
      <c r="CV796" s="206"/>
      <c r="CW796" s="206"/>
      <c r="CX796" s="206"/>
      <c r="CY796" s="206"/>
      <c r="CZ796" s="206"/>
    </row>
    <row r="797" ht="25.15" customHeight="true" x14ac:dyDescent="0.2">
      <c r="C797" s="504"/>
      <c r="D797" s="504"/>
      <c r="E797" s="504"/>
      <c r="F797" s="504"/>
      <c r="G797" s="504"/>
      <c r="H797" s="504"/>
      <c r="I797" s="504"/>
      <c r="J797" s="504"/>
      <c r="K797" s="504"/>
      <c r="L797" s="504"/>
      <c r="M797" s="504"/>
      <c r="N797" s="504"/>
      <c r="O797" s="504"/>
      <c r="P797" s="504"/>
      <c r="Q797" s="504"/>
      <c r="BA797" s="206"/>
      <c r="BB797" s="283"/>
      <c r="BC797" s="206"/>
      <c r="BD797" s="206"/>
      <c r="BE797" s="206"/>
      <c r="BF797" s="206"/>
      <c r="BG797" s="206"/>
      <c r="BH797" s="206"/>
      <c r="BI797" s="206"/>
      <c r="BJ797" s="206"/>
      <c r="BK797" s="206"/>
      <c r="BL797" s="206"/>
      <c r="BM797" s="206"/>
      <c r="BN797" s="206"/>
      <c r="BO797" s="206"/>
      <c r="BP797" s="206"/>
      <c r="BQ797" s="206"/>
      <c r="BR797" s="206"/>
      <c r="BS797" s="206"/>
      <c r="BT797" s="206"/>
      <c r="BU797" s="206"/>
      <c r="BV797" s="206"/>
      <c r="BW797" s="206"/>
      <c r="BX797" s="206"/>
      <c r="BY797" s="206"/>
      <c r="BZ797" s="206"/>
      <c r="CA797" s="206"/>
      <c r="CB797" s="206"/>
      <c r="CC797" s="206"/>
      <c r="CD797" s="206"/>
      <c r="CE797" s="206"/>
      <c r="CF797" s="206"/>
      <c r="CG797" s="206"/>
      <c r="CH797" s="206"/>
      <c r="CI797" s="206"/>
      <c r="CJ797" s="206"/>
      <c r="CK797" s="206"/>
      <c r="CL797" s="206"/>
      <c r="CM797" s="206"/>
      <c r="CN797" s="206"/>
      <c r="CO797" s="206"/>
      <c r="CP797" s="206"/>
      <c r="CQ797" s="206"/>
      <c r="CR797" s="206"/>
      <c r="CS797" s="206"/>
      <c r="CT797" s="206"/>
      <c r="CU797" s="206"/>
      <c r="CV797" s="206"/>
      <c r="CW797" s="206"/>
      <c r="CX797" s="206"/>
      <c r="CY797" s="206"/>
      <c r="CZ797" s="206"/>
    </row>
    <row r="798" ht="25.15" customHeight="true" x14ac:dyDescent="0.2">
      <c r="C798" s="504"/>
      <c r="D798" s="504"/>
      <c r="E798" s="504"/>
      <c r="F798" s="504"/>
      <c r="G798" s="504"/>
      <c r="H798" s="504"/>
      <c r="I798" s="504"/>
      <c r="J798" s="504"/>
      <c r="K798" s="504"/>
      <c r="L798" s="504"/>
      <c r="M798" s="504"/>
      <c r="N798" s="504"/>
      <c r="O798" s="504"/>
      <c r="P798" s="504"/>
      <c r="Q798" s="504"/>
      <c r="BA798" s="206"/>
      <c r="BB798" s="283"/>
      <c r="BC798" s="206"/>
      <c r="BD798" s="206"/>
      <c r="BE798" s="206"/>
      <c r="BF798" s="206"/>
      <c r="BG798" s="206"/>
      <c r="BH798" s="206"/>
      <c r="BI798" s="206"/>
      <c r="BJ798" s="206"/>
      <c r="BK798" s="206"/>
      <c r="BL798" s="206"/>
      <c r="BM798" s="206"/>
      <c r="BN798" s="206"/>
      <c r="BO798" s="206"/>
      <c r="BP798" s="206"/>
      <c r="BQ798" s="206"/>
      <c r="BR798" s="206"/>
      <c r="BS798" s="206"/>
      <c r="BT798" s="206"/>
      <c r="BU798" s="206"/>
      <c r="BV798" s="206"/>
      <c r="BW798" s="206"/>
      <c r="BX798" s="206"/>
      <c r="BY798" s="206"/>
      <c r="BZ798" s="206"/>
      <c r="CA798" s="206"/>
      <c r="CB798" s="206"/>
      <c r="CC798" s="206"/>
      <c r="CD798" s="206"/>
      <c r="CE798" s="206"/>
      <c r="CF798" s="206"/>
      <c r="CG798" s="206"/>
      <c r="CH798" s="206"/>
      <c r="CI798" s="206"/>
      <c r="CJ798" s="206"/>
      <c r="CK798" s="206"/>
      <c r="CL798" s="206"/>
      <c r="CM798" s="206"/>
      <c r="CN798" s="206"/>
      <c r="CO798" s="206"/>
      <c r="CP798" s="206"/>
      <c r="CQ798" s="206"/>
      <c r="CR798" s="206"/>
      <c r="CS798" s="206"/>
      <c r="CT798" s="206"/>
      <c r="CU798" s="206"/>
      <c r="CV798" s="206"/>
      <c r="CW798" s="206"/>
      <c r="CX798" s="206"/>
      <c r="CY798" s="206"/>
      <c r="CZ798" s="206"/>
    </row>
    <row r="799" ht="25.15" customHeight="true" x14ac:dyDescent="0.2">
      <c r="C799" s="504"/>
      <c r="D799" s="504"/>
      <c r="E799" s="504"/>
      <c r="F799" s="504"/>
      <c r="G799" s="504"/>
      <c r="H799" s="504"/>
      <c r="I799" s="504"/>
      <c r="J799" s="504"/>
      <c r="K799" s="504"/>
      <c r="L799" s="504"/>
      <c r="M799" s="504"/>
      <c r="N799" s="504"/>
      <c r="O799" s="504"/>
      <c r="P799" s="504"/>
      <c r="Q799" s="504"/>
      <c r="BA799" s="206"/>
      <c r="BB799" s="283"/>
      <c r="BC799" s="206"/>
      <c r="BD799" s="206"/>
      <c r="BE799" s="206"/>
      <c r="BF799" s="206"/>
      <c r="BG799" s="206"/>
      <c r="BH799" s="206"/>
      <c r="BI799" s="206"/>
      <c r="BJ799" s="206"/>
      <c r="BK799" s="206"/>
      <c r="BL799" s="206"/>
      <c r="BM799" s="206"/>
      <c r="BN799" s="206"/>
      <c r="BO799" s="206"/>
      <c r="BP799" s="206"/>
      <c r="BQ799" s="206"/>
      <c r="BR799" s="206"/>
      <c r="BS799" s="206"/>
      <c r="BT799" s="206"/>
      <c r="BU799" s="206"/>
      <c r="BV799" s="206"/>
      <c r="BW799" s="206"/>
      <c r="BX799" s="206"/>
      <c r="BY799" s="206"/>
      <c r="BZ799" s="206"/>
      <c r="CA799" s="206"/>
      <c r="CB799" s="206"/>
      <c r="CC799" s="206"/>
      <c r="CD799" s="206"/>
      <c r="CE799" s="206"/>
      <c r="CF799" s="206"/>
      <c r="CG799" s="206"/>
      <c r="CH799" s="206"/>
      <c r="CI799" s="206"/>
      <c r="CJ799" s="206"/>
      <c r="CK799" s="206"/>
      <c r="CL799" s="206"/>
      <c r="CM799" s="206"/>
      <c r="CN799" s="206"/>
      <c r="CO799" s="206"/>
      <c r="CP799" s="206"/>
      <c r="CQ799" s="206"/>
      <c r="CR799" s="206"/>
      <c r="CS799" s="206"/>
      <c r="CT799" s="206"/>
      <c r="CU799" s="206"/>
      <c r="CV799" s="206"/>
      <c r="CW799" s="206"/>
      <c r="CX799" s="206"/>
      <c r="CY799" s="206"/>
      <c r="CZ799" s="206"/>
    </row>
    <row r="800" ht="25.15" customHeight="true" x14ac:dyDescent="0.2">
      <c r="C800" s="504"/>
      <c r="D800" s="504"/>
      <c r="E800" s="504"/>
      <c r="F800" s="504"/>
      <c r="G800" s="504"/>
      <c r="H800" s="504"/>
      <c r="I800" s="504"/>
      <c r="J800" s="504"/>
      <c r="K800" s="504"/>
      <c r="L800" s="504"/>
      <c r="M800" s="504"/>
      <c r="N800" s="504"/>
      <c r="O800" s="504"/>
      <c r="P800" s="504"/>
      <c r="Q800" s="504"/>
      <c r="BA800" s="206"/>
      <c r="BB800" s="283"/>
      <c r="BC800" s="206"/>
      <c r="BD800" s="206"/>
      <c r="BE800" s="206"/>
      <c r="BF800" s="206"/>
      <c r="BG800" s="206"/>
      <c r="BH800" s="206"/>
      <c r="BI800" s="206"/>
      <c r="BJ800" s="206"/>
      <c r="BK800" s="206"/>
      <c r="BL800" s="206"/>
      <c r="BM800" s="206"/>
      <c r="BN800" s="206"/>
      <c r="BO800" s="206"/>
      <c r="BP800" s="206"/>
      <c r="BQ800" s="206"/>
      <c r="BR800" s="206"/>
      <c r="BS800" s="206"/>
      <c r="BT800" s="206"/>
      <c r="BU800" s="206"/>
      <c r="BV800" s="206"/>
      <c r="BW800" s="206"/>
      <c r="BX800" s="206"/>
      <c r="BY800" s="206"/>
      <c r="BZ800" s="206"/>
      <c r="CA800" s="206"/>
      <c r="CB800" s="206"/>
      <c r="CC800" s="206"/>
      <c r="CD800" s="206"/>
      <c r="CE800" s="206"/>
      <c r="CF800" s="206"/>
      <c r="CG800" s="206"/>
      <c r="CH800" s="206"/>
      <c r="CI800" s="206"/>
      <c r="CJ800" s="206"/>
      <c r="CK800" s="206"/>
      <c r="CL800" s="206"/>
      <c r="CM800" s="206"/>
      <c r="CN800" s="206"/>
      <c r="CO800" s="206"/>
      <c r="CP800" s="206"/>
      <c r="CQ800" s="206"/>
      <c r="CR800" s="206"/>
      <c r="CS800" s="206"/>
      <c r="CT800" s="206"/>
      <c r="CU800" s="206"/>
      <c r="CV800" s="206"/>
      <c r="CW800" s="206"/>
      <c r="CX800" s="206"/>
      <c r="CY800" s="206"/>
      <c r="CZ800" s="206"/>
    </row>
    <row r="801" ht="25.15" customHeight="true" x14ac:dyDescent="0.2">
      <c r="C801" s="504"/>
      <c r="D801" s="504"/>
      <c r="E801" s="504"/>
      <c r="F801" s="504"/>
      <c r="G801" s="504"/>
      <c r="H801" s="504"/>
      <c r="I801" s="504"/>
      <c r="J801" s="504"/>
      <c r="K801" s="504"/>
      <c r="L801" s="504"/>
      <c r="M801" s="504"/>
      <c r="N801" s="504"/>
      <c r="O801" s="504"/>
      <c r="P801" s="504"/>
      <c r="Q801" s="504"/>
    </row>
    <row r="802" ht="25.15" customHeight="true" x14ac:dyDescent="0.2">
      <c r="C802" s="504"/>
      <c r="D802" s="504"/>
      <c r="E802" s="504"/>
      <c r="F802" s="504"/>
      <c r="G802" s="504"/>
      <c r="H802" s="504"/>
      <c r="I802" s="504"/>
      <c r="J802" s="504"/>
      <c r="K802" s="504"/>
      <c r="L802" s="504"/>
      <c r="M802" s="504"/>
      <c r="N802" s="504"/>
      <c r="O802" s="504"/>
      <c r="P802" s="504"/>
      <c r="Q802" s="504"/>
    </row>
    <row r="803" ht="25.15" customHeight="true" x14ac:dyDescent="0.2">
      <c r="C803" s="504"/>
      <c r="D803" s="504"/>
      <c r="E803" s="504"/>
      <c r="F803" s="504"/>
      <c r="G803" s="504"/>
      <c r="H803" s="504"/>
      <c r="I803" s="504"/>
      <c r="J803" s="504"/>
      <c r="K803" s="504"/>
      <c r="L803" s="504"/>
      <c r="M803" s="504"/>
      <c r="N803" s="504"/>
      <c r="O803" s="504"/>
      <c r="P803" s="504"/>
      <c r="Q803" s="504"/>
    </row>
    <row r="804" ht="25.15" customHeight="true" x14ac:dyDescent="0.2">
      <c r="C804" s="504"/>
      <c r="D804" s="504"/>
      <c r="E804" s="504"/>
      <c r="F804" s="504"/>
      <c r="G804" s="504"/>
      <c r="H804" s="504"/>
      <c r="I804" s="504"/>
      <c r="J804" s="504"/>
      <c r="K804" s="504"/>
      <c r="L804" s="504"/>
      <c r="M804" s="504"/>
      <c r="N804" s="504"/>
      <c r="O804" s="504"/>
      <c r="P804" s="504"/>
      <c r="Q804" s="504"/>
    </row>
    <row r="805" ht="25.15" customHeight="true" x14ac:dyDescent="0.2">
      <c r="C805" s="504"/>
      <c r="D805" s="504"/>
      <c r="E805" s="504"/>
      <c r="F805" s="504"/>
      <c r="G805" s="504"/>
      <c r="H805" s="504"/>
      <c r="I805" s="504"/>
      <c r="J805" s="504"/>
      <c r="K805" s="504"/>
      <c r="L805" s="504"/>
      <c r="M805" s="504"/>
      <c r="N805" s="504"/>
      <c r="O805" s="504"/>
      <c r="P805" s="504"/>
      <c r="Q805" s="504"/>
    </row>
    <row r="806" ht="25.15" customHeight="true" x14ac:dyDescent="0.2">
      <c r="C806" s="504"/>
      <c r="D806" s="504"/>
      <c r="E806" s="504"/>
      <c r="F806" s="504"/>
      <c r="G806" s="504"/>
      <c r="H806" s="504"/>
      <c r="I806" s="504"/>
      <c r="J806" s="504"/>
      <c r="K806" s="504"/>
      <c r="L806" s="504"/>
      <c r="M806" s="504"/>
      <c r="N806" s="504"/>
      <c r="O806" s="504"/>
      <c r="P806" s="504"/>
      <c r="Q806" s="504"/>
    </row>
    <row r="807" ht="25.15" customHeight="true" x14ac:dyDescent="0.2">
      <c r="C807" s="504"/>
      <c r="D807" s="504"/>
      <c r="E807" s="504"/>
      <c r="F807" s="504"/>
      <c r="G807" s="504"/>
      <c r="H807" s="504"/>
      <c r="I807" s="504"/>
      <c r="J807" s="504"/>
      <c r="K807" s="504"/>
      <c r="L807" s="504"/>
      <c r="M807" s="504"/>
      <c r="N807" s="504"/>
      <c r="O807" s="504"/>
      <c r="P807" s="504"/>
      <c r="Q807" s="504"/>
    </row>
    <row r="808" ht="25.15" customHeight="true" x14ac:dyDescent="0.2">
      <c r="C808" s="504"/>
      <c r="D808" s="504"/>
      <c r="E808" s="504"/>
      <c r="F808" s="504"/>
      <c r="G808" s="504"/>
      <c r="H808" s="504"/>
      <c r="I808" s="504"/>
      <c r="J808" s="504"/>
      <c r="K808" s="504"/>
      <c r="L808" s="504"/>
      <c r="M808" s="504"/>
      <c r="N808" s="504"/>
      <c r="O808" s="504"/>
      <c r="P808" s="504"/>
      <c r="Q808" s="504"/>
    </row>
    <row r="809" ht="25.15" customHeight="true" x14ac:dyDescent="0.2">
      <c r="C809" s="504"/>
      <c r="D809" s="504"/>
      <c r="E809" s="504"/>
      <c r="F809" s="504"/>
      <c r="G809" s="504"/>
      <c r="H809" s="504"/>
      <c r="I809" s="504"/>
      <c r="J809" s="504"/>
      <c r="K809" s="504"/>
      <c r="L809" s="504"/>
      <c r="M809" s="504"/>
      <c r="N809" s="504"/>
      <c r="O809" s="504"/>
      <c r="P809" s="504"/>
      <c r="Q809" s="504"/>
    </row>
    <row r="810" ht="25.15" customHeight="true" x14ac:dyDescent="0.2">
      <c r="C810" s="504"/>
      <c r="D810" s="504"/>
      <c r="E810" s="504"/>
      <c r="F810" s="504"/>
      <c r="G810" s="504"/>
      <c r="H810" s="504"/>
      <c r="I810" s="504"/>
      <c r="J810" s="504"/>
      <c r="K810" s="504"/>
      <c r="L810" s="504"/>
      <c r="M810" s="504"/>
      <c r="N810" s="504"/>
      <c r="O810" s="504"/>
      <c r="P810" s="504"/>
      <c r="Q810" s="504"/>
    </row>
    <row r="811" ht="25.15" customHeight="true" x14ac:dyDescent="0.2">
      <c r="C811" s="504"/>
      <c r="D811" s="504"/>
      <c r="E811" s="504"/>
      <c r="F811" s="504"/>
      <c r="G811" s="504"/>
      <c r="H811" s="504"/>
      <c r="I811" s="504"/>
      <c r="J811" s="504"/>
      <c r="K811" s="504"/>
      <c r="L811" s="504"/>
      <c r="M811" s="504"/>
      <c r="N811" s="504"/>
      <c r="O811" s="504"/>
      <c r="P811" s="504"/>
      <c r="Q811" s="504"/>
    </row>
    <row r="812" ht="25.15" customHeight="true" x14ac:dyDescent="0.2">
      <c r="C812" s="504"/>
      <c r="D812" s="504"/>
      <c r="E812" s="504"/>
      <c r="F812" s="504"/>
      <c r="G812" s="504"/>
      <c r="H812" s="504"/>
      <c r="I812" s="504"/>
      <c r="J812" s="504"/>
      <c r="K812" s="504"/>
      <c r="L812" s="504"/>
      <c r="M812" s="504"/>
      <c r="N812" s="504"/>
      <c r="O812" s="504"/>
      <c r="P812" s="504"/>
      <c r="Q812" s="504"/>
    </row>
    <row r="813" ht="25.15" customHeight="true" x14ac:dyDescent="0.2">
      <c r="C813" s="504"/>
      <c r="D813" s="504"/>
      <c r="E813" s="504"/>
      <c r="F813" s="504"/>
      <c r="G813" s="504"/>
      <c r="H813" s="504"/>
      <c r="I813" s="504"/>
      <c r="J813" s="504"/>
      <c r="K813" s="504"/>
      <c r="L813" s="504"/>
      <c r="M813" s="504"/>
      <c r="N813" s="504"/>
      <c r="O813" s="504"/>
      <c r="P813" s="504"/>
      <c r="Q813" s="504"/>
    </row>
    <row r="814" ht="25.15" customHeight="true" x14ac:dyDescent="0.2">
      <c r="C814" s="504"/>
      <c r="D814" s="504"/>
      <c r="E814" s="504"/>
      <c r="F814" s="504"/>
      <c r="G814" s="504"/>
      <c r="H814" s="504"/>
      <c r="I814" s="504"/>
      <c r="J814" s="504"/>
      <c r="K814" s="504"/>
      <c r="L814" s="504"/>
      <c r="M814" s="504"/>
      <c r="N814" s="504"/>
      <c r="O814" s="504"/>
      <c r="P814" s="504"/>
      <c r="Q814" s="504"/>
    </row>
    <row r="815" ht="25.15" customHeight="true" x14ac:dyDescent="0.2">
      <c r="C815" s="504"/>
      <c r="D815" s="504"/>
      <c r="E815" s="504"/>
      <c r="F815" s="504"/>
      <c r="G815" s="504"/>
      <c r="H815" s="504"/>
      <c r="I815" s="504"/>
      <c r="J815" s="504"/>
      <c r="K815" s="504"/>
      <c r="L815" s="504"/>
      <c r="M815" s="504"/>
      <c r="N815" s="504"/>
      <c r="O815" s="504"/>
      <c r="P815" s="504"/>
      <c r="Q815" s="504"/>
    </row>
    <row r="816" ht="25.15" customHeight="true" x14ac:dyDescent="0.2">
      <c r="C816" s="504"/>
      <c r="D816" s="504"/>
      <c r="E816" s="504"/>
      <c r="F816" s="504"/>
      <c r="G816" s="504"/>
      <c r="H816" s="504"/>
      <c r="I816" s="504"/>
      <c r="J816" s="504"/>
      <c r="K816" s="504"/>
      <c r="L816" s="504"/>
      <c r="M816" s="504"/>
      <c r="N816" s="504"/>
      <c r="O816" s="504"/>
      <c r="P816" s="504"/>
      <c r="Q816" s="504"/>
    </row>
    <row r="817" ht="25.15" customHeight="true" x14ac:dyDescent="0.2">
      <c r="C817" s="504"/>
      <c r="D817" s="504"/>
      <c r="E817" s="504"/>
      <c r="F817" s="504"/>
      <c r="G817" s="504"/>
      <c r="H817" s="504"/>
      <c r="I817" s="504"/>
      <c r="J817" s="504"/>
      <c r="K817" s="504"/>
      <c r="L817" s="504"/>
      <c r="M817" s="504"/>
      <c r="N817" s="504"/>
      <c r="O817" s="504"/>
      <c r="P817" s="504"/>
      <c r="Q817" s="504"/>
    </row>
    <row r="818" ht="25.15" customHeight="true" x14ac:dyDescent="0.2">
      <c r="C818" s="504"/>
      <c r="D818" s="504"/>
      <c r="E818" s="504"/>
      <c r="F818" s="504"/>
      <c r="G818" s="504"/>
      <c r="H818" s="504"/>
      <c r="I818" s="504"/>
      <c r="J818" s="504"/>
      <c r="K818" s="504"/>
      <c r="L818" s="504"/>
      <c r="M818" s="504"/>
      <c r="N818" s="504"/>
      <c r="O818" s="504"/>
      <c r="P818" s="504"/>
      <c r="Q818" s="504"/>
    </row>
    <row r="819" ht="25.15" customHeight="true" x14ac:dyDescent="0.2">
      <c r="C819" s="504"/>
      <c r="D819" s="504"/>
      <c r="E819" s="504"/>
      <c r="F819" s="504"/>
      <c r="G819" s="504"/>
      <c r="H819" s="504"/>
      <c r="I819" s="504"/>
      <c r="J819" s="504"/>
      <c r="K819" s="504"/>
      <c r="L819" s="504"/>
      <c r="M819" s="504"/>
      <c r="N819" s="504"/>
      <c r="O819" s="504"/>
      <c r="P819" s="504"/>
      <c r="Q819" s="504"/>
    </row>
    <row r="820" ht="25.15" customHeight="true" x14ac:dyDescent="0.2">
      <c r="C820" s="504"/>
      <c r="D820" s="504"/>
      <c r="E820" s="504"/>
      <c r="F820" s="504"/>
      <c r="G820" s="504"/>
      <c r="H820" s="504"/>
      <c r="I820" s="504"/>
      <c r="J820" s="504"/>
      <c r="K820" s="504"/>
      <c r="L820" s="504"/>
      <c r="M820" s="504"/>
      <c r="N820" s="504"/>
      <c r="O820" s="504"/>
      <c r="P820" s="504"/>
      <c r="Q820" s="504"/>
    </row>
    <row r="821" ht="25.15" customHeight="true" x14ac:dyDescent="0.2">
      <c r="C821" s="504"/>
      <c r="D821" s="504"/>
      <c r="E821" s="504"/>
      <c r="F821" s="504"/>
      <c r="G821" s="504"/>
      <c r="H821" s="504"/>
      <c r="I821" s="504"/>
      <c r="J821" s="504"/>
      <c r="K821" s="504"/>
      <c r="L821" s="504"/>
      <c r="M821" s="504"/>
      <c r="N821" s="504"/>
      <c r="O821" s="504"/>
      <c r="P821" s="504"/>
      <c r="Q821" s="504"/>
    </row>
    <row r="822" ht="25.15" customHeight="true" x14ac:dyDescent="0.2">
      <c r="C822" s="504"/>
      <c r="D822" s="504"/>
      <c r="E822" s="504"/>
      <c r="F822" s="504"/>
      <c r="G822" s="504"/>
      <c r="H822" s="504"/>
      <c r="I822" s="504"/>
      <c r="J822" s="504"/>
      <c r="K822" s="504"/>
      <c r="L822" s="504"/>
      <c r="M822" s="504"/>
      <c r="N822" s="504"/>
      <c r="O822" s="504"/>
      <c r="P822" s="504"/>
      <c r="Q822" s="504"/>
    </row>
    <row r="823" ht="25.15" customHeight="true" x14ac:dyDescent="0.2">
      <c r="C823" s="504"/>
      <c r="D823" s="504"/>
      <c r="E823" s="504"/>
      <c r="F823" s="504"/>
      <c r="G823" s="504"/>
      <c r="H823" s="504"/>
      <c r="I823" s="504"/>
      <c r="J823" s="504"/>
      <c r="K823" s="504"/>
      <c r="L823" s="504"/>
      <c r="M823" s="504"/>
      <c r="N823" s="504"/>
      <c r="O823" s="504"/>
      <c r="P823" s="504"/>
      <c r="Q823" s="504"/>
    </row>
    <row r="824" ht="25.15" customHeight="true" x14ac:dyDescent="0.2">
      <c r="C824" s="504"/>
      <c r="D824" s="504"/>
      <c r="E824" s="504"/>
      <c r="F824" s="504"/>
      <c r="G824" s="504"/>
      <c r="H824" s="504"/>
      <c r="I824" s="504"/>
      <c r="J824" s="504"/>
      <c r="K824" s="504"/>
      <c r="L824" s="504"/>
      <c r="M824" s="504"/>
      <c r="N824" s="504"/>
      <c r="O824" s="504"/>
      <c r="P824" s="504"/>
      <c r="Q824" s="504"/>
    </row>
    <row r="825" ht="25.15" customHeight="true" x14ac:dyDescent="0.2">
      <c r="C825" s="504"/>
      <c r="D825" s="504"/>
      <c r="E825" s="504"/>
      <c r="F825" s="504"/>
      <c r="G825" s="504"/>
      <c r="H825" s="504"/>
      <c r="I825" s="504"/>
      <c r="J825" s="504"/>
      <c r="K825" s="504"/>
      <c r="L825" s="504"/>
      <c r="M825" s="504"/>
      <c r="N825" s="504"/>
      <c r="O825" s="504"/>
      <c r="P825" s="504"/>
      <c r="Q825" s="504"/>
    </row>
    <row r="826" ht="25.15" customHeight="true" x14ac:dyDescent="0.2">
      <c r="C826" s="504"/>
      <c r="D826" s="504"/>
      <c r="E826" s="504"/>
      <c r="F826" s="504"/>
      <c r="G826" s="504"/>
      <c r="H826" s="504"/>
      <c r="I826" s="504"/>
      <c r="J826" s="504"/>
      <c r="K826" s="504"/>
      <c r="L826" s="504"/>
      <c r="M826" s="504"/>
      <c r="N826" s="504"/>
      <c r="O826" s="504"/>
      <c r="P826" s="504"/>
      <c r="Q826" s="504"/>
    </row>
    <row r="827" ht="25.15" customHeight="true" x14ac:dyDescent="0.2">
      <c r="C827" s="504"/>
      <c r="D827" s="504"/>
      <c r="E827" s="504"/>
      <c r="F827" s="504"/>
      <c r="G827" s="504"/>
      <c r="H827" s="504"/>
      <c r="I827" s="504"/>
      <c r="J827" s="504"/>
      <c r="K827" s="504"/>
      <c r="L827" s="504"/>
      <c r="M827" s="504"/>
      <c r="N827" s="504"/>
      <c r="O827" s="504"/>
      <c r="P827" s="504"/>
      <c r="Q827" s="504"/>
    </row>
    <row r="828" ht="25.15" customHeight="true" x14ac:dyDescent="0.2">
      <c r="C828" s="504"/>
      <c r="D828" s="504"/>
      <c r="E828" s="504"/>
      <c r="F828" s="504"/>
      <c r="G828" s="504"/>
      <c r="H828" s="504"/>
      <c r="I828" s="504"/>
      <c r="J828" s="504"/>
      <c r="K828" s="504"/>
      <c r="L828" s="504"/>
      <c r="M828" s="504"/>
      <c r="N828" s="504"/>
      <c r="O828" s="504"/>
      <c r="P828" s="504"/>
      <c r="Q828" s="504"/>
    </row>
    <row r="829" ht="25.15" customHeight="true" x14ac:dyDescent="0.2">
      <c r="C829" s="504"/>
      <c r="D829" s="504"/>
      <c r="E829" s="504"/>
      <c r="F829" s="504"/>
      <c r="G829" s="504"/>
      <c r="H829" s="504"/>
      <c r="I829" s="504"/>
      <c r="J829" s="504"/>
      <c r="K829" s="504"/>
      <c r="L829" s="504"/>
      <c r="M829" s="504"/>
      <c r="N829" s="504"/>
      <c r="O829" s="504"/>
      <c r="P829" s="504"/>
      <c r="Q829" s="504"/>
    </row>
    <row r="830" ht="25.15" customHeight="true" x14ac:dyDescent="0.2">
      <c r="C830" s="504"/>
      <c r="D830" s="504"/>
      <c r="E830" s="504"/>
      <c r="F830" s="504"/>
      <c r="G830" s="504"/>
      <c r="H830" s="504"/>
      <c r="I830" s="504"/>
      <c r="J830" s="504"/>
      <c r="K830" s="504"/>
      <c r="L830" s="504"/>
      <c r="M830" s="504"/>
      <c r="N830" s="504"/>
      <c r="O830" s="504"/>
      <c r="P830" s="504"/>
      <c r="Q830" s="504"/>
    </row>
    <row r="831" ht="25.15" customHeight="true" x14ac:dyDescent="0.2">
      <c r="C831" s="504"/>
      <c r="D831" s="504"/>
      <c r="E831" s="504"/>
      <c r="F831" s="504"/>
      <c r="G831" s="504"/>
      <c r="H831" s="504"/>
      <c r="I831" s="504"/>
      <c r="J831" s="504"/>
      <c r="K831" s="504"/>
      <c r="L831" s="504"/>
      <c r="M831" s="504"/>
      <c r="N831" s="504"/>
      <c r="O831" s="504"/>
      <c r="P831" s="504"/>
      <c r="Q831" s="504"/>
    </row>
    <row r="832" ht="25.15" customHeight="true" x14ac:dyDescent="0.2">
      <c r="C832" s="504"/>
      <c r="D832" s="504"/>
      <c r="E832" s="504"/>
      <c r="F832" s="504"/>
      <c r="G832" s="504"/>
      <c r="H832" s="504"/>
      <c r="I832" s="504"/>
      <c r="J832" s="504"/>
      <c r="K832" s="504"/>
      <c r="L832" s="504"/>
      <c r="M832" s="504"/>
      <c r="N832" s="504"/>
      <c r="O832" s="504"/>
      <c r="P832" s="504"/>
      <c r="Q832" s="504"/>
    </row>
    <row r="833" ht="25.15" customHeight="true" x14ac:dyDescent="0.2">
      <c r="C833" s="504"/>
      <c r="D833" s="504"/>
      <c r="E833" s="504"/>
      <c r="F833" s="504"/>
      <c r="G833" s="504"/>
      <c r="H833" s="504"/>
      <c r="I833" s="504"/>
      <c r="J833" s="504"/>
      <c r="K833" s="504"/>
      <c r="L833" s="504"/>
      <c r="M833" s="504"/>
      <c r="N833" s="504"/>
      <c r="O833" s="504"/>
      <c r="P833" s="504"/>
      <c r="Q833" s="504"/>
    </row>
    <row r="834" ht="25.15" customHeight="true" x14ac:dyDescent="0.2">
      <c r="C834" s="504"/>
      <c r="D834" s="504"/>
      <c r="E834" s="504"/>
      <c r="F834" s="504"/>
      <c r="G834" s="504"/>
      <c r="H834" s="504"/>
      <c r="I834" s="504"/>
      <c r="J834" s="504"/>
      <c r="K834" s="504"/>
      <c r="L834" s="504"/>
      <c r="M834" s="504"/>
      <c r="N834" s="504"/>
      <c r="O834" s="504"/>
      <c r="P834" s="504"/>
      <c r="Q834" s="504"/>
    </row>
    <row r="835" ht="25.15" customHeight="true" x14ac:dyDescent="0.2">
      <c r="C835" s="504"/>
      <c r="D835" s="504"/>
      <c r="E835" s="504"/>
      <c r="F835" s="504"/>
      <c r="G835" s="504"/>
      <c r="H835" s="504"/>
      <c r="I835" s="504"/>
      <c r="J835" s="504"/>
      <c r="K835" s="504"/>
      <c r="L835" s="504"/>
      <c r="M835" s="504"/>
      <c r="N835" s="504"/>
      <c r="O835" s="504"/>
      <c r="P835" s="504"/>
      <c r="Q835" s="504"/>
    </row>
    <row r="836" ht="25.15" customHeight="true" x14ac:dyDescent="0.2">
      <c r="C836" s="504"/>
      <c r="D836" s="504"/>
      <c r="E836" s="504"/>
      <c r="F836" s="504"/>
      <c r="G836" s="504"/>
      <c r="H836" s="504"/>
      <c r="I836" s="504"/>
      <c r="J836" s="504"/>
      <c r="K836" s="504"/>
      <c r="L836" s="504"/>
      <c r="M836" s="504"/>
      <c r="N836" s="504"/>
      <c r="O836" s="504"/>
      <c r="P836" s="504"/>
      <c r="Q836" s="504"/>
    </row>
    <row r="837" ht="25.15" customHeight="true" x14ac:dyDescent="0.2">
      <c r="C837" s="504"/>
      <c r="D837" s="504"/>
      <c r="E837" s="504"/>
      <c r="F837" s="504"/>
      <c r="G837" s="504"/>
      <c r="H837" s="504"/>
      <c r="I837" s="504"/>
      <c r="J837" s="504"/>
      <c r="K837" s="504"/>
      <c r="L837" s="504"/>
      <c r="M837" s="504"/>
      <c r="N837" s="504"/>
      <c r="O837" s="504"/>
      <c r="P837" s="504"/>
      <c r="Q837" s="504"/>
    </row>
    <row r="838" ht="25.15" customHeight="true" x14ac:dyDescent="0.2">
      <c r="C838" s="504"/>
      <c r="D838" s="504"/>
      <c r="E838" s="504"/>
      <c r="F838" s="504"/>
      <c r="G838" s="504"/>
      <c r="H838" s="504"/>
      <c r="I838" s="504"/>
      <c r="J838" s="504"/>
      <c r="K838" s="504"/>
      <c r="L838" s="504"/>
      <c r="M838" s="504"/>
      <c r="N838" s="504"/>
      <c r="O838" s="504"/>
      <c r="P838" s="504"/>
      <c r="Q838" s="504"/>
    </row>
    <row r="839" ht="25.15" customHeight="true" x14ac:dyDescent="0.2">
      <c r="C839" s="504"/>
      <c r="D839" s="504"/>
      <c r="E839" s="504"/>
      <c r="F839" s="504"/>
      <c r="G839" s="504"/>
      <c r="H839" s="504"/>
      <c r="I839" s="504"/>
      <c r="J839" s="504"/>
      <c r="K839" s="504"/>
      <c r="L839" s="504"/>
      <c r="M839" s="504"/>
      <c r="N839" s="504"/>
      <c r="O839" s="504"/>
      <c r="P839" s="504"/>
      <c r="Q839" s="504"/>
    </row>
    <row r="840" ht="25.15" customHeight="true" x14ac:dyDescent="0.2">
      <c r="C840" s="504"/>
      <c r="D840" s="504"/>
      <c r="E840" s="504"/>
      <c r="F840" s="504"/>
      <c r="G840" s="504"/>
      <c r="H840" s="504"/>
      <c r="I840" s="504"/>
      <c r="J840" s="504"/>
      <c r="K840" s="504"/>
      <c r="L840" s="504"/>
      <c r="M840" s="504"/>
      <c r="N840" s="504"/>
      <c r="O840" s="504"/>
      <c r="P840" s="504"/>
      <c r="Q840" s="504"/>
    </row>
    <row r="841" ht="25.15" customHeight="true" x14ac:dyDescent="0.2">
      <c r="C841" s="504"/>
      <c r="D841" s="504"/>
      <c r="E841" s="504"/>
      <c r="F841" s="504"/>
      <c r="G841" s="504"/>
      <c r="H841" s="504"/>
      <c r="I841" s="504"/>
      <c r="J841" s="504"/>
      <c r="K841" s="504"/>
      <c r="L841" s="504"/>
      <c r="M841" s="504"/>
      <c r="N841" s="504"/>
      <c r="O841" s="504"/>
      <c r="P841" s="504"/>
      <c r="Q841" s="504"/>
    </row>
    <row r="842" ht="25.15" customHeight="true" x14ac:dyDescent="0.2">
      <c r="C842" s="504"/>
      <c r="D842" s="504"/>
      <c r="E842" s="504"/>
      <c r="F842" s="504"/>
      <c r="G842" s="504"/>
      <c r="H842" s="504"/>
      <c r="I842" s="504"/>
      <c r="J842" s="504"/>
      <c r="K842" s="504"/>
      <c r="L842" s="504"/>
      <c r="M842" s="504"/>
      <c r="N842" s="504"/>
      <c r="O842" s="504"/>
      <c r="P842" s="504"/>
      <c r="Q842" s="504"/>
    </row>
    <row r="843" ht="25.15" customHeight="true" x14ac:dyDescent="0.2">
      <c r="C843" s="504"/>
      <c r="D843" s="504"/>
      <c r="E843" s="504"/>
      <c r="F843" s="504"/>
      <c r="G843" s="504"/>
      <c r="H843" s="504"/>
      <c r="I843" s="504"/>
      <c r="J843" s="504"/>
      <c r="K843" s="504"/>
      <c r="L843" s="504"/>
      <c r="M843" s="504"/>
      <c r="N843" s="504"/>
      <c r="O843" s="504"/>
      <c r="P843" s="504"/>
      <c r="Q843" s="504"/>
    </row>
    <row r="844" ht="25.15" customHeight="true" x14ac:dyDescent="0.2">
      <c r="C844" s="504"/>
      <c r="D844" s="504"/>
      <c r="E844" s="504"/>
      <c r="F844" s="504"/>
      <c r="G844" s="504"/>
      <c r="H844" s="504"/>
      <c r="I844" s="504"/>
      <c r="J844" s="504"/>
      <c r="K844" s="504"/>
      <c r="L844" s="504"/>
      <c r="M844" s="504"/>
      <c r="N844" s="504"/>
      <c r="O844" s="504"/>
      <c r="P844" s="504"/>
      <c r="Q844" s="504"/>
    </row>
    <row r="845" ht="25.15" customHeight="true" x14ac:dyDescent="0.2">
      <c r="C845" s="504"/>
      <c r="D845" s="504"/>
      <c r="E845" s="504"/>
      <c r="F845" s="504"/>
      <c r="G845" s="504"/>
      <c r="H845" s="504"/>
      <c r="I845" s="504"/>
      <c r="J845" s="504"/>
      <c r="K845" s="504"/>
      <c r="L845" s="504"/>
      <c r="M845" s="504"/>
      <c r="N845" s="504"/>
      <c r="O845" s="504"/>
      <c r="P845" s="504"/>
      <c r="Q845" s="504"/>
    </row>
    <row r="846" ht="25.15" customHeight="true" x14ac:dyDescent="0.2">
      <c r="C846" s="504"/>
      <c r="D846" s="504"/>
      <c r="E846" s="504"/>
      <c r="F846" s="504"/>
      <c r="G846" s="504"/>
      <c r="H846" s="504"/>
      <c r="I846" s="504"/>
      <c r="J846" s="504"/>
      <c r="K846" s="504"/>
      <c r="L846" s="504"/>
      <c r="M846" s="504"/>
      <c r="N846" s="504"/>
      <c r="O846" s="504"/>
      <c r="P846" s="504"/>
      <c r="Q846" s="504"/>
    </row>
    <row r="847" ht="25.15" customHeight="true" x14ac:dyDescent="0.2">
      <c r="C847" s="504"/>
      <c r="D847" s="504"/>
      <c r="E847" s="504"/>
      <c r="F847" s="504"/>
      <c r="G847" s="504"/>
      <c r="H847" s="504"/>
      <c r="I847" s="504"/>
      <c r="J847" s="504"/>
      <c r="K847" s="504"/>
      <c r="L847" s="504"/>
      <c r="M847" s="504"/>
      <c r="N847" s="504"/>
      <c r="O847" s="504"/>
      <c r="P847" s="504"/>
      <c r="Q847" s="504"/>
    </row>
    <row r="848" ht="25.15" customHeight="true" x14ac:dyDescent="0.2">
      <c r="C848" s="504"/>
      <c r="D848" s="504"/>
      <c r="E848" s="504"/>
      <c r="F848" s="504"/>
      <c r="G848" s="504"/>
      <c r="H848" s="504"/>
      <c r="I848" s="504"/>
      <c r="J848" s="504"/>
      <c r="K848" s="504"/>
      <c r="L848" s="504"/>
      <c r="M848" s="504"/>
      <c r="N848" s="504"/>
      <c r="O848" s="504"/>
      <c r="P848" s="504"/>
      <c r="Q848" s="504"/>
    </row>
    <row r="849" ht="25.15" customHeight="true" x14ac:dyDescent="0.2">
      <c r="C849" s="504"/>
      <c r="D849" s="504"/>
      <c r="E849" s="504"/>
      <c r="F849" s="504"/>
      <c r="G849" s="504"/>
      <c r="H849" s="504"/>
      <c r="I849" s="504"/>
      <c r="J849" s="504"/>
      <c r="K849" s="504"/>
      <c r="L849" s="504"/>
      <c r="M849" s="504"/>
      <c r="N849" s="504"/>
      <c r="O849" s="504"/>
      <c r="P849" s="504"/>
      <c r="Q849" s="504"/>
    </row>
    <row r="850" ht="25.15" customHeight="true" x14ac:dyDescent="0.2">
      <c r="C850" s="504"/>
      <c r="D850" s="504"/>
      <c r="E850" s="504"/>
      <c r="F850" s="504"/>
      <c r="G850" s="504"/>
      <c r="H850" s="504"/>
      <c r="I850" s="504"/>
      <c r="J850" s="504"/>
      <c r="K850" s="504"/>
      <c r="L850" s="504"/>
      <c r="M850" s="504"/>
      <c r="N850" s="504"/>
      <c r="O850" s="504"/>
      <c r="P850" s="504"/>
      <c r="Q850" s="504"/>
    </row>
    <row r="851" ht="25.15" customHeight="true" x14ac:dyDescent="0.2">
      <c r="C851" s="504"/>
      <c r="D851" s="504"/>
      <c r="E851" s="504"/>
      <c r="F851" s="504"/>
      <c r="G851" s="504"/>
      <c r="H851" s="504"/>
      <c r="I851" s="504"/>
      <c r="J851" s="504"/>
      <c r="K851" s="504"/>
      <c r="L851" s="504"/>
      <c r="M851" s="504"/>
      <c r="N851" s="504"/>
      <c r="O851" s="504"/>
      <c r="P851" s="504"/>
      <c r="Q851" s="504"/>
    </row>
    <row r="852" ht="25.15" customHeight="true" x14ac:dyDescent="0.2">
      <c r="C852" s="504"/>
      <c r="D852" s="504"/>
      <c r="E852" s="504"/>
      <c r="F852" s="504"/>
      <c r="G852" s="504"/>
      <c r="H852" s="504"/>
      <c r="I852" s="504"/>
      <c r="J852" s="504"/>
      <c r="K852" s="504"/>
      <c r="L852" s="504"/>
      <c r="M852" s="504"/>
      <c r="N852" s="504"/>
      <c r="O852" s="504"/>
      <c r="P852" s="504"/>
      <c r="Q852" s="504"/>
    </row>
    <row r="853" ht="25.15" customHeight="true" x14ac:dyDescent="0.2">
      <c r="C853" s="504"/>
      <c r="D853" s="504"/>
      <c r="E853" s="504"/>
      <c r="F853" s="504"/>
      <c r="G853" s="504"/>
      <c r="H853" s="504"/>
      <c r="I853" s="504"/>
      <c r="J853" s="504"/>
      <c r="K853" s="504"/>
      <c r="L853" s="504"/>
      <c r="M853" s="504"/>
      <c r="N853" s="504"/>
      <c r="O853" s="504"/>
      <c r="P853" s="504"/>
      <c r="Q853" s="504"/>
    </row>
    <row r="854" ht="25.15" customHeight="true" x14ac:dyDescent="0.2">
      <c r="C854" s="504"/>
      <c r="D854" s="504"/>
      <c r="E854" s="504"/>
      <c r="F854" s="504"/>
      <c r="G854" s="504"/>
      <c r="H854" s="504"/>
      <c r="I854" s="504"/>
      <c r="J854" s="504"/>
      <c r="K854" s="504"/>
      <c r="L854" s="504"/>
      <c r="M854" s="504"/>
      <c r="N854" s="504"/>
      <c r="O854" s="504"/>
      <c r="P854" s="504"/>
      <c r="Q854" s="504"/>
    </row>
    <row r="855" ht="25.15" customHeight="true" x14ac:dyDescent="0.2">
      <c r="C855" s="504"/>
      <c r="D855" s="504"/>
      <c r="E855" s="504"/>
      <c r="F855" s="504"/>
      <c r="G855" s="504"/>
      <c r="H855" s="504"/>
      <c r="I855" s="504"/>
      <c r="J855" s="504"/>
      <c r="K855" s="504"/>
      <c r="L855" s="504"/>
      <c r="M855" s="504"/>
      <c r="N855" s="504"/>
      <c r="O855" s="504"/>
      <c r="P855" s="504"/>
      <c r="Q855" s="504"/>
    </row>
    <row r="856" ht="25.15" customHeight="true" x14ac:dyDescent="0.2">
      <c r="C856" s="504"/>
      <c r="D856" s="504"/>
      <c r="E856" s="504"/>
      <c r="F856" s="504"/>
      <c r="G856" s="504"/>
      <c r="H856" s="504"/>
      <c r="I856" s="504"/>
      <c r="J856" s="504"/>
      <c r="K856" s="504"/>
      <c r="L856" s="504"/>
      <c r="M856" s="504"/>
      <c r="N856" s="504"/>
      <c r="O856" s="504"/>
      <c r="P856" s="504"/>
      <c r="Q856" s="504"/>
    </row>
    <row r="857" ht="25.15" customHeight="true" x14ac:dyDescent="0.2">
      <c r="C857" s="504"/>
      <c r="D857" s="504"/>
      <c r="E857" s="504"/>
      <c r="F857" s="504"/>
      <c r="G857" s="504"/>
      <c r="H857" s="504"/>
      <c r="I857" s="504"/>
      <c r="J857" s="504"/>
      <c r="K857" s="504"/>
      <c r="L857" s="504"/>
      <c r="M857" s="504"/>
      <c r="N857" s="504"/>
      <c r="O857" s="504"/>
      <c r="P857" s="504"/>
      <c r="Q857" s="504"/>
    </row>
    <row r="858" ht="25.15" customHeight="true" x14ac:dyDescent="0.2">
      <c r="C858" s="504"/>
      <c r="D858" s="504"/>
      <c r="E858" s="504"/>
      <c r="F858" s="504"/>
      <c r="G858" s="504"/>
      <c r="H858" s="504"/>
      <c r="I858" s="504"/>
      <c r="J858" s="504"/>
      <c r="K858" s="504"/>
      <c r="L858" s="504"/>
      <c r="M858" s="504"/>
      <c r="N858" s="504"/>
      <c r="O858" s="504"/>
      <c r="P858" s="504"/>
      <c r="Q858" s="504"/>
    </row>
    <row r="859" ht="25.15" customHeight="true" x14ac:dyDescent="0.2">
      <c r="C859" s="504"/>
      <c r="D859" s="504"/>
      <c r="E859" s="504"/>
      <c r="F859" s="504"/>
      <c r="G859" s="504"/>
      <c r="H859" s="504"/>
      <c r="I859" s="504"/>
      <c r="J859" s="504"/>
      <c r="K859" s="504"/>
      <c r="L859" s="504"/>
      <c r="M859" s="504"/>
      <c r="N859" s="504"/>
      <c r="O859" s="504"/>
      <c r="P859" s="504"/>
      <c r="Q859" s="504"/>
    </row>
    <row r="860" ht="25.15" customHeight="true" x14ac:dyDescent="0.2">
      <c r="C860" s="504"/>
      <c r="D860" s="504"/>
      <c r="E860" s="504"/>
      <c r="F860" s="504"/>
      <c r="G860" s="504"/>
      <c r="H860" s="504"/>
      <c r="I860" s="504"/>
      <c r="J860" s="504"/>
      <c r="K860" s="504"/>
      <c r="L860" s="504"/>
      <c r="M860" s="504"/>
      <c r="N860" s="504"/>
      <c r="O860" s="504"/>
      <c r="P860" s="504"/>
      <c r="Q860" s="504"/>
    </row>
    <row r="861" ht="25.15" customHeight="true" x14ac:dyDescent="0.2">
      <c r="C861" s="504"/>
      <c r="D861" s="504"/>
      <c r="E861" s="504"/>
      <c r="F861" s="504"/>
      <c r="G861" s="504"/>
      <c r="H861" s="504"/>
      <c r="I861" s="504"/>
      <c r="J861" s="504"/>
      <c r="K861" s="504"/>
      <c r="L861" s="504"/>
      <c r="M861" s="504"/>
      <c r="N861" s="504"/>
      <c r="O861" s="504"/>
      <c r="P861" s="504"/>
      <c r="Q861" s="504"/>
    </row>
    <row r="862" ht="25.15" customHeight="true" x14ac:dyDescent="0.2">
      <c r="C862" s="504"/>
      <c r="D862" s="504"/>
      <c r="E862" s="504"/>
      <c r="F862" s="504"/>
      <c r="G862" s="504"/>
      <c r="H862" s="504"/>
      <c r="I862" s="504"/>
      <c r="J862" s="504"/>
      <c r="K862" s="504"/>
      <c r="L862" s="504"/>
      <c r="M862" s="504"/>
      <c r="N862" s="504"/>
      <c r="O862" s="504"/>
      <c r="P862" s="504"/>
      <c r="Q862" s="504"/>
    </row>
    <row r="863" ht="25.15" customHeight="true" x14ac:dyDescent="0.2">
      <c r="C863" s="504"/>
      <c r="D863" s="504"/>
      <c r="E863" s="504"/>
      <c r="F863" s="504"/>
      <c r="G863" s="504"/>
      <c r="H863" s="504"/>
      <c r="I863" s="504"/>
      <c r="J863" s="504"/>
      <c r="K863" s="504"/>
      <c r="L863" s="504"/>
      <c r="M863" s="504"/>
      <c r="N863" s="504"/>
      <c r="O863" s="504"/>
      <c r="P863" s="504"/>
      <c r="Q863" s="504"/>
    </row>
    <row r="864" ht="25.15" customHeight="true" x14ac:dyDescent="0.2">
      <c r="C864" s="504"/>
      <c r="D864" s="504"/>
      <c r="E864" s="504"/>
      <c r="F864" s="504"/>
      <c r="G864" s="504"/>
      <c r="H864" s="504"/>
      <c r="I864" s="504"/>
      <c r="J864" s="504"/>
      <c r="K864" s="504"/>
      <c r="L864" s="504"/>
      <c r="M864" s="504"/>
      <c r="N864" s="504"/>
      <c r="O864" s="504"/>
      <c r="P864" s="504"/>
      <c r="Q864" s="504"/>
    </row>
    <row r="865" ht="25.15" customHeight="true" x14ac:dyDescent="0.2">
      <c r="C865" s="504"/>
      <c r="D865" s="504"/>
      <c r="E865" s="504"/>
      <c r="F865" s="504"/>
      <c r="G865" s="504"/>
      <c r="H865" s="504"/>
      <c r="I865" s="504"/>
      <c r="J865" s="504"/>
      <c r="K865" s="504"/>
      <c r="L865" s="504"/>
      <c r="M865" s="504"/>
      <c r="N865" s="504"/>
      <c r="O865" s="504"/>
      <c r="P865" s="504"/>
      <c r="Q865" s="504"/>
    </row>
    <row r="866" ht="25.15" customHeight="true" x14ac:dyDescent="0.2">
      <c r="C866" s="504"/>
      <c r="D866" s="504"/>
      <c r="E866" s="504"/>
      <c r="F866" s="504"/>
      <c r="G866" s="504"/>
      <c r="H866" s="504"/>
      <c r="I866" s="504"/>
      <c r="J866" s="504"/>
      <c r="K866" s="504"/>
      <c r="L866" s="504"/>
      <c r="M866" s="504"/>
      <c r="N866" s="504"/>
      <c r="O866" s="504"/>
      <c r="P866" s="504"/>
      <c r="Q866" s="504"/>
    </row>
    <row r="867" ht="25.15" customHeight="true" x14ac:dyDescent="0.2">
      <c r="C867" s="504"/>
      <c r="D867" s="504"/>
      <c r="E867" s="504"/>
      <c r="F867" s="504"/>
      <c r="G867" s="504"/>
      <c r="H867" s="504"/>
      <c r="I867" s="504"/>
      <c r="J867" s="504"/>
      <c r="K867" s="504"/>
      <c r="L867" s="504"/>
      <c r="M867" s="504"/>
      <c r="N867" s="504"/>
      <c r="O867" s="504"/>
      <c r="P867" s="504"/>
      <c r="Q867" s="504"/>
    </row>
    <row r="868" ht="25.15" customHeight="true" x14ac:dyDescent="0.2">
      <c r="C868" s="504"/>
      <c r="D868" s="504"/>
      <c r="E868" s="504"/>
      <c r="F868" s="504"/>
      <c r="G868" s="504"/>
      <c r="H868" s="504"/>
      <c r="I868" s="504"/>
      <c r="J868" s="504"/>
      <c r="K868" s="504"/>
      <c r="L868" s="504"/>
      <c r="M868" s="504"/>
      <c r="N868" s="504"/>
      <c r="O868" s="504"/>
      <c r="P868" s="504"/>
      <c r="Q868" s="504"/>
    </row>
    <row r="869" ht="25.15" customHeight="true" x14ac:dyDescent="0.2">
      <c r="C869" s="504"/>
      <c r="D869" s="504"/>
      <c r="E869" s="504"/>
      <c r="F869" s="504"/>
      <c r="G869" s="504"/>
      <c r="H869" s="504"/>
      <c r="I869" s="504"/>
      <c r="J869" s="504"/>
      <c r="K869" s="504"/>
      <c r="L869" s="504"/>
      <c r="M869" s="504"/>
      <c r="N869" s="504"/>
      <c r="O869" s="504"/>
      <c r="P869" s="504"/>
      <c r="Q869" s="504"/>
    </row>
    <row r="870" ht="25.15" customHeight="true" x14ac:dyDescent="0.2">
      <c r="C870" s="504"/>
      <c r="D870" s="504"/>
      <c r="E870" s="504"/>
      <c r="F870" s="504"/>
      <c r="G870" s="504"/>
      <c r="H870" s="504"/>
      <c r="I870" s="504"/>
      <c r="J870" s="504"/>
      <c r="K870" s="504"/>
      <c r="L870" s="504"/>
      <c r="M870" s="504"/>
      <c r="N870" s="504"/>
      <c r="O870" s="504"/>
      <c r="P870" s="504"/>
      <c r="Q870" s="504"/>
    </row>
    <row r="871" ht="25.15" customHeight="true" x14ac:dyDescent="0.2">
      <c r="C871" s="504"/>
      <c r="D871" s="504"/>
      <c r="E871" s="504"/>
      <c r="F871" s="504"/>
      <c r="G871" s="504"/>
      <c r="H871" s="504"/>
      <c r="I871" s="504"/>
      <c r="J871" s="504"/>
      <c r="K871" s="504"/>
      <c r="L871" s="504"/>
      <c r="M871" s="504"/>
      <c r="N871" s="504"/>
      <c r="O871" s="504"/>
      <c r="P871" s="504"/>
      <c r="Q871" s="504"/>
    </row>
    <row r="872" ht="25.15" customHeight="true" x14ac:dyDescent="0.2">
      <c r="C872" s="504"/>
      <c r="D872" s="504"/>
      <c r="E872" s="504"/>
      <c r="F872" s="504"/>
      <c r="G872" s="504"/>
      <c r="H872" s="504"/>
      <c r="I872" s="504"/>
      <c r="J872" s="504"/>
      <c r="K872" s="504"/>
      <c r="L872" s="504"/>
      <c r="M872" s="504"/>
      <c r="N872" s="504"/>
      <c r="O872" s="504"/>
      <c r="P872" s="504"/>
      <c r="Q872" s="504"/>
    </row>
    <row r="873" ht="25.15" customHeight="true" x14ac:dyDescent="0.2">
      <c r="C873" s="504"/>
      <c r="D873" s="504"/>
      <c r="E873" s="504"/>
      <c r="F873" s="504"/>
      <c r="G873" s="504"/>
      <c r="H873" s="504"/>
      <c r="I873" s="504"/>
      <c r="J873" s="504"/>
      <c r="K873" s="504"/>
      <c r="L873" s="504"/>
      <c r="M873" s="504"/>
      <c r="N873" s="504"/>
      <c r="O873" s="504"/>
      <c r="P873" s="504"/>
      <c r="Q873" s="504"/>
    </row>
    <row r="874" ht="25.15" customHeight="true" x14ac:dyDescent="0.2">
      <c r="C874" s="504"/>
      <c r="D874" s="504"/>
      <c r="E874" s="504"/>
      <c r="F874" s="504"/>
      <c r="G874" s="504"/>
      <c r="H874" s="504"/>
      <c r="I874" s="504"/>
      <c r="J874" s="504"/>
      <c r="K874" s="504"/>
      <c r="L874" s="504"/>
      <c r="M874" s="504"/>
      <c r="N874" s="504"/>
      <c r="O874" s="504"/>
      <c r="P874" s="504"/>
      <c r="Q874" s="504"/>
    </row>
    <row r="875" ht="25.15" customHeight="true" x14ac:dyDescent="0.2">
      <c r="C875" s="504"/>
      <c r="D875" s="504"/>
      <c r="E875" s="504"/>
      <c r="F875" s="504"/>
      <c r="G875" s="504"/>
      <c r="H875" s="504"/>
      <c r="I875" s="504"/>
      <c r="J875" s="504"/>
      <c r="K875" s="504"/>
      <c r="L875" s="504"/>
      <c r="M875" s="504"/>
      <c r="N875" s="504"/>
      <c r="O875" s="504"/>
      <c r="P875" s="504"/>
      <c r="Q875" s="504"/>
    </row>
    <row r="876" ht="25.15" customHeight="true" x14ac:dyDescent="0.2">
      <c r="C876" s="504"/>
      <c r="D876" s="504"/>
      <c r="E876" s="504"/>
      <c r="F876" s="504"/>
      <c r="G876" s="504"/>
      <c r="H876" s="504"/>
      <c r="I876" s="504"/>
      <c r="J876" s="504"/>
      <c r="K876" s="504"/>
      <c r="L876" s="504"/>
      <c r="M876" s="504"/>
      <c r="N876" s="504"/>
      <c r="O876" s="504"/>
      <c r="P876" s="504"/>
      <c r="Q876" s="504"/>
    </row>
    <row r="877" ht="25.15" customHeight="true" x14ac:dyDescent="0.2">
      <c r="C877" s="504"/>
      <c r="D877" s="504"/>
      <c r="E877" s="504"/>
      <c r="F877" s="504"/>
      <c r="G877" s="504"/>
      <c r="H877" s="504"/>
      <c r="I877" s="504"/>
      <c r="J877" s="504"/>
      <c r="K877" s="504"/>
      <c r="L877" s="504"/>
      <c r="M877" s="504"/>
      <c r="N877" s="504"/>
      <c r="O877" s="504"/>
      <c r="P877" s="504"/>
      <c r="Q877" s="504"/>
    </row>
    <row r="878" ht="25.15" customHeight="true" x14ac:dyDescent="0.2">
      <c r="C878" s="504"/>
      <c r="D878" s="504"/>
      <c r="E878" s="504"/>
      <c r="F878" s="504"/>
      <c r="G878" s="504"/>
      <c r="H878" s="504"/>
      <c r="I878" s="504"/>
      <c r="J878" s="504"/>
      <c r="K878" s="504"/>
      <c r="L878" s="504"/>
      <c r="M878" s="504"/>
      <c r="N878" s="504"/>
      <c r="O878" s="504"/>
      <c r="P878" s="504"/>
      <c r="Q878" s="504"/>
    </row>
    <row r="879" ht="25.15" customHeight="true" x14ac:dyDescent="0.2">
      <c r="C879" s="504"/>
      <c r="D879" s="504"/>
      <c r="E879" s="504"/>
      <c r="F879" s="504"/>
      <c r="G879" s="504"/>
      <c r="H879" s="504"/>
      <c r="I879" s="504"/>
      <c r="J879" s="504"/>
      <c r="K879" s="504"/>
      <c r="L879" s="504"/>
      <c r="M879" s="504"/>
      <c r="N879" s="504"/>
      <c r="O879" s="504"/>
      <c r="P879" s="504"/>
      <c r="Q879" s="504"/>
    </row>
    <row r="880" ht="25.15" customHeight="true" x14ac:dyDescent="0.2">
      <c r="C880" s="504"/>
      <c r="D880" s="504"/>
      <c r="E880" s="504"/>
      <c r="F880" s="504"/>
      <c r="G880" s="504"/>
      <c r="H880" s="504"/>
      <c r="I880" s="504"/>
      <c r="J880" s="504"/>
      <c r="K880" s="504"/>
      <c r="L880" s="504"/>
      <c r="M880" s="504"/>
      <c r="N880" s="504"/>
      <c r="O880" s="504"/>
      <c r="P880" s="504"/>
      <c r="Q880" s="504"/>
    </row>
    <row r="881" ht="25.15" customHeight="true" x14ac:dyDescent="0.2">
      <c r="C881" s="504"/>
      <c r="D881" s="504"/>
      <c r="E881" s="504"/>
      <c r="F881" s="504"/>
      <c r="G881" s="504"/>
      <c r="H881" s="504"/>
      <c r="I881" s="504"/>
      <c r="J881" s="504"/>
      <c r="K881" s="504"/>
      <c r="L881" s="504"/>
      <c r="M881" s="504"/>
      <c r="N881" s="504"/>
      <c r="O881" s="504"/>
      <c r="P881" s="504"/>
      <c r="Q881" s="504"/>
    </row>
    <row r="882" ht="25.15" customHeight="true" x14ac:dyDescent="0.2">
      <c r="C882" s="504"/>
      <c r="D882" s="504"/>
      <c r="E882" s="504"/>
      <c r="F882" s="504"/>
      <c r="G882" s="504"/>
      <c r="H882" s="504"/>
      <c r="I882" s="504"/>
      <c r="J882" s="504"/>
      <c r="K882" s="504"/>
      <c r="L882" s="504"/>
      <c r="M882" s="504"/>
      <c r="N882" s="504"/>
      <c r="O882" s="504"/>
      <c r="P882" s="504"/>
      <c r="Q882" s="504"/>
    </row>
    <row r="883" ht="25.15" customHeight="true" x14ac:dyDescent="0.2">
      <c r="C883" s="504"/>
      <c r="D883" s="504"/>
      <c r="E883" s="504"/>
      <c r="F883" s="504"/>
      <c r="G883" s="504"/>
      <c r="H883" s="504"/>
      <c r="I883" s="504"/>
      <c r="J883" s="504"/>
      <c r="K883" s="504"/>
      <c r="L883" s="504"/>
      <c r="M883" s="504"/>
      <c r="N883" s="504"/>
      <c r="O883" s="504"/>
      <c r="P883" s="504"/>
      <c r="Q883" s="504"/>
    </row>
    <row r="884" ht="25.15" customHeight="true" x14ac:dyDescent="0.2">
      <c r="C884" s="504"/>
      <c r="D884" s="504"/>
      <c r="E884" s="504"/>
      <c r="F884" s="504"/>
      <c r="G884" s="504"/>
      <c r="H884" s="504"/>
      <c r="I884" s="504"/>
      <c r="J884" s="504"/>
      <c r="K884" s="504"/>
      <c r="L884" s="504"/>
      <c r="M884" s="504"/>
      <c r="N884" s="504"/>
      <c r="O884" s="504"/>
      <c r="P884" s="504"/>
      <c r="Q884" s="504"/>
    </row>
    <row r="885" ht="25.15" customHeight="true" x14ac:dyDescent="0.2">
      <c r="C885" s="504"/>
      <c r="D885" s="504"/>
      <c r="E885" s="504"/>
      <c r="F885" s="504"/>
      <c r="G885" s="504"/>
      <c r="H885" s="504"/>
      <c r="I885" s="504"/>
      <c r="J885" s="504"/>
      <c r="K885" s="504"/>
      <c r="L885" s="504"/>
      <c r="M885" s="504"/>
      <c r="N885" s="504"/>
      <c r="O885" s="504"/>
      <c r="P885" s="504"/>
      <c r="Q885" s="504"/>
    </row>
    <row r="886" ht="25.15" customHeight="true" x14ac:dyDescent="0.2">
      <c r="C886" s="504"/>
      <c r="D886" s="504"/>
      <c r="E886" s="504"/>
      <c r="F886" s="504"/>
      <c r="G886" s="504"/>
      <c r="H886" s="504"/>
      <c r="I886" s="504"/>
      <c r="J886" s="504"/>
      <c r="K886" s="504"/>
      <c r="L886" s="504"/>
      <c r="M886" s="504"/>
      <c r="N886" s="504"/>
      <c r="O886" s="504"/>
      <c r="P886" s="504"/>
      <c r="Q886" s="504"/>
    </row>
    <row r="887" ht="25.15" customHeight="true" x14ac:dyDescent="0.2">
      <c r="C887" s="504"/>
      <c r="D887" s="504"/>
      <c r="E887" s="504"/>
      <c r="F887" s="504"/>
      <c r="G887" s="504"/>
      <c r="H887" s="504"/>
      <c r="I887" s="504"/>
      <c r="J887" s="504"/>
      <c r="K887" s="504"/>
      <c r="L887" s="504"/>
      <c r="M887" s="504"/>
      <c r="N887" s="504"/>
      <c r="O887" s="504"/>
      <c r="P887" s="504"/>
      <c r="Q887" s="504"/>
    </row>
    <row r="888" ht="25.15" customHeight="true" x14ac:dyDescent="0.2">
      <c r="C888" s="504"/>
      <c r="D888" s="504"/>
      <c r="E888" s="504"/>
      <c r="F888" s="504"/>
      <c r="G888" s="504"/>
      <c r="H888" s="504"/>
      <c r="I888" s="504"/>
      <c r="J888" s="504"/>
      <c r="K888" s="504"/>
      <c r="L888" s="504"/>
      <c r="M888" s="504"/>
      <c r="N888" s="504"/>
      <c r="O888" s="504"/>
      <c r="P888" s="504"/>
      <c r="Q888" s="504"/>
    </row>
    <row r="889" ht="25.15" customHeight="true" x14ac:dyDescent="0.2">
      <c r="C889" s="504"/>
      <c r="D889" s="504"/>
      <c r="E889" s="504"/>
      <c r="F889" s="504"/>
      <c r="G889" s="504"/>
      <c r="H889" s="504"/>
      <c r="I889" s="504"/>
      <c r="J889" s="504"/>
      <c r="K889" s="504"/>
      <c r="L889" s="504"/>
      <c r="M889" s="504"/>
      <c r="N889" s="504"/>
      <c r="O889" s="504"/>
      <c r="P889" s="504"/>
      <c r="Q889" s="504"/>
    </row>
    <row r="890" ht="25.15" customHeight="true" x14ac:dyDescent="0.2">
      <c r="C890" s="504"/>
      <c r="D890" s="504"/>
      <c r="E890" s="504"/>
      <c r="F890" s="504"/>
      <c r="G890" s="504"/>
      <c r="H890" s="504"/>
      <c r="I890" s="504"/>
      <c r="J890" s="504"/>
      <c r="K890" s="504"/>
      <c r="L890" s="504"/>
      <c r="M890" s="504"/>
      <c r="N890" s="504"/>
      <c r="O890" s="504"/>
      <c r="P890" s="504"/>
      <c r="Q890" s="504"/>
    </row>
    <row r="891" ht="25.15" customHeight="true" x14ac:dyDescent="0.2">
      <c r="C891" s="504"/>
      <c r="D891" s="504"/>
      <c r="E891" s="504"/>
      <c r="F891" s="504"/>
      <c r="G891" s="504"/>
      <c r="H891" s="504"/>
      <c r="I891" s="504"/>
      <c r="J891" s="504"/>
      <c r="K891" s="504"/>
      <c r="L891" s="504"/>
      <c r="M891" s="504"/>
      <c r="N891" s="504"/>
      <c r="O891" s="504"/>
      <c r="P891" s="504"/>
      <c r="Q891" s="504"/>
    </row>
    <row r="892" ht="25.15" customHeight="true" x14ac:dyDescent="0.2">
      <c r="C892" s="504"/>
      <c r="D892" s="504"/>
      <c r="E892" s="504"/>
      <c r="F892" s="504"/>
      <c r="G892" s="504"/>
      <c r="H892" s="504"/>
      <c r="I892" s="504"/>
      <c r="J892" s="504"/>
      <c r="K892" s="504"/>
      <c r="L892" s="504"/>
      <c r="M892" s="504"/>
      <c r="N892" s="504"/>
      <c r="O892" s="504"/>
      <c r="P892" s="504"/>
      <c r="Q892" s="504"/>
    </row>
    <row r="893" ht="25.15" customHeight="true" x14ac:dyDescent="0.2">
      <c r="C893" s="504"/>
      <c r="D893" s="504"/>
      <c r="E893" s="504"/>
      <c r="F893" s="504"/>
      <c r="G893" s="504"/>
      <c r="H893" s="504"/>
      <c r="I893" s="504"/>
      <c r="J893" s="504"/>
      <c r="K893" s="504"/>
      <c r="L893" s="504"/>
      <c r="M893" s="504"/>
      <c r="N893" s="504"/>
      <c r="O893" s="504"/>
      <c r="P893" s="504"/>
      <c r="Q893" s="504"/>
    </row>
    <row r="894" ht="25.15" customHeight="true" x14ac:dyDescent="0.2">
      <c r="C894" s="504"/>
      <c r="D894" s="504"/>
      <c r="E894" s="504"/>
      <c r="F894" s="504"/>
      <c r="G894" s="504"/>
      <c r="H894" s="504"/>
      <c r="I894" s="504"/>
      <c r="J894" s="504"/>
      <c r="K894" s="504"/>
      <c r="L894" s="504"/>
      <c r="M894" s="504"/>
      <c r="N894" s="504"/>
      <c r="O894" s="504"/>
      <c r="P894" s="504"/>
      <c r="Q894" s="504"/>
    </row>
    <row r="895" ht="25.15" customHeight="true" x14ac:dyDescent="0.2">
      <c r="C895" s="504"/>
      <c r="D895" s="504"/>
      <c r="E895" s="504"/>
      <c r="F895" s="504"/>
      <c r="G895" s="504"/>
      <c r="H895" s="504"/>
      <c r="I895" s="504"/>
      <c r="J895" s="504"/>
      <c r="K895" s="504"/>
      <c r="L895" s="504"/>
      <c r="M895" s="504"/>
      <c r="N895" s="504"/>
      <c r="O895" s="504"/>
      <c r="P895" s="504"/>
      <c r="Q895" s="504"/>
    </row>
    <row r="896" ht="25.15" customHeight="true" x14ac:dyDescent="0.2">
      <c r="C896" s="504"/>
      <c r="D896" s="504"/>
      <c r="E896" s="504"/>
      <c r="F896" s="504"/>
      <c r="G896" s="504"/>
      <c r="H896" s="504"/>
      <c r="I896" s="504"/>
      <c r="J896" s="504"/>
      <c r="K896" s="504"/>
      <c r="L896" s="504"/>
      <c r="M896" s="504"/>
      <c r="N896" s="504"/>
      <c r="O896" s="504"/>
      <c r="P896" s="504"/>
      <c r="Q896" s="504"/>
    </row>
    <row r="897" ht="25.15" customHeight="true" x14ac:dyDescent="0.2">
      <c r="C897" s="504"/>
      <c r="D897" s="504"/>
      <c r="E897" s="504"/>
      <c r="F897" s="504"/>
      <c r="G897" s="504"/>
      <c r="H897" s="504"/>
      <c r="I897" s="504"/>
      <c r="J897" s="504"/>
      <c r="K897" s="504"/>
      <c r="L897" s="504"/>
      <c r="M897" s="504"/>
      <c r="N897" s="504"/>
      <c r="O897" s="504"/>
      <c r="P897" s="504"/>
      <c r="Q897" s="504"/>
    </row>
    <row r="898" ht="25.15" customHeight="true" x14ac:dyDescent="0.2">
      <c r="C898" s="504"/>
      <c r="D898" s="504"/>
      <c r="E898" s="504"/>
      <c r="F898" s="504"/>
      <c r="G898" s="504"/>
      <c r="H898" s="504"/>
      <c r="I898" s="504"/>
      <c r="J898" s="504"/>
      <c r="K898" s="504"/>
      <c r="L898" s="504"/>
      <c r="M898" s="504"/>
      <c r="N898" s="504"/>
      <c r="O898" s="504"/>
      <c r="P898" s="504"/>
      <c r="Q898" s="504"/>
    </row>
    <row r="899" ht="25.15" customHeight="true" x14ac:dyDescent="0.2">
      <c r="C899" s="504"/>
      <c r="D899" s="504"/>
      <c r="E899" s="504"/>
      <c r="F899" s="504"/>
      <c r="G899" s="504"/>
      <c r="H899" s="504"/>
      <c r="I899" s="504"/>
      <c r="J899" s="504"/>
      <c r="K899" s="504"/>
      <c r="L899" s="504"/>
      <c r="M899" s="504"/>
      <c r="N899" s="504"/>
      <c r="O899" s="504"/>
      <c r="P899" s="504"/>
      <c r="Q899" s="504"/>
    </row>
    <row r="900" ht="25.15" customHeight="true" x14ac:dyDescent="0.2">
      <c r="C900" s="504"/>
      <c r="D900" s="504"/>
      <c r="E900" s="504"/>
      <c r="F900" s="504"/>
      <c r="G900" s="504"/>
      <c r="H900" s="504"/>
      <c r="I900" s="504"/>
      <c r="J900" s="504"/>
      <c r="K900" s="504"/>
      <c r="L900" s="504"/>
      <c r="M900" s="504"/>
      <c r="N900" s="504"/>
      <c r="O900" s="504"/>
      <c r="P900" s="504"/>
      <c r="Q900" s="504"/>
    </row>
    <row r="901" ht="25.15" customHeight="true" x14ac:dyDescent="0.2">
      <c r="C901" s="504"/>
      <c r="D901" s="504"/>
      <c r="E901" s="504"/>
      <c r="F901" s="504"/>
      <c r="G901" s="504"/>
      <c r="H901" s="504"/>
      <c r="I901" s="504"/>
      <c r="J901" s="504"/>
      <c r="K901" s="504"/>
      <c r="L901" s="504"/>
      <c r="M901" s="504"/>
      <c r="N901" s="504"/>
      <c r="O901" s="504"/>
      <c r="P901" s="504"/>
      <c r="Q901" s="504"/>
    </row>
    <row r="902" ht="25.15" customHeight="true" x14ac:dyDescent="0.2">
      <c r="C902" s="504"/>
      <c r="D902" s="504"/>
      <c r="E902" s="504"/>
      <c r="F902" s="504"/>
      <c r="G902" s="504"/>
      <c r="H902" s="504"/>
      <c r="I902" s="504"/>
      <c r="J902" s="504"/>
      <c r="K902" s="504"/>
      <c r="L902" s="504"/>
      <c r="M902" s="504"/>
      <c r="N902" s="504"/>
      <c r="O902" s="504"/>
      <c r="P902" s="504"/>
      <c r="Q902" s="504"/>
    </row>
    <row r="903" ht="25.15" customHeight="true" x14ac:dyDescent="0.2">
      <c r="C903" s="504"/>
      <c r="D903" s="504"/>
      <c r="E903" s="504"/>
      <c r="F903" s="504"/>
      <c r="G903" s="504"/>
      <c r="H903" s="504"/>
      <c r="I903" s="504"/>
      <c r="J903" s="504"/>
      <c r="K903" s="504"/>
      <c r="L903" s="504"/>
      <c r="M903" s="504"/>
      <c r="N903" s="504"/>
      <c r="O903" s="504"/>
      <c r="P903" s="504"/>
      <c r="Q903" s="504"/>
    </row>
    <row r="904" ht="25.15" customHeight="true" x14ac:dyDescent="0.2">
      <c r="C904" s="504"/>
      <c r="D904" s="504"/>
      <c r="E904" s="504"/>
      <c r="F904" s="504"/>
      <c r="G904" s="504"/>
      <c r="H904" s="504"/>
      <c r="I904" s="504"/>
      <c r="J904" s="504"/>
      <c r="K904" s="504"/>
      <c r="L904" s="504"/>
      <c r="M904" s="504"/>
      <c r="N904" s="504"/>
      <c r="O904" s="504"/>
      <c r="P904" s="504"/>
      <c r="Q904" s="504"/>
    </row>
    <row r="905" ht="25.15" customHeight="true" x14ac:dyDescent="0.2">
      <c r="C905" s="504"/>
      <c r="D905" s="504"/>
      <c r="E905" s="504"/>
      <c r="F905" s="504"/>
      <c r="G905" s="504"/>
      <c r="H905" s="504"/>
      <c r="I905" s="504"/>
      <c r="J905" s="504"/>
      <c r="K905" s="504"/>
      <c r="L905" s="504"/>
      <c r="M905" s="504"/>
      <c r="N905" s="504"/>
      <c r="O905" s="504"/>
      <c r="P905" s="504"/>
      <c r="Q905" s="504"/>
    </row>
    <row r="906" ht="25.15" customHeight="true" x14ac:dyDescent="0.2">
      <c r="C906" s="504"/>
      <c r="D906" s="504"/>
      <c r="E906" s="504"/>
      <c r="F906" s="504"/>
      <c r="G906" s="504"/>
      <c r="H906" s="504"/>
      <c r="I906" s="504"/>
      <c r="J906" s="504"/>
      <c r="K906" s="504"/>
      <c r="L906" s="504"/>
      <c r="M906" s="504"/>
      <c r="N906" s="504"/>
      <c r="O906" s="504"/>
      <c r="P906" s="504"/>
      <c r="Q906" s="504"/>
    </row>
    <row r="907" ht="25.15" customHeight="true" x14ac:dyDescent="0.2">
      <c r="C907" s="504"/>
      <c r="D907" s="504"/>
      <c r="E907" s="504"/>
      <c r="F907" s="504"/>
      <c r="G907" s="504"/>
      <c r="H907" s="504"/>
      <c r="I907" s="504"/>
      <c r="J907" s="504"/>
      <c r="K907" s="504"/>
      <c r="L907" s="504"/>
      <c r="M907" s="504"/>
      <c r="N907" s="504"/>
      <c r="O907" s="504"/>
      <c r="P907" s="504"/>
      <c r="Q907" s="504"/>
    </row>
    <row r="908" ht="25.15" customHeight="true" x14ac:dyDescent="0.2">
      <c r="C908" s="504"/>
      <c r="D908" s="504"/>
      <c r="E908" s="504"/>
      <c r="F908" s="504"/>
      <c r="G908" s="504"/>
      <c r="H908" s="504"/>
      <c r="I908" s="504"/>
      <c r="J908" s="504"/>
      <c r="K908" s="504"/>
      <c r="L908" s="504"/>
      <c r="M908" s="504"/>
      <c r="N908" s="504"/>
      <c r="O908" s="504"/>
      <c r="P908" s="504"/>
      <c r="Q908" s="504"/>
    </row>
    <row r="909" ht="25.15" customHeight="true" x14ac:dyDescent="0.2">
      <c r="C909" s="504"/>
      <c r="D909" s="504"/>
      <c r="E909" s="504"/>
      <c r="F909" s="504"/>
      <c r="G909" s="504"/>
      <c r="H909" s="504"/>
      <c r="I909" s="504"/>
      <c r="J909" s="504"/>
      <c r="K909" s="504"/>
      <c r="L909" s="504"/>
      <c r="M909" s="504"/>
      <c r="N909" s="504"/>
      <c r="O909" s="504"/>
      <c r="P909" s="504"/>
      <c r="Q909" s="504"/>
    </row>
    <row r="910" ht="25.15" customHeight="true" x14ac:dyDescent="0.2">
      <c r="C910" s="504"/>
      <c r="D910" s="504"/>
      <c r="E910" s="504"/>
      <c r="F910" s="504"/>
      <c r="G910" s="504"/>
      <c r="H910" s="504"/>
      <c r="I910" s="504"/>
      <c r="J910" s="504"/>
      <c r="K910" s="504"/>
      <c r="L910" s="504"/>
      <c r="M910" s="504"/>
      <c r="N910" s="504"/>
      <c r="O910" s="504"/>
      <c r="P910" s="504"/>
      <c r="Q910" s="504"/>
    </row>
    <row r="911" ht="25.15" customHeight="true" x14ac:dyDescent="0.2">
      <c r="C911" s="504"/>
      <c r="D911" s="504"/>
      <c r="E911" s="504"/>
      <c r="F911" s="504"/>
      <c r="G911" s="504"/>
      <c r="H911" s="504"/>
      <c r="I911" s="504"/>
      <c r="J911" s="504"/>
      <c r="K911" s="504"/>
      <c r="L911" s="504"/>
      <c r="M911" s="504"/>
      <c r="N911" s="504"/>
      <c r="O911" s="504"/>
      <c r="P911" s="504"/>
      <c r="Q911" s="504"/>
    </row>
    <row r="912" ht="25.15" customHeight="true" x14ac:dyDescent="0.2">
      <c r="C912" s="504"/>
      <c r="D912" s="504"/>
      <c r="E912" s="504"/>
      <c r="F912" s="504"/>
      <c r="G912" s="504"/>
      <c r="H912" s="504"/>
      <c r="I912" s="504"/>
      <c r="J912" s="504"/>
      <c r="K912" s="504"/>
      <c r="L912" s="504"/>
      <c r="M912" s="504"/>
      <c r="N912" s="504"/>
      <c r="O912" s="504"/>
      <c r="P912" s="504"/>
      <c r="Q912" s="504"/>
    </row>
    <row r="913" ht="25.15" customHeight="true" x14ac:dyDescent="0.2">
      <c r="C913" s="504"/>
      <c r="D913" s="504"/>
      <c r="E913" s="504"/>
      <c r="F913" s="504"/>
      <c r="G913" s="504"/>
      <c r="H913" s="504"/>
      <c r="I913" s="504"/>
      <c r="J913" s="504"/>
      <c r="K913" s="504"/>
      <c r="L913" s="504"/>
      <c r="M913" s="504"/>
      <c r="N913" s="504"/>
      <c r="O913" s="504"/>
      <c r="P913" s="504"/>
      <c r="Q913" s="504"/>
    </row>
    <row r="914" ht="25.15" customHeight="true" x14ac:dyDescent="0.2">
      <c r="C914" s="504"/>
      <c r="D914" s="504"/>
      <c r="E914" s="504"/>
      <c r="F914" s="504"/>
      <c r="G914" s="504"/>
      <c r="H914" s="504"/>
      <c r="I914" s="504"/>
      <c r="J914" s="504"/>
      <c r="K914" s="504"/>
      <c r="L914" s="504"/>
      <c r="M914" s="504"/>
      <c r="N914" s="504"/>
      <c r="O914" s="504"/>
      <c r="P914" s="504"/>
      <c r="Q914" s="504"/>
    </row>
    <row r="915" ht="25.15" customHeight="true" x14ac:dyDescent="0.2">
      <c r="C915" s="504"/>
      <c r="D915" s="504"/>
      <c r="E915" s="504"/>
      <c r="F915" s="504"/>
      <c r="G915" s="504"/>
      <c r="H915" s="504"/>
      <c r="I915" s="504"/>
      <c r="J915" s="504"/>
      <c r="K915" s="504"/>
      <c r="L915" s="504"/>
      <c r="M915" s="504"/>
      <c r="N915" s="504"/>
      <c r="O915" s="504"/>
      <c r="P915" s="504"/>
      <c r="Q915" s="504"/>
    </row>
    <row r="916" ht="25.15" customHeight="true" x14ac:dyDescent="0.2">
      <c r="C916" s="504"/>
      <c r="D916" s="504"/>
      <c r="E916" s="504"/>
      <c r="F916" s="504"/>
      <c r="G916" s="504"/>
      <c r="H916" s="504"/>
      <c r="I916" s="504"/>
      <c r="J916" s="504"/>
      <c r="K916" s="504"/>
      <c r="L916" s="504"/>
      <c r="M916" s="504"/>
      <c r="N916" s="504"/>
      <c r="O916" s="504"/>
      <c r="P916" s="504"/>
      <c r="Q916" s="504"/>
    </row>
    <row r="917" ht="25.15" customHeight="true" x14ac:dyDescent="0.2">
      <c r="C917" s="504"/>
      <c r="D917" s="504"/>
      <c r="E917" s="504"/>
      <c r="F917" s="504"/>
      <c r="G917" s="504"/>
      <c r="H917" s="504"/>
      <c r="I917" s="504"/>
      <c r="J917" s="504"/>
      <c r="K917" s="504"/>
      <c r="L917" s="504"/>
      <c r="M917" s="504"/>
      <c r="N917" s="504"/>
      <c r="O917" s="504"/>
      <c r="P917" s="504"/>
      <c r="Q917" s="504"/>
    </row>
    <row r="918" ht="25.15" customHeight="true" x14ac:dyDescent="0.2">
      <c r="C918" s="504"/>
      <c r="D918" s="504"/>
      <c r="E918" s="504"/>
      <c r="F918" s="504"/>
      <c r="G918" s="504"/>
      <c r="H918" s="504"/>
      <c r="I918" s="504"/>
      <c r="J918" s="504"/>
      <c r="K918" s="504"/>
      <c r="L918" s="504"/>
      <c r="M918" s="504"/>
      <c r="N918" s="504"/>
      <c r="O918" s="504"/>
      <c r="P918" s="504"/>
      <c r="Q918" s="504"/>
    </row>
    <row r="919" ht="25.15" customHeight="true" x14ac:dyDescent="0.2">
      <c r="C919" s="504"/>
      <c r="D919" s="504"/>
      <c r="E919" s="504"/>
      <c r="F919" s="504"/>
      <c r="G919" s="504"/>
      <c r="H919" s="504"/>
      <c r="I919" s="504"/>
      <c r="J919" s="504"/>
      <c r="K919" s="504"/>
      <c r="L919" s="504"/>
      <c r="M919" s="504"/>
      <c r="N919" s="504"/>
      <c r="O919" s="504"/>
      <c r="P919" s="504"/>
      <c r="Q919" s="504"/>
    </row>
    <row r="920" ht="25.15" customHeight="true" x14ac:dyDescent="0.2">
      <c r="C920" s="504"/>
      <c r="D920" s="504"/>
      <c r="E920" s="504"/>
      <c r="F920" s="504"/>
      <c r="G920" s="504"/>
      <c r="H920" s="504"/>
      <c r="I920" s="504"/>
      <c r="J920" s="504"/>
      <c r="K920" s="504"/>
      <c r="L920" s="504"/>
      <c r="M920" s="504"/>
      <c r="N920" s="504"/>
      <c r="O920" s="504"/>
      <c r="P920" s="504"/>
      <c r="Q920" s="504"/>
    </row>
    <row r="921" ht="25.15" customHeight="true" x14ac:dyDescent="0.2">
      <c r="C921" s="504"/>
      <c r="D921" s="504"/>
      <c r="E921" s="504"/>
      <c r="F921" s="504"/>
      <c r="G921" s="504"/>
      <c r="H921" s="504"/>
      <c r="I921" s="504"/>
      <c r="J921" s="504"/>
      <c r="K921" s="504"/>
      <c r="L921" s="504"/>
      <c r="M921" s="504"/>
      <c r="N921" s="504"/>
      <c r="O921" s="504"/>
      <c r="P921" s="504"/>
      <c r="Q921" s="504"/>
    </row>
    <row r="922" ht="25.15" customHeight="true" x14ac:dyDescent="0.2">
      <c r="C922" s="504"/>
      <c r="D922" s="504"/>
      <c r="E922" s="504"/>
      <c r="F922" s="504"/>
      <c r="G922" s="504"/>
      <c r="H922" s="504"/>
      <c r="I922" s="504"/>
      <c r="J922" s="504"/>
      <c r="K922" s="504"/>
      <c r="L922" s="504"/>
      <c r="M922" s="504"/>
      <c r="N922" s="504"/>
      <c r="O922" s="504"/>
      <c r="P922" s="504"/>
      <c r="Q922" s="504"/>
    </row>
    <row r="923" ht="25.15" customHeight="true" x14ac:dyDescent="0.2">
      <c r="C923" s="504"/>
      <c r="D923" s="504"/>
      <c r="E923" s="504"/>
      <c r="F923" s="504"/>
      <c r="G923" s="504"/>
      <c r="H923" s="504"/>
      <c r="I923" s="504"/>
      <c r="J923" s="504"/>
      <c r="K923" s="504"/>
      <c r="L923" s="504"/>
      <c r="M923" s="504"/>
      <c r="N923" s="504"/>
      <c r="O923" s="504"/>
      <c r="P923" s="504"/>
      <c r="Q923" s="504"/>
    </row>
    <row r="924" ht="25.15" customHeight="true" x14ac:dyDescent="0.2">
      <c r="C924" s="504"/>
      <c r="D924" s="504"/>
      <c r="E924" s="504"/>
      <c r="F924" s="504"/>
      <c r="G924" s="504"/>
      <c r="H924" s="504"/>
      <c r="I924" s="504"/>
      <c r="J924" s="504"/>
      <c r="K924" s="504"/>
      <c r="L924" s="504"/>
      <c r="M924" s="504"/>
      <c r="N924" s="504"/>
      <c r="O924" s="504"/>
      <c r="P924" s="504"/>
      <c r="Q924" s="504"/>
    </row>
    <row r="925" ht="25.15" customHeight="true" x14ac:dyDescent="0.2">
      <c r="C925" s="504"/>
      <c r="D925" s="504"/>
      <c r="E925" s="504"/>
      <c r="F925" s="504"/>
      <c r="G925" s="504"/>
      <c r="H925" s="504"/>
      <c r="I925" s="504"/>
      <c r="J925" s="504"/>
      <c r="K925" s="504"/>
      <c r="L925" s="504"/>
      <c r="M925" s="504"/>
      <c r="N925" s="504"/>
      <c r="O925" s="504"/>
      <c r="P925" s="504"/>
      <c r="Q925" s="504"/>
    </row>
    <row r="926" ht="25.15" customHeight="true" x14ac:dyDescent="0.2">
      <c r="C926" s="504"/>
      <c r="D926" s="504"/>
      <c r="E926" s="504"/>
      <c r="F926" s="504"/>
      <c r="G926" s="504"/>
      <c r="H926" s="504"/>
      <c r="I926" s="504"/>
      <c r="J926" s="504"/>
      <c r="K926" s="504"/>
      <c r="L926" s="504"/>
      <c r="M926" s="504"/>
      <c r="N926" s="504"/>
      <c r="O926" s="504"/>
      <c r="P926" s="504"/>
      <c r="Q926" s="504"/>
    </row>
    <row r="927" ht="25.15" customHeight="true" x14ac:dyDescent="0.2">
      <c r="C927" s="504"/>
      <c r="D927" s="504"/>
      <c r="E927" s="504"/>
      <c r="F927" s="504"/>
      <c r="G927" s="504"/>
      <c r="H927" s="504"/>
      <c r="I927" s="504"/>
      <c r="J927" s="504"/>
      <c r="K927" s="504"/>
      <c r="L927" s="504"/>
      <c r="M927" s="504"/>
      <c r="N927" s="504"/>
      <c r="O927" s="504"/>
      <c r="P927" s="504"/>
      <c r="Q927" s="504"/>
    </row>
    <row r="928" ht="25.15" customHeight="true" x14ac:dyDescent="0.2">
      <c r="C928" s="504"/>
      <c r="D928" s="504"/>
      <c r="E928" s="504"/>
      <c r="F928" s="504"/>
      <c r="G928" s="504"/>
      <c r="H928" s="504"/>
      <c r="I928" s="504"/>
      <c r="J928" s="504"/>
      <c r="K928" s="504"/>
      <c r="L928" s="504"/>
      <c r="M928" s="504"/>
      <c r="N928" s="504"/>
      <c r="O928" s="504"/>
      <c r="P928" s="504"/>
      <c r="Q928" s="504"/>
    </row>
    <row r="929" ht="25.15" customHeight="true" x14ac:dyDescent="0.2">
      <c r="C929" s="504"/>
      <c r="D929" s="504"/>
      <c r="E929" s="504"/>
      <c r="F929" s="504"/>
      <c r="G929" s="504"/>
      <c r="H929" s="504"/>
      <c r="I929" s="504"/>
      <c r="J929" s="504"/>
      <c r="K929" s="504"/>
      <c r="L929" s="504"/>
      <c r="M929" s="504"/>
      <c r="N929" s="504"/>
      <c r="O929" s="504"/>
      <c r="P929" s="504"/>
      <c r="Q929" s="504"/>
    </row>
    <row r="930" ht="25.15" customHeight="true" x14ac:dyDescent="0.2">
      <c r="C930" s="504"/>
      <c r="D930" s="504"/>
      <c r="E930" s="504"/>
      <c r="F930" s="504"/>
      <c r="G930" s="504"/>
      <c r="H930" s="504"/>
      <c r="I930" s="504"/>
      <c r="J930" s="504"/>
      <c r="K930" s="504"/>
      <c r="L930" s="504"/>
      <c r="M930" s="504"/>
      <c r="N930" s="504"/>
      <c r="O930" s="504"/>
      <c r="P930" s="504"/>
      <c r="Q930" s="504"/>
    </row>
    <row r="931" ht="25.15" customHeight="true" x14ac:dyDescent="0.2">
      <c r="C931" s="504"/>
      <c r="D931" s="504"/>
      <c r="E931" s="504"/>
      <c r="F931" s="504"/>
      <c r="G931" s="504"/>
      <c r="H931" s="504"/>
      <c r="I931" s="504"/>
      <c r="J931" s="504"/>
      <c r="K931" s="504"/>
      <c r="L931" s="504"/>
      <c r="M931" s="504"/>
      <c r="N931" s="504"/>
      <c r="O931" s="504"/>
      <c r="P931" s="504"/>
      <c r="Q931" s="504"/>
    </row>
    <row r="932" ht="25.15" customHeight="true" x14ac:dyDescent="0.2">
      <c r="C932" s="504"/>
      <c r="D932" s="504"/>
      <c r="E932" s="504"/>
      <c r="F932" s="504"/>
      <c r="G932" s="504"/>
      <c r="H932" s="504"/>
      <c r="I932" s="504"/>
      <c r="J932" s="504"/>
      <c r="K932" s="504"/>
      <c r="L932" s="504"/>
      <c r="M932" s="504"/>
      <c r="N932" s="504"/>
      <c r="O932" s="504"/>
      <c r="P932" s="504"/>
      <c r="Q932" s="504"/>
    </row>
    <row r="933" ht="25.15" customHeight="true" x14ac:dyDescent="0.2">
      <c r="C933" s="504"/>
      <c r="D933" s="504"/>
      <c r="E933" s="504"/>
      <c r="F933" s="504"/>
      <c r="G933" s="504"/>
      <c r="H933" s="504"/>
      <c r="I933" s="504"/>
      <c r="J933" s="504"/>
      <c r="K933" s="504"/>
      <c r="L933" s="504"/>
      <c r="M933" s="504"/>
      <c r="N933" s="504"/>
      <c r="O933" s="504"/>
      <c r="P933" s="504"/>
      <c r="Q933" s="504"/>
    </row>
    <row r="934" ht="25.15" customHeight="true" x14ac:dyDescent="0.2">
      <c r="C934" s="504"/>
      <c r="D934" s="504"/>
      <c r="E934" s="504"/>
      <c r="F934" s="504"/>
      <c r="G934" s="504"/>
      <c r="H934" s="504"/>
      <c r="I934" s="504"/>
      <c r="J934" s="504"/>
      <c r="K934" s="504"/>
      <c r="L934" s="504"/>
      <c r="M934" s="504"/>
      <c r="N934" s="504"/>
      <c r="O934" s="504"/>
      <c r="P934" s="504"/>
      <c r="Q934" s="504"/>
    </row>
    <row r="935" ht="25.15" customHeight="true" x14ac:dyDescent="0.2">
      <c r="C935" s="504"/>
      <c r="D935" s="504"/>
      <c r="E935" s="504"/>
      <c r="F935" s="504"/>
      <c r="G935" s="504"/>
      <c r="H935" s="504"/>
      <c r="I935" s="504"/>
      <c r="J935" s="504"/>
      <c r="K935" s="504"/>
      <c r="L935" s="504"/>
      <c r="M935" s="504"/>
      <c r="N935" s="504"/>
      <c r="O935" s="504"/>
      <c r="P935" s="504"/>
      <c r="Q935" s="504"/>
    </row>
    <row r="936" ht="25.15" customHeight="true" x14ac:dyDescent="0.2">
      <c r="C936" s="504"/>
      <c r="D936" s="504"/>
      <c r="E936" s="504"/>
      <c r="F936" s="504"/>
      <c r="G936" s="504"/>
      <c r="H936" s="504"/>
      <c r="I936" s="504"/>
      <c r="J936" s="504"/>
      <c r="K936" s="504"/>
      <c r="L936" s="504"/>
      <c r="M936" s="504"/>
      <c r="N936" s="504"/>
      <c r="O936" s="504"/>
      <c r="P936" s="504"/>
      <c r="Q936" s="504"/>
    </row>
    <row r="937" ht="25.15" customHeight="true" x14ac:dyDescent="0.2">
      <c r="C937" s="504"/>
      <c r="D937" s="504"/>
      <c r="E937" s="504"/>
      <c r="F937" s="504"/>
      <c r="G937" s="504"/>
      <c r="H937" s="504"/>
      <c r="I937" s="504"/>
      <c r="J937" s="504"/>
      <c r="K937" s="504"/>
      <c r="L937" s="504"/>
      <c r="M937" s="504"/>
      <c r="N937" s="504"/>
      <c r="O937" s="504"/>
      <c r="P937" s="504"/>
      <c r="Q937" s="504"/>
    </row>
    <row r="938" ht="25.15" customHeight="true" x14ac:dyDescent="0.2">
      <c r="C938" s="504"/>
      <c r="D938" s="504"/>
      <c r="E938" s="504"/>
      <c r="F938" s="504"/>
      <c r="G938" s="504"/>
      <c r="H938" s="504"/>
      <c r="I938" s="504"/>
      <c r="J938" s="504"/>
      <c r="K938" s="504"/>
      <c r="L938" s="504"/>
      <c r="M938" s="504"/>
      <c r="N938" s="504"/>
      <c r="O938" s="504"/>
      <c r="P938" s="504"/>
      <c r="Q938" s="504"/>
    </row>
    <row r="939" ht="25.15" customHeight="true" x14ac:dyDescent="0.2">
      <c r="C939" s="504"/>
      <c r="D939" s="504"/>
      <c r="E939" s="504"/>
      <c r="F939" s="504"/>
      <c r="G939" s="504"/>
      <c r="H939" s="504"/>
      <c r="I939" s="504"/>
      <c r="J939" s="504"/>
      <c r="K939" s="504"/>
      <c r="L939" s="504"/>
      <c r="M939" s="504"/>
      <c r="N939" s="504"/>
      <c r="O939" s="504"/>
      <c r="P939" s="504"/>
      <c r="Q939" s="504"/>
    </row>
    <row r="940" ht="25.15" customHeight="true" x14ac:dyDescent="0.2">
      <c r="C940" s="504"/>
      <c r="D940" s="504"/>
      <c r="E940" s="504"/>
      <c r="F940" s="504"/>
      <c r="G940" s="504"/>
      <c r="H940" s="504"/>
      <c r="I940" s="504"/>
      <c r="J940" s="504"/>
      <c r="K940" s="504"/>
      <c r="L940" s="504"/>
      <c r="M940" s="504"/>
      <c r="N940" s="504"/>
      <c r="O940" s="504"/>
      <c r="P940" s="504"/>
      <c r="Q940" s="504"/>
    </row>
    <row r="941" ht="25.15" customHeight="true" x14ac:dyDescent="0.2">
      <c r="C941" s="504"/>
      <c r="D941" s="504"/>
      <c r="E941" s="504"/>
      <c r="F941" s="504"/>
      <c r="G941" s="504"/>
      <c r="H941" s="504"/>
      <c r="I941" s="504"/>
      <c r="J941" s="504"/>
      <c r="K941" s="504"/>
      <c r="L941" s="504"/>
      <c r="M941" s="504"/>
      <c r="N941" s="504"/>
      <c r="O941" s="504"/>
      <c r="P941" s="504"/>
      <c r="Q941" s="504"/>
    </row>
    <row r="942" ht="25.15" customHeight="true" x14ac:dyDescent="0.2">
      <c r="C942" s="504"/>
      <c r="D942" s="504"/>
      <c r="E942" s="504"/>
      <c r="F942" s="504"/>
      <c r="G942" s="504"/>
      <c r="H942" s="504"/>
      <c r="I942" s="504"/>
      <c r="J942" s="504"/>
      <c r="K942" s="504"/>
      <c r="L942" s="504"/>
      <c r="M942" s="504"/>
      <c r="N942" s="504"/>
      <c r="O942" s="504"/>
      <c r="P942" s="504"/>
      <c r="Q942" s="504"/>
    </row>
    <row r="943" ht="25.15" customHeight="true" x14ac:dyDescent="0.2">
      <c r="C943" s="504"/>
      <c r="D943" s="504"/>
      <c r="E943" s="504"/>
      <c r="F943" s="504"/>
      <c r="G943" s="504"/>
      <c r="H943" s="504"/>
      <c r="I943" s="504"/>
      <c r="J943" s="504"/>
      <c r="K943" s="504"/>
      <c r="L943" s="504"/>
      <c r="M943" s="504"/>
      <c r="N943" s="504"/>
      <c r="O943" s="504"/>
      <c r="P943" s="504"/>
      <c r="Q943" s="504"/>
    </row>
    <row r="944" ht="25.15" customHeight="true" x14ac:dyDescent="0.2">
      <c r="C944" s="504"/>
      <c r="D944" s="504"/>
      <c r="E944" s="504"/>
      <c r="F944" s="504"/>
      <c r="G944" s="504"/>
      <c r="H944" s="504"/>
      <c r="I944" s="504"/>
      <c r="J944" s="504"/>
      <c r="K944" s="504"/>
      <c r="L944" s="504"/>
      <c r="M944" s="504"/>
      <c r="N944" s="504"/>
      <c r="O944" s="504"/>
      <c r="P944" s="504"/>
      <c r="Q944" s="504"/>
    </row>
    <row r="945" ht="25.15" customHeight="true" x14ac:dyDescent="0.2">
      <c r="C945" s="504"/>
      <c r="D945" s="504"/>
      <c r="E945" s="504"/>
      <c r="F945" s="504"/>
      <c r="G945" s="504"/>
      <c r="H945" s="504"/>
      <c r="I945" s="504"/>
      <c r="J945" s="504"/>
      <c r="K945" s="504"/>
      <c r="L945" s="504"/>
      <c r="M945" s="504"/>
      <c r="N945" s="504"/>
      <c r="O945" s="504"/>
      <c r="P945" s="504"/>
      <c r="Q945" s="504"/>
    </row>
    <row r="946" ht="25.15" customHeight="true" x14ac:dyDescent="0.2">
      <c r="C946" s="504"/>
      <c r="D946" s="504"/>
      <c r="E946" s="504"/>
      <c r="F946" s="504"/>
      <c r="G946" s="504"/>
      <c r="H946" s="504"/>
      <c r="I946" s="504"/>
      <c r="J946" s="504"/>
      <c r="K946" s="504"/>
      <c r="L946" s="504"/>
      <c r="M946" s="504"/>
      <c r="N946" s="504"/>
      <c r="O946" s="504"/>
      <c r="P946" s="504"/>
      <c r="Q946" s="504"/>
    </row>
    <row r="947" ht="25.15" customHeight="true" x14ac:dyDescent="0.2">
      <c r="C947" s="504"/>
      <c r="D947" s="504"/>
      <c r="E947" s="504"/>
      <c r="F947" s="504"/>
      <c r="G947" s="504"/>
      <c r="H947" s="504"/>
      <c r="I947" s="504"/>
      <c r="J947" s="504"/>
      <c r="K947" s="504"/>
      <c r="L947" s="504"/>
      <c r="M947" s="504"/>
      <c r="N947" s="504"/>
      <c r="O947" s="504"/>
      <c r="P947" s="504"/>
      <c r="Q947" s="504"/>
    </row>
    <row r="948" ht="25.15" customHeight="true" x14ac:dyDescent="0.2">
      <c r="C948" s="504"/>
      <c r="D948" s="504"/>
      <c r="E948" s="504"/>
      <c r="F948" s="504"/>
      <c r="G948" s="504"/>
      <c r="H948" s="504"/>
      <c r="I948" s="504"/>
      <c r="J948" s="504"/>
      <c r="K948" s="504"/>
      <c r="L948" s="504"/>
      <c r="M948" s="504"/>
      <c r="N948" s="504"/>
      <c r="O948" s="504"/>
      <c r="P948" s="504"/>
      <c r="Q948" s="504"/>
    </row>
    <row r="949" ht="25.15" customHeight="true" x14ac:dyDescent="0.2">
      <c r="C949" s="504"/>
      <c r="D949" s="504"/>
      <c r="E949" s="504"/>
      <c r="F949" s="504"/>
      <c r="G949" s="504"/>
      <c r="H949" s="504"/>
      <c r="I949" s="504"/>
      <c r="J949" s="504"/>
      <c r="K949" s="504"/>
      <c r="L949" s="504"/>
      <c r="M949" s="504"/>
      <c r="N949" s="504"/>
      <c r="O949" s="504"/>
      <c r="P949" s="504"/>
      <c r="Q949" s="504"/>
    </row>
    <row r="950" ht="25.15" customHeight="true" x14ac:dyDescent="0.2">
      <c r="C950" s="504"/>
      <c r="D950" s="504"/>
      <c r="E950" s="504"/>
      <c r="F950" s="504"/>
      <c r="G950" s="504"/>
      <c r="H950" s="504"/>
      <c r="I950" s="504"/>
      <c r="J950" s="504"/>
      <c r="K950" s="504"/>
      <c r="L950" s="504"/>
      <c r="M950" s="504"/>
      <c r="N950" s="504"/>
      <c r="O950" s="504"/>
      <c r="P950" s="504"/>
      <c r="Q950" s="504"/>
    </row>
    <row r="951" ht="25.15" customHeight="true" x14ac:dyDescent="0.2">
      <c r="C951" s="504"/>
      <c r="D951" s="504"/>
      <c r="E951" s="504"/>
      <c r="F951" s="504"/>
      <c r="G951" s="504"/>
      <c r="H951" s="504"/>
      <c r="I951" s="504"/>
      <c r="J951" s="504"/>
      <c r="K951" s="504"/>
      <c r="L951" s="504"/>
      <c r="M951" s="504"/>
      <c r="N951" s="504"/>
      <c r="O951" s="504"/>
      <c r="P951" s="504"/>
      <c r="Q951" s="504"/>
    </row>
    <row r="952" ht="25.15" customHeight="true" x14ac:dyDescent="0.2">
      <c r="C952" s="504"/>
      <c r="D952" s="504"/>
      <c r="E952" s="504"/>
      <c r="F952" s="504"/>
      <c r="G952" s="504"/>
      <c r="H952" s="504"/>
      <c r="I952" s="504"/>
      <c r="J952" s="504"/>
      <c r="K952" s="504"/>
      <c r="L952" s="504"/>
      <c r="M952" s="504"/>
      <c r="N952" s="504"/>
      <c r="O952" s="504"/>
      <c r="P952" s="504"/>
      <c r="Q952" s="504"/>
    </row>
    <row r="953" ht="25.15" customHeight="true" x14ac:dyDescent="0.2">
      <c r="C953" s="504"/>
      <c r="D953" s="504"/>
      <c r="E953" s="504"/>
      <c r="F953" s="504"/>
      <c r="G953" s="504"/>
      <c r="H953" s="504"/>
      <c r="I953" s="504"/>
      <c r="J953" s="504"/>
      <c r="K953" s="504"/>
      <c r="L953" s="504"/>
      <c r="M953" s="504"/>
      <c r="N953" s="504"/>
      <c r="O953" s="504"/>
      <c r="P953" s="504"/>
      <c r="Q953" s="504"/>
    </row>
    <row r="954" ht="25.15" customHeight="true" x14ac:dyDescent="0.2">
      <c r="C954" s="504"/>
      <c r="D954" s="504"/>
      <c r="E954" s="504"/>
      <c r="F954" s="504"/>
      <c r="G954" s="504"/>
      <c r="H954" s="504"/>
      <c r="I954" s="504"/>
      <c r="J954" s="504"/>
      <c r="K954" s="504"/>
      <c r="L954" s="504"/>
      <c r="M954" s="504"/>
      <c r="N954" s="504"/>
      <c r="O954" s="504"/>
      <c r="P954" s="504"/>
      <c r="Q954" s="504"/>
    </row>
    <row r="955" ht="25.15" customHeight="true" x14ac:dyDescent="0.2">
      <c r="C955" s="504"/>
      <c r="D955" s="504"/>
      <c r="E955" s="504"/>
      <c r="F955" s="504"/>
      <c r="G955" s="504"/>
      <c r="H955" s="504"/>
      <c r="I955" s="504"/>
      <c r="J955" s="504"/>
      <c r="K955" s="504"/>
      <c r="L955" s="504"/>
      <c r="M955" s="504"/>
      <c r="N955" s="504"/>
      <c r="O955" s="504"/>
      <c r="P955" s="504"/>
      <c r="Q955" s="504"/>
    </row>
    <row r="956" ht="25.15" customHeight="true" x14ac:dyDescent="0.2">
      <c r="C956" s="504"/>
      <c r="D956" s="504"/>
      <c r="E956" s="504"/>
      <c r="F956" s="504"/>
      <c r="G956" s="504"/>
      <c r="H956" s="504"/>
      <c r="I956" s="504"/>
      <c r="J956" s="504"/>
      <c r="K956" s="504"/>
      <c r="L956" s="504"/>
      <c r="M956" s="504"/>
      <c r="N956" s="504"/>
      <c r="O956" s="504"/>
      <c r="P956" s="504"/>
      <c r="Q956" s="504"/>
    </row>
    <row r="957" ht="25.15" customHeight="true" x14ac:dyDescent="0.2">
      <c r="C957" s="504"/>
      <c r="D957" s="504"/>
      <c r="E957" s="504"/>
      <c r="F957" s="504"/>
      <c r="G957" s="504"/>
      <c r="H957" s="504"/>
      <c r="I957" s="504"/>
      <c r="J957" s="504"/>
      <c r="K957" s="504"/>
      <c r="L957" s="504"/>
      <c r="M957" s="504"/>
      <c r="N957" s="504"/>
      <c r="O957" s="504"/>
      <c r="P957" s="504"/>
      <c r="Q957" s="504"/>
    </row>
    <row r="958" ht="25.15" customHeight="true" x14ac:dyDescent="0.2">
      <c r="C958" s="504"/>
      <c r="D958" s="504"/>
      <c r="E958" s="504"/>
      <c r="F958" s="504"/>
      <c r="G958" s="504"/>
      <c r="H958" s="504"/>
      <c r="I958" s="504"/>
      <c r="J958" s="504"/>
      <c r="K958" s="504"/>
      <c r="L958" s="504"/>
      <c r="M958" s="504"/>
      <c r="N958" s="504"/>
      <c r="O958" s="504"/>
      <c r="P958" s="504"/>
      <c r="Q958" s="504"/>
    </row>
    <row r="959" ht="25.15" customHeight="true" x14ac:dyDescent="0.2">
      <c r="C959" s="504"/>
      <c r="D959" s="504"/>
      <c r="E959" s="504"/>
      <c r="F959" s="504"/>
      <c r="G959" s="504"/>
      <c r="H959" s="504"/>
      <c r="I959" s="504"/>
      <c r="J959" s="504"/>
      <c r="K959" s="504"/>
      <c r="L959" s="504"/>
      <c r="M959" s="504"/>
      <c r="N959" s="504"/>
      <c r="O959" s="504"/>
      <c r="P959" s="504"/>
      <c r="Q959" s="504"/>
    </row>
    <row r="960" ht="25.15" customHeight="true" x14ac:dyDescent="0.2">
      <c r="C960" s="504"/>
      <c r="D960" s="504"/>
      <c r="E960" s="504"/>
      <c r="F960" s="504"/>
      <c r="G960" s="504"/>
      <c r="H960" s="504"/>
      <c r="I960" s="504"/>
      <c r="J960" s="504"/>
      <c r="K960" s="504"/>
      <c r="L960" s="504"/>
      <c r="M960" s="504"/>
      <c r="N960" s="504"/>
      <c r="O960" s="504"/>
      <c r="P960" s="504"/>
      <c r="Q960" s="504"/>
    </row>
    <row r="961" ht="25.15" customHeight="true" x14ac:dyDescent="0.2">
      <c r="C961" s="504"/>
      <c r="D961" s="504"/>
      <c r="E961" s="504"/>
      <c r="F961" s="504"/>
      <c r="G961" s="504"/>
      <c r="H961" s="504"/>
      <c r="I961" s="504"/>
      <c r="J961" s="504"/>
      <c r="K961" s="504"/>
      <c r="L961" s="504"/>
      <c r="M961" s="504"/>
      <c r="N961" s="504"/>
      <c r="O961" s="504"/>
      <c r="P961" s="504"/>
      <c r="Q961" s="504"/>
    </row>
    <row r="962" ht="25.15" customHeight="true" x14ac:dyDescent="0.2">
      <c r="C962" s="504"/>
      <c r="D962" s="504"/>
      <c r="E962" s="504"/>
      <c r="F962" s="504"/>
      <c r="G962" s="504"/>
      <c r="H962" s="504"/>
      <c r="I962" s="504"/>
      <c r="J962" s="504"/>
      <c r="K962" s="504"/>
      <c r="L962" s="504"/>
      <c r="M962" s="504"/>
      <c r="N962" s="504"/>
      <c r="O962" s="504"/>
      <c r="P962" s="504"/>
      <c r="Q962" s="504"/>
    </row>
    <row r="963" ht="25.15" customHeight="true" x14ac:dyDescent="0.2">
      <c r="C963" s="504"/>
      <c r="D963" s="504"/>
      <c r="E963" s="504"/>
      <c r="F963" s="504"/>
      <c r="G963" s="504"/>
      <c r="H963" s="504"/>
      <c r="I963" s="504"/>
      <c r="J963" s="504"/>
      <c r="K963" s="504"/>
      <c r="L963" s="504"/>
      <c r="M963" s="504"/>
      <c r="N963" s="504"/>
      <c r="O963" s="504"/>
      <c r="P963" s="504"/>
      <c r="Q963" s="504"/>
    </row>
    <row r="964" ht="25.15" customHeight="true" x14ac:dyDescent="0.2">
      <c r="C964" s="504"/>
      <c r="D964" s="504"/>
      <c r="E964" s="504"/>
      <c r="F964" s="504"/>
      <c r="G964" s="504"/>
      <c r="H964" s="504"/>
      <c r="I964" s="504"/>
      <c r="J964" s="504"/>
      <c r="K964" s="504"/>
      <c r="L964" s="504"/>
      <c r="M964" s="504"/>
      <c r="N964" s="504"/>
      <c r="O964" s="504"/>
      <c r="P964" s="504"/>
      <c r="Q964" s="504"/>
    </row>
    <row r="965" ht="25.15" customHeight="true" x14ac:dyDescent="0.2">
      <c r="C965" s="504"/>
      <c r="D965" s="504"/>
      <c r="E965" s="504"/>
      <c r="F965" s="504"/>
      <c r="G965" s="504"/>
      <c r="H965" s="504"/>
      <c r="I965" s="504"/>
      <c r="J965" s="504"/>
      <c r="K965" s="504"/>
      <c r="L965" s="504"/>
      <c r="M965" s="504"/>
      <c r="N965" s="504"/>
      <c r="O965" s="504"/>
      <c r="P965" s="504"/>
      <c r="Q965" s="504"/>
    </row>
    <row r="966" ht="25.15" customHeight="true" x14ac:dyDescent="0.2">
      <c r="C966" s="504"/>
      <c r="D966" s="504"/>
      <c r="E966" s="504"/>
      <c r="F966" s="504"/>
      <c r="G966" s="504"/>
      <c r="H966" s="504"/>
      <c r="I966" s="504"/>
      <c r="J966" s="504"/>
      <c r="K966" s="504"/>
      <c r="L966" s="504"/>
      <c r="M966" s="504"/>
      <c r="N966" s="504"/>
      <c r="O966" s="504"/>
      <c r="P966" s="504"/>
      <c r="Q966" s="504"/>
    </row>
    <row r="967" ht="25.15" customHeight="true" x14ac:dyDescent="0.2">
      <c r="C967" s="504"/>
      <c r="D967" s="504"/>
      <c r="E967" s="504"/>
      <c r="F967" s="504"/>
      <c r="G967" s="504"/>
      <c r="H967" s="504"/>
      <c r="I967" s="504"/>
      <c r="J967" s="504"/>
      <c r="K967" s="504"/>
      <c r="L967" s="504"/>
      <c r="M967" s="504"/>
      <c r="N967" s="504"/>
      <c r="O967" s="504"/>
      <c r="P967" s="504"/>
      <c r="Q967" s="504"/>
    </row>
    <row r="968" ht="25.15" customHeight="true" x14ac:dyDescent="0.2">
      <c r="C968" s="504"/>
      <c r="D968" s="504"/>
      <c r="E968" s="504"/>
      <c r="F968" s="504"/>
      <c r="G968" s="504"/>
      <c r="H968" s="504"/>
      <c r="I968" s="504"/>
      <c r="J968" s="504"/>
      <c r="K968" s="504"/>
      <c r="L968" s="504"/>
      <c r="M968" s="504"/>
      <c r="N968" s="504"/>
      <c r="O968" s="504"/>
      <c r="P968" s="504"/>
      <c r="Q968" s="504"/>
    </row>
    <row r="969" ht="25.15" customHeight="true" x14ac:dyDescent="0.2">
      <c r="C969" s="504"/>
      <c r="D969" s="504"/>
      <c r="E969" s="504"/>
      <c r="F969" s="504"/>
      <c r="G969" s="504"/>
      <c r="H969" s="504"/>
      <c r="I969" s="504"/>
      <c r="J969" s="504"/>
      <c r="K969" s="504"/>
      <c r="L969" s="504"/>
      <c r="M969" s="504"/>
      <c r="N969" s="504"/>
      <c r="O969" s="504"/>
      <c r="P969" s="504"/>
      <c r="Q969" s="504"/>
    </row>
    <row r="970" ht="25.15" customHeight="true" x14ac:dyDescent="0.2">
      <c r="C970" s="504"/>
      <c r="D970" s="504"/>
      <c r="E970" s="504"/>
      <c r="F970" s="504"/>
      <c r="G970" s="504"/>
      <c r="H970" s="504"/>
      <c r="I970" s="504"/>
      <c r="J970" s="504"/>
      <c r="K970" s="504"/>
      <c r="L970" s="504"/>
      <c r="M970" s="504"/>
      <c r="N970" s="504"/>
      <c r="O970" s="504"/>
      <c r="P970" s="504"/>
      <c r="Q970" s="504"/>
    </row>
    <row r="971" ht="25.15" customHeight="true" x14ac:dyDescent="0.2">
      <c r="C971" s="504"/>
      <c r="D971" s="504"/>
      <c r="E971" s="504"/>
      <c r="F971" s="504"/>
      <c r="G971" s="504"/>
      <c r="H971" s="504"/>
      <c r="I971" s="504"/>
      <c r="J971" s="504"/>
      <c r="K971" s="504"/>
      <c r="L971" s="504"/>
      <c r="M971" s="504"/>
      <c r="N971" s="504"/>
      <c r="O971" s="504"/>
      <c r="P971" s="504"/>
      <c r="Q971" s="504"/>
    </row>
    <row r="972" ht="25.15" customHeight="true" x14ac:dyDescent="0.2">
      <c r="C972" s="504"/>
      <c r="D972" s="504"/>
      <c r="E972" s="504"/>
      <c r="F972" s="504"/>
      <c r="G972" s="504"/>
      <c r="H972" s="504"/>
      <c r="I972" s="504"/>
      <c r="J972" s="504"/>
      <c r="K972" s="504"/>
      <c r="L972" s="504"/>
      <c r="M972" s="504"/>
      <c r="N972" s="504"/>
      <c r="O972" s="504"/>
      <c r="P972" s="504"/>
      <c r="Q972" s="504"/>
    </row>
    <row r="973" ht="25.15" customHeight="true" x14ac:dyDescent="0.2">
      <c r="C973" s="504"/>
      <c r="D973" s="504"/>
      <c r="E973" s="504"/>
      <c r="F973" s="504"/>
      <c r="G973" s="504"/>
      <c r="H973" s="504"/>
      <c r="I973" s="504"/>
      <c r="J973" s="504"/>
      <c r="K973" s="504"/>
      <c r="L973" s="504"/>
      <c r="M973" s="504"/>
      <c r="N973" s="504"/>
      <c r="O973" s="504"/>
      <c r="P973" s="504"/>
      <c r="Q973" s="504"/>
    </row>
    <row r="974" ht="25.15" customHeight="true" x14ac:dyDescent="0.2">
      <c r="C974" s="504"/>
      <c r="D974" s="504"/>
      <c r="E974" s="504"/>
      <c r="F974" s="504"/>
      <c r="G974" s="504"/>
      <c r="H974" s="504"/>
      <c r="I974" s="504"/>
      <c r="J974" s="504"/>
      <c r="K974" s="504"/>
      <c r="L974" s="504"/>
      <c r="M974" s="504"/>
      <c r="N974" s="504"/>
      <c r="O974" s="504"/>
      <c r="P974" s="504"/>
      <c r="Q974" s="504"/>
    </row>
    <row r="975" ht="25.15" customHeight="true" x14ac:dyDescent="0.2">
      <c r="C975" s="504"/>
      <c r="D975" s="504"/>
      <c r="E975" s="504"/>
      <c r="F975" s="504"/>
      <c r="G975" s="504"/>
      <c r="H975" s="504"/>
      <c r="I975" s="504"/>
      <c r="J975" s="504"/>
      <c r="K975" s="504"/>
      <c r="L975" s="504"/>
      <c r="M975" s="504"/>
      <c r="N975" s="504"/>
      <c r="O975" s="504"/>
      <c r="P975" s="504"/>
      <c r="Q975" s="504"/>
    </row>
    <row r="976" ht="25.15" customHeight="true" x14ac:dyDescent="0.2">
      <c r="C976" s="504"/>
      <c r="D976" s="504"/>
      <c r="E976" s="504"/>
      <c r="F976" s="504"/>
      <c r="G976" s="504"/>
      <c r="H976" s="504"/>
      <c r="I976" s="504"/>
      <c r="J976" s="504"/>
      <c r="K976" s="504"/>
      <c r="L976" s="504"/>
      <c r="M976" s="504"/>
      <c r="N976" s="504"/>
      <c r="O976" s="504"/>
      <c r="P976" s="504"/>
      <c r="Q976" s="504"/>
    </row>
    <row r="977" ht="25.15" customHeight="true" x14ac:dyDescent="0.2">
      <c r="C977" s="504"/>
      <c r="D977" s="504"/>
      <c r="E977" s="504"/>
      <c r="F977" s="504"/>
      <c r="G977" s="504"/>
      <c r="H977" s="504"/>
      <c r="I977" s="504"/>
      <c r="J977" s="504"/>
      <c r="K977" s="504"/>
      <c r="L977" s="504"/>
      <c r="M977" s="504"/>
      <c r="N977" s="504"/>
      <c r="O977" s="504"/>
      <c r="P977" s="504"/>
      <c r="Q977" s="504"/>
    </row>
    <row r="978" ht="25.15" customHeight="true" x14ac:dyDescent="0.2">
      <c r="C978" s="504"/>
      <c r="D978" s="504"/>
      <c r="E978" s="504"/>
      <c r="F978" s="504"/>
      <c r="G978" s="504"/>
      <c r="H978" s="504"/>
      <c r="I978" s="504"/>
      <c r="J978" s="504"/>
      <c r="K978" s="504"/>
      <c r="L978" s="504"/>
      <c r="M978" s="504"/>
      <c r="N978" s="504"/>
      <c r="O978" s="504"/>
      <c r="P978" s="504"/>
      <c r="Q978" s="504"/>
    </row>
    <row r="979" ht="25.15" customHeight="true" x14ac:dyDescent="0.2">
      <c r="C979" s="504"/>
      <c r="D979" s="504"/>
      <c r="E979" s="504"/>
      <c r="F979" s="504"/>
      <c r="G979" s="504"/>
      <c r="H979" s="504"/>
      <c r="I979" s="504"/>
      <c r="J979" s="504"/>
      <c r="K979" s="504"/>
      <c r="L979" s="504"/>
      <c r="M979" s="504"/>
      <c r="N979" s="504"/>
      <c r="O979" s="504"/>
      <c r="P979" s="504"/>
      <c r="Q979" s="504"/>
    </row>
    <row r="980" ht="25.15" customHeight="true" x14ac:dyDescent="0.2">
      <c r="C980" s="504"/>
      <c r="D980" s="504"/>
      <c r="E980" s="504"/>
      <c r="F980" s="504"/>
      <c r="G980" s="504"/>
      <c r="H980" s="504"/>
      <c r="I980" s="504"/>
      <c r="J980" s="504"/>
      <c r="K980" s="504"/>
      <c r="L980" s="504"/>
      <c r="M980" s="504"/>
      <c r="N980" s="504"/>
      <c r="O980" s="504"/>
      <c r="P980" s="504"/>
      <c r="Q980" s="504"/>
    </row>
    <row r="981" ht="25.15" customHeight="true" x14ac:dyDescent="0.2">
      <c r="C981" s="504"/>
      <c r="D981" s="504"/>
      <c r="E981" s="504"/>
      <c r="F981" s="504"/>
      <c r="G981" s="504"/>
      <c r="H981" s="504"/>
      <c r="I981" s="504"/>
      <c r="J981" s="504"/>
      <c r="K981" s="504"/>
      <c r="L981" s="504"/>
      <c r="M981" s="504"/>
      <c r="N981" s="504"/>
      <c r="O981" s="504"/>
      <c r="P981" s="504"/>
      <c r="Q981" s="504"/>
    </row>
    <row r="982" ht="25.15" customHeight="true" x14ac:dyDescent="0.2">
      <c r="C982" s="504"/>
      <c r="D982" s="504"/>
      <c r="E982" s="504"/>
      <c r="F982" s="504"/>
      <c r="G982" s="504"/>
      <c r="H982" s="504"/>
      <c r="I982" s="504"/>
      <c r="J982" s="504"/>
      <c r="K982" s="504"/>
      <c r="L982" s="504"/>
      <c r="M982" s="504"/>
      <c r="N982" s="504"/>
      <c r="O982" s="504"/>
      <c r="P982" s="504"/>
      <c r="Q982" s="504"/>
    </row>
    <row r="983" ht="25.15" customHeight="true" x14ac:dyDescent="0.2">
      <c r="C983" s="504"/>
      <c r="D983" s="504"/>
      <c r="E983" s="504"/>
      <c r="F983" s="504"/>
      <c r="G983" s="504"/>
      <c r="H983" s="504"/>
      <c r="I983" s="504"/>
      <c r="J983" s="504"/>
      <c r="K983" s="504"/>
      <c r="L983" s="504"/>
      <c r="M983" s="504"/>
      <c r="N983" s="504"/>
      <c r="O983" s="504"/>
      <c r="P983" s="504"/>
      <c r="Q983" s="504"/>
    </row>
    <row r="984" ht="25.15" customHeight="true" x14ac:dyDescent="0.2">
      <c r="C984" s="504"/>
      <c r="D984" s="504"/>
      <c r="E984" s="504"/>
      <c r="F984" s="504"/>
      <c r="G984" s="504"/>
      <c r="H984" s="504"/>
      <c r="I984" s="504"/>
      <c r="J984" s="504"/>
      <c r="K984" s="504"/>
      <c r="L984" s="504"/>
      <c r="M984" s="504"/>
      <c r="N984" s="504"/>
      <c r="O984" s="504"/>
      <c r="P984" s="504"/>
      <c r="Q984" s="504"/>
    </row>
    <row r="985" ht="25.15" customHeight="true" x14ac:dyDescent="0.2">
      <c r="C985" s="504"/>
      <c r="D985" s="504"/>
      <c r="E985" s="504"/>
      <c r="F985" s="504"/>
      <c r="G985" s="504"/>
      <c r="H985" s="504"/>
      <c r="I985" s="504"/>
      <c r="J985" s="504"/>
      <c r="K985" s="504"/>
      <c r="L985" s="504"/>
      <c r="M985" s="504"/>
      <c r="N985" s="504"/>
      <c r="O985" s="504"/>
      <c r="P985" s="504"/>
      <c r="Q985" s="504"/>
    </row>
    <row r="986" ht="25.15" customHeight="true" x14ac:dyDescent="0.2">
      <c r="C986" s="504"/>
      <c r="D986" s="504"/>
      <c r="E986" s="504"/>
      <c r="F986" s="504"/>
      <c r="G986" s="504"/>
      <c r="H986" s="504"/>
      <c r="I986" s="504"/>
      <c r="J986" s="504"/>
      <c r="K986" s="504"/>
      <c r="L986" s="504"/>
      <c r="M986" s="504"/>
      <c r="N986" s="504"/>
      <c r="O986" s="504"/>
      <c r="P986" s="504"/>
      <c r="Q986" s="504"/>
    </row>
    <row r="987" ht="25.15" customHeight="true" x14ac:dyDescent="0.2">
      <c r="C987" s="504"/>
      <c r="D987" s="504"/>
      <c r="E987" s="504"/>
      <c r="F987" s="504"/>
      <c r="G987" s="504"/>
      <c r="H987" s="504"/>
      <c r="I987" s="504"/>
      <c r="J987" s="504"/>
      <c r="K987" s="504"/>
      <c r="L987" s="504"/>
      <c r="M987" s="504"/>
      <c r="N987" s="504"/>
      <c r="O987" s="504"/>
      <c r="P987" s="504"/>
      <c r="Q987" s="504"/>
    </row>
    <row r="988" ht="25.15" customHeight="true" x14ac:dyDescent="0.2">
      <c r="C988" s="504"/>
      <c r="D988" s="504"/>
      <c r="E988" s="504"/>
      <c r="F988" s="504"/>
      <c r="G988" s="504"/>
      <c r="H988" s="504"/>
      <c r="I988" s="504"/>
      <c r="J988" s="504"/>
      <c r="K988" s="504"/>
      <c r="L988" s="504"/>
      <c r="M988" s="504"/>
      <c r="N988" s="504"/>
      <c r="O988" s="504"/>
      <c r="P988" s="504"/>
      <c r="Q988" s="504"/>
    </row>
    <row r="989" ht="25.15" customHeight="true" x14ac:dyDescent="0.2">
      <c r="C989" s="504"/>
      <c r="D989" s="504"/>
      <c r="E989" s="504"/>
      <c r="F989" s="504"/>
      <c r="G989" s="504"/>
      <c r="H989" s="504"/>
      <c r="I989" s="504"/>
      <c r="J989" s="504"/>
      <c r="K989" s="504"/>
      <c r="L989" s="504"/>
      <c r="M989" s="504"/>
      <c r="N989" s="504"/>
      <c r="O989" s="504"/>
      <c r="P989" s="504"/>
      <c r="Q989" s="504"/>
    </row>
    <row r="990" ht="25.15" customHeight="true" x14ac:dyDescent="0.2">
      <c r="C990" s="504"/>
      <c r="D990" s="504"/>
      <c r="E990" s="504"/>
      <c r="F990" s="504"/>
      <c r="G990" s="504"/>
      <c r="H990" s="504"/>
      <c r="I990" s="504"/>
      <c r="J990" s="504"/>
      <c r="K990" s="504"/>
      <c r="L990" s="504"/>
      <c r="M990" s="504"/>
      <c r="N990" s="504"/>
      <c r="O990" s="504"/>
      <c r="P990" s="504"/>
      <c r="Q990" s="504"/>
    </row>
    <row r="991" ht="25.15" customHeight="true" x14ac:dyDescent="0.2">
      <c r="C991" s="504"/>
      <c r="D991" s="504"/>
      <c r="E991" s="504"/>
      <c r="F991" s="504"/>
      <c r="G991" s="504"/>
      <c r="H991" s="504"/>
      <c r="I991" s="504"/>
      <c r="J991" s="504"/>
      <c r="K991" s="504"/>
      <c r="L991" s="504"/>
      <c r="M991" s="504"/>
      <c r="N991" s="504"/>
      <c r="O991" s="504"/>
      <c r="P991" s="504"/>
      <c r="Q991" s="504"/>
    </row>
    <row r="992" ht="25.15" customHeight="true" x14ac:dyDescent="0.2">
      <c r="C992" s="504"/>
      <c r="D992" s="504"/>
      <c r="E992" s="504"/>
      <c r="F992" s="504"/>
      <c r="G992" s="504"/>
      <c r="H992" s="504"/>
      <c r="I992" s="504"/>
      <c r="J992" s="504"/>
      <c r="K992" s="504"/>
      <c r="L992" s="504"/>
      <c r="M992" s="504"/>
      <c r="N992" s="504"/>
      <c r="O992" s="504"/>
      <c r="P992" s="504"/>
      <c r="Q992" s="504"/>
    </row>
    <row r="993" ht="25.15" customHeight="true" x14ac:dyDescent="0.2">
      <c r="C993" s="504"/>
      <c r="D993" s="504"/>
      <c r="E993" s="504"/>
      <c r="F993" s="504"/>
      <c r="G993" s="504"/>
      <c r="H993" s="504"/>
      <c r="I993" s="504"/>
      <c r="J993" s="504"/>
      <c r="K993" s="504"/>
      <c r="L993" s="504"/>
      <c r="M993" s="504"/>
      <c r="N993" s="504"/>
      <c r="O993" s="504"/>
      <c r="P993" s="504"/>
      <c r="Q993" s="504"/>
    </row>
    <row r="994" ht="25.15" customHeight="true" x14ac:dyDescent="0.2">
      <c r="C994" s="504"/>
      <c r="D994" s="504"/>
      <c r="E994" s="504"/>
      <c r="F994" s="504"/>
      <c r="G994" s="504"/>
      <c r="H994" s="504"/>
      <c r="I994" s="504"/>
      <c r="J994" s="504"/>
      <c r="K994" s="504"/>
      <c r="L994" s="504"/>
      <c r="M994" s="504"/>
      <c r="N994" s="504"/>
      <c r="O994" s="504"/>
      <c r="P994" s="504"/>
      <c r="Q994" s="504"/>
    </row>
    <row r="995" ht="25.15" customHeight="true" x14ac:dyDescent="0.2">
      <c r="C995" s="504"/>
      <c r="D995" s="504"/>
      <c r="E995" s="504"/>
      <c r="F995" s="504"/>
      <c r="G995" s="504"/>
      <c r="H995" s="504"/>
      <c r="I995" s="504"/>
      <c r="J995" s="504"/>
      <c r="K995" s="504"/>
      <c r="L995" s="504"/>
      <c r="M995" s="504"/>
      <c r="N995" s="504"/>
      <c r="O995" s="504"/>
      <c r="P995" s="504"/>
      <c r="Q995" s="504"/>
    </row>
    <row r="996" ht="25.15" customHeight="true" x14ac:dyDescent="0.2">
      <c r="C996" s="504"/>
      <c r="D996" s="504"/>
      <c r="E996" s="504"/>
      <c r="F996" s="504"/>
      <c r="G996" s="504"/>
      <c r="H996" s="504"/>
      <c r="I996" s="504"/>
      <c r="J996" s="504"/>
      <c r="K996" s="504"/>
      <c r="L996" s="504"/>
      <c r="M996" s="504"/>
      <c r="N996" s="504"/>
      <c r="O996" s="504"/>
      <c r="P996" s="504"/>
      <c r="Q996" s="504"/>
    </row>
    <row r="997" ht="25.15" customHeight="true" x14ac:dyDescent="0.2">
      <c r="C997" s="504"/>
      <c r="D997" s="504"/>
      <c r="E997" s="504"/>
      <c r="F997" s="504"/>
      <c r="G997" s="504"/>
      <c r="H997" s="504"/>
      <c r="I997" s="504"/>
      <c r="J997" s="504"/>
      <c r="K997" s="504"/>
      <c r="L997" s="504"/>
      <c r="M997" s="504"/>
      <c r="N997" s="504"/>
      <c r="O997" s="504"/>
      <c r="P997" s="504"/>
      <c r="Q997" s="504"/>
    </row>
    <row r="998" ht="25.15" customHeight="true" x14ac:dyDescent="0.2">
      <c r="C998" s="504"/>
      <c r="D998" s="504"/>
      <c r="E998" s="504"/>
      <c r="F998" s="504"/>
      <c r="G998" s="504"/>
      <c r="H998" s="504"/>
      <c r="I998" s="504"/>
      <c r="J998" s="504"/>
      <c r="K998" s="504"/>
      <c r="L998" s="504"/>
      <c r="M998" s="504"/>
      <c r="N998" s="504"/>
      <c r="O998" s="504"/>
      <c r="P998" s="504"/>
      <c r="Q998" s="504"/>
    </row>
    <row r="999" ht="25.15" customHeight="true" x14ac:dyDescent="0.2">
      <c r="C999" s="504"/>
      <c r="D999" s="504"/>
      <c r="E999" s="504"/>
      <c r="F999" s="504"/>
      <c r="G999" s="504"/>
      <c r="H999" s="504"/>
      <c r="I999" s="504"/>
      <c r="J999" s="504"/>
      <c r="K999" s="504"/>
      <c r="L999" s="504"/>
      <c r="M999" s="504"/>
      <c r="N999" s="504"/>
      <c r="O999" s="504"/>
      <c r="P999" s="504"/>
      <c r="Q999" s="504"/>
    </row>
    <row r="1000" ht="25.15" customHeight="true" x14ac:dyDescent="0.2">
      <c r="C1000" s="504"/>
      <c r="D1000" s="504"/>
      <c r="E1000" s="504"/>
      <c r="F1000" s="504"/>
      <c r="G1000" s="504"/>
      <c r="H1000" s="504"/>
      <c r="I1000" s="504"/>
      <c r="J1000" s="504"/>
      <c r="K1000" s="504"/>
      <c r="L1000" s="504"/>
      <c r="M1000" s="504"/>
      <c r="N1000" s="504"/>
      <c r="O1000" s="504"/>
      <c r="P1000" s="504"/>
      <c r="Q1000" s="504"/>
    </row>
    <row r="1001" ht="25.15" customHeight="true" x14ac:dyDescent="0.2">
      <c r="C1001" s="504"/>
      <c r="D1001" s="504"/>
      <c r="E1001" s="504"/>
      <c r="F1001" s="504"/>
      <c r="G1001" s="504"/>
      <c r="H1001" s="504"/>
      <c r="I1001" s="504"/>
      <c r="J1001" s="504"/>
      <c r="K1001" s="504"/>
      <c r="L1001" s="504"/>
      <c r="M1001" s="504"/>
      <c r="N1001" s="504"/>
      <c r="O1001" s="504"/>
      <c r="P1001" s="504"/>
      <c r="Q1001" s="504"/>
    </row>
    <row r="1002" ht="25.15" customHeight="true" x14ac:dyDescent="0.2">
      <c r="C1002" s="504"/>
      <c r="D1002" s="504"/>
      <c r="E1002" s="504"/>
      <c r="F1002" s="504"/>
      <c r="G1002" s="504"/>
      <c r="H1002" s="504"/>
      <c r="I1002" s="504"/>
      <c r="J1002" s="504"/>
      <c r="K1002" s="504"/>
      <c r="L1002" s="504"/>
      <c r="M1002" s="504"/>
      <c r="N1002" s="504"/>
      <c r="O1002" s="504"/>
      <c r="P1002" s="504"/>
      <c r="Q1002" s="504"/>
    </row>
    <row r="1003" ht="25.15" customHeight="true" x14ac:dyDescent="0.2">
      <c r="C1003" s="504"/>
      <c r="D1003" s="504"/>
      <c r="E1003" s="504"/>
      <c r="F1003" s="504"/>
      <c r="G1003" s="504"/>
      <c r="H1003" s="504"/>
      <c r="I1003" s="504"/>
      <c r="J1003" s="504"/>
      <c r="K1003" s="504"/>
      <c r="L1003" s="504"/>
      <c r="M1003" s="504"/>
      <c r="N1003" s="504"/>
      <c r="O1003" s="504"/>
      <c r="P1003" s="504"/>
      <c r="Q1003" s="504"/>
    </row>
    <row r="1004" ht="25.15" customHeight="true" x14ac:dyDescent="0.2">
      <c r="C1004" s="504"/>
      <c r="D1004" s="504"/>
      <c r="E1004" s="504"/>
      <c r="F1004" s="504"/>
      <c r="G1004" s="504"/>
      <c r="H1004" s="504"/>
      <c r="I1004" s="504"/>
      <c r="J1004" s="504"/>
      <c r="K1004" s="504"/>
      <c r="L1004" s="504"/>
      <c r="M1004" s="504"/>
      <c r="N1004" s="504"/>
      <c r="O1004" s="504"/>
      <c r="P1004" s="504"/>
      <c r="Q1004" s="504"/>
    </row>
    <row r="1005" ht="25.15" customHeight="true" x14ac:dyDescent="0.2">
      <c r="C1005" s="504"/>
      <c r="D1005" s="504"/>
      <c r="E1005" s="504"/>
      <c r="F1005" s="504"/>
      <c r="G1005" s="504"/>
      <c r="H1005" s="504"/>
      <c r="I1005" s="504"/>
      <c r="J1005" s="504"/>
      <c r="K1005" s="504"/>
      <c r="L1005" s="504"/>
      <c r="M1005" s="504"/>
      <c r="N1005" s="504"/>
      <c r="O1005" s="504"/>
      <c r="P1005" s="504"/>
      <c r="Q1005" s="504"/>
    </row>
    <row r="1006" ht="25.15" customHeight="true" x14ac:dyDescent="0.2">
      <c r="C1006" s="504"/>
      <c r="D1006" s="504"/>
      <c r="E1006" s="504"/>
      <c r="F1006" s="504"/>
      <c r="G1006" s="504"/>
      <c r="H1006" s="504"/>
      <c r="I1006" s="504"/>
      <c r="J1006" s="504"/>
      <c r="K1006" s="504"/>
      <c r="L1006" s="504"/>
      <c r="M1006" s="504"/>
      <c r="N1006" s="504"/>
      <c r="O1006" s="504"/>
      <c r="P1006" s="504"/>
      <c r="Q1006" s="504"/>
    </row>
    <row r="1007" ht="25.15" customHeight="true" x14ac:dyDescent="0.2">
      <c r="C1007" s="504"/>
      <c r="D1007" s="504"/>
      <c r="E1007" s="504"/>
      <c r="F1007" s="504"/>
      <c r="G1007" s="504"/>
      <c r="H1007" s="504"/>
      <c r="I1007" s="504"/>
      <c r="J1007" s="504"/>
      <c r="K1007" s="504"/>
      <c r="L1007" s="504"/>
      <c r="M1007" s="504"/>
      <c r="N1007" s="504"/>
      <c r="O1007" s="504"/>
      <c r="P1007" s="504"/>
      <c r="Q1007" s="504"/>
    </row>
    <row r="1008" ht="25.15" customHeight="true" x14ac:dyDescent="0.2">
      <c r="C1008" s="504"/>
      <c r="D1008" s="504"/>
      <c r="E1008" s="504"/>
      <c r="F1008" s="504"/>
      <c r="G1008" s="504"/>
      <c r="H1008" s="504"/>
      <c r="I1008" s="504"/>
      <c r="J1008" s="504"/>
      <c r="K1008" s="504"/>
      <c r="L1008" s="504"/>
      <c r="M1008" s="504"/>
      <c r="N1008" s="504"/>
      <c r="O1008" s="504"/>
      <c r="P1008" s="504"/>
      <c r="Q1008" s="504"/>
    </row>
    <row r="1009" ht="25.15" customHeight="true" x14ac:dyDescent="0.2">
      <c r="C1009" s="504"/>
      <c r="D1009" s="504"/>
      <c r="E1009" s="504"/>
      <c r="F1009" s="504"/>
      <c r="G1009" s="504"/>
      <c r="H1009" s="504"/>
      <c r="I1009" s="504"/>
      <c r="J1009" s="504"/>
      <c r="K1009" s="504"/>
      <c r="L1009" s="504"/>
      <c r="M1009" s="504"/>
      <c r="N1009" s="504"/>
      <c r="O1009" s="504"/>
      <c r="P1009" s="504"/>
      <c r="Q1009" s="504"/>
    </row>
    <row r="1010" ht="25.15" customHeight="true" x14ac:dyDescent="0.2">
      <c r="C1010" s="504"/>
      <c r="D1010" s="504"/>
      <c r="E1010" s="504"/>
      <c r="F1010" s="504"/>
      <c r="G1010" s="504"/>
      <c r="H1010" s="504"/>
      <c r="I1010" s="504"/>
      <c r="J1010" s="504"/>
      <c r="K1010" s="504"/>
      <c r="L1010" s="504"/>
      <c r="M1010" s="504"/>
      <c r="N1010" s="504"/>
      <c r="O1010" s="504"/>
      <c r="P1010" s="504"/>
      <c r="Q1010" s="504"/>
    </row>
    <row r="1011" ht="25.15" customHeight="true" x14ac:dyDescent="0.2">
      <c r="C1011" s="504"/>
      <c r="D1011" s="504"/>
      <c r="E1011" s="504"/>
      <c r="F1011" s="504"/>
      <c r="G1011" s="504"/>
      <c r="H1011" s="504"/>
      <c r="I1011" s="504"/>
      <c r="J1011" s="504"/>
      <c r="K1011" s="504"/>
      <c r="L1011" s="504"/>
      <c r="M1011" s="504"/>
      <c r="N1011" s="504"/>
      <c r="O1011" s="504"/>
      <c r="P1011" s="504"/>
      <c r="Q1011" s="504"/>
    </row>
    <row r="1012" ht="25.15" customHeight="true" x14ac:dyDescent="0.2">
      <c r="C1012" s="504"/>
      <c r="D1012" s="504"/>
      <c r="E1012" s="504"/>
      <c r="F1012" s="504"/>
      <c r="G1012" s="504"/>
      <c r="H1012" s="504"/>
      <c r="I1012" s="504"/>
      <c r="J1012" s="504"/>
      <c r="K1012" s="504"/>
      <c r="L1012" s="504"/>
      <c r="M1012" s="504"/>
      <c r="N1012" s="504"/>
      <c r="O1012" s="504"/>
      <c r="P1012" s="504"/>
      <c r="Q1012" s="504"/>
    </row>
    <row r="1013" ht="25.15" customHeight="true" x14ac:dyDescent="0.2">
      <c r="C1013" s="504"/>
      <c r="D1013" s="504"/>
      <c r="E1013" s="504"/>
      <c r="F1013" s="504"/>
      <c r="G1013" s="504"/>
      <c r="H1013" s="504"/>
      <c r="I1013" s="504"/>
      <c r="J1013" s="504"/>
      <c r="K1013" s="504"/>
      <c r="L1013" s="504"/>
      <c r="M1013" s="504"/>
      <c r="N1013" s="504"/>
      <c r="O1013" s="504"/>
      <c r="P1013" s="504"/>
      <c r="Q1013" s="504"/>
    </row>
    <row r="1014" ht="25.15" customHeight="true" x14ac:dyDescent="0.2">
      <c r="C1014" s="504"/>
      <c r="D1014" s="504"/>
      <c r="E1014" s="504"/>
      <c r="F1014" s="504"/>
      <c r="G1014" s="504"/>
      <c r="H1014" s="504"/>
      <c r="I1014" s="504"/>
      <c r="J1014" s="504"/>
      <c r="K1014" s="504"/>
      <c r="L1014" s="504"/>
      <c r="M1014" s="504"/>
      <c r="N1014" s="504"/>
      <c r="O1014" s="504"/>
      <c r="P1014" s="504"/>
      <c r="Q1014" s="504"/>
    </row>
    <row r="1015" ht="25.15" customHeight="true" x14ac:dyDescent="0.2">
      <c r="C1015" s="504"/>
      <c r="D1015" s="504"/>
      <c r="E1015" s="504"/>
      <c r="F1015" s="504"/>
      <c r="G1015" s="504"/>
      <c r="H1015" s="504"/>
      <c r="I1015" s="504"/>
      <c r="J1015" s="504"/>
      <c r="K1015" s="504"/>
      <c r="L1015" s="504"/>
      <c r="M1015" s="504"/>
      <c r="N1015" s="504"/>
      <c r="O1015" s="504"/>
      <c r="P1015" s="504"/>
      <c r="Q1015" s="504"/>
    </row>
    <row r="1016" ht="25.15" customHeight="true" x14ac:dyDescent="0.2">
      <c r="C1016" s="504"/>
      <c r="D1016" s="504"/>
      <c r="E1016" s="504"/>
      <c r="F1016" s="504"/>
      <c r="G1016" s="504"/>
      <c r="H1016" s="504"/>
      <c r="I1016" s="504"/>
      <c r="J1016" s="504"/>
      <c r="K1016" s="504"/>
      <c r="L1016" s="504"/>
      <c r="M1016" s="504"/>
      <c r="N1016" s="504"/>
      <c r="O1016" s="504"/>
      <c r="P1016" s="504"/>
      <c r="Q1016" s="504"/>
    </row>
    <row r="1017" ht="25.15" customHeight="true" x14ac:dyDescent="0.2">
      <c r="C1017" s="504"/>
      <c r="D1017" s="504"/>
      <c r="E1017" s="504"/>
      <c r="F1017" s="504"/>
      <c r="G1017" s="504"/>
      <c r="H1017" s="504"/>
      <c r="I1017" s="504"/>
      <c r="J1017" s="504"/>
      <c r="K1017" s="504"/>
      <c r="L1017" s="504"/>
      <c r="M1017" s="504"/>
      <c r="N1017" s="504"/>
      <c r="O1017" s="504"/>
      <c r="P1017" s="504"/>
      <c r="Q1017" s="504"/>
    </row>
    <row r="1018" ht="25.15" customHeight="true" x14ac:dyDescent="0.2">
      <c r="C1018" s="504"/>
      <c r="D1018" s="504"/>
      <c r="E1018" s="504"/>
      <c r="F1018" s="504"/>
      <c r="G1018" s="504"/>
      <c r="H1018" s="504"/>
      <c r="I1018" s="504"/>
      <c r="J1018" s="504"/>
      <c r="K1018" s="504"/>
      <c r="L1018" s="504"/>
      <c r="M1018" s="504"/>
      <c r="N1018" s="504"/>
      <c r="O1018" s="504"/>
      <c r="P1018" s="504"/>
      <c r="Q1018" s="504"/>
    </row>
    <row r="1019" ht="25.15" customHeight="true" x14ac:dyDescent="0.2">
      <c r="C1019" s="504"/>
      <c r="D1019" s="504"/>
      <c r="E1019" s="504"/>
      <c r="F1019" s="504"/>
      <c r="G1019" s="504"/>
      <c r="H1019" s="504"/>
      <c r="I1019" s="504"/>
      <c r="J1019" s="504"/>
      <c r="K1019" s="504"/>
      <c r="L1019" s="504"/>
      <c r="M1019" s="504"/>
      <c r="N1019" s="504"/>
      <c r="O1019" s="504"/>
      <c r="P1019" s="504"/>
      <c r="Q1019" s="504"/>
    </row>
    <row r="1020" ht="25.15" customHeight="true" x14ac:dyDescent="0.2">
      <c r="C1020" s="504"/>
      <c r="D1020" s="504"/>
      <c r="E1020" s="504"/>
      <c r="F1020" s="504"/>
      <c r="G1020" s="504"/>
      <c r="H1020" s="504"/>
      <c r="I1020" s="504"/>
      <c r="J1020" s="504"/>
      <c r="K1020" s="504"/>
      <c r="L1020" s="504"/>
      <c r="M1020" s="504"/>
      <c r="N1020" s="504"/>
      <c r="O1020" s="504"/>
      <c r="P1020" s="504"/>
      <c r="Q1020" s="504"/>
    </row>
    <row r="1021" ht="25.15" customHeight="true" x14ac:dyDescent="0.2">
      <c r="C1021" s="504"/>
      <c r="D1021" s="504"/>
      <c r="E1021" s="504"/>
      <c r="F1021" s="504"/>
      <c r="G1021" s="504"/>
      <c r="H1021" s="504"/>
      <c r="I1021" s="504"/>
      <c r="J1021" s="504"/>
      <c r="K1021" s="504"/>
      <c r="L1021" s="504"/>
      <c r="M1021" s="504"/>
      <c r="N1021" s="504"/>
      <c r="O1021" s="504"/>
      <c r="P1021" s="504"/>
      <c r="Q1021" s="504"/>
    </row>
    <row r="1022" ht="25.15" customHeight="true" x14ac:dyDescent="0.2">
      <c r="C1022" s="504"/>
      <c r="D1022" s="504"/>
      <c r="E1022" s="504"/>
      <c r="F1022" s="504"/>
      <c r="G1022" s="504"/>
      <c r="H1022" s="504"/>
      <c r="I1022" s="504"/>
      <c r="J1022" s="504"/>
      <c r="K1022" s="504"/>
      <c r="L1022" s="504"/>
      <c r="M1022" s="504"/>
      <c r="N1022" s="504"/>
      <c r="O1022" s="504"/>
      <c r="P1022" s="504"/>
      <c r="Q1022" s="504"/>
    </row>
    <row r="1023" ht="25.15" customHeight="true" x14ac:dyDescent="0.2">
      <c r="C1023" s="504"/>
      <c r="D1023" s="504"/>
      <c r="E1023" s="504"/>
      <c r="F1023" s="504"/>
      <c r="G1023" s="504"/>
      <c r="H1023" s="504"/>
      <c r="I1023" s="504"/>
      <c r="J1023" s="504"/>
      <c r="K1023" s="504"/>
      <c r="L1023" s="504"/>
      <c r="M1023" s="504"/>
      <c r="N1023" s="504"/>
      <c r="O1023" s="504"/>
      <c r="P1023" s="504"/>
      <c r="Q1023" s="504"/>
    </row>
    <row r="1024" ht="25.15" customHeight="true" x14ac:dyDescent="0.2">
      <c r="C1024" s="504"/>
      <c r="D1024" s="504"/>
      <c r="E1024" s="504"/>
      <c r="F1024" s="504"/>
      <c r="G1024" s="504"/>
      <c r="H1024" s="504"/>
      <c r="I1024" s="504"/>
      <c r="J1024" s="504"/>
      <c r="K1024" s="504"/>
      <c r="L1024" s="504"/>
      <c r="M1024" s="504"/>
      <c r="N1024" s="504"/>
      <c r="O1024" s="504"/>
      <c r="P1024" s="504"/>
      <c r="Q1024" s="504"/>
    </row>
    <row r="1025" s="212" customFormat="true" ht="21" customHeight="true" x14ac:dyDescent="0.2">
      <c r="A1025" s="1729" t="s">
        <v>208</v>
      </c>
      <c r="B1025" s="1730"/>
      <c r="C1025" s="1731"/>
      <c r="AU1025" s="205"/>
      <c r="AV1025" s="205"/>
      <c r="AW1025" s="205"/>
      <c r="AX1025" s="205"/>
      <c r="AY1025" s="205"/>
      <c r="BA1025" s="217"/>
      <c r="BB1025" s="284"/>
      <c r="BC1025"/>
      <c r="BD1025"/>
      <c r="BE1025"/>
      <c r="BF1025"/>
      <c r="BG1025"/>
      <c r="BH1025"/>
      <c r="BI1025"/>
      <c r="BJ1025"/>
      <c r="BK1025"/>
      <c r="BL1025"/>
      <c r="BM1025"/>
      <c r="BN1025"/>
      <c r="BO1025"/>
      <c r="BP1025"/>
      <c r="BQ1025"/>
      <c r="BR1025"/>
      <c r="BS1025"/>
      <c r="BT1025"/>
      <c r="BU1025"/>
      <c r="BV1025"/>
      <c r="BW1025"/>
      <c r="BX1025"/>
      <c r="BY1025" s="217"/>
      <c r="BZ1025" s="218"/>
      <c r="CA1025" s="218"/>
      <c r="CB1025" s="218"/>
      <c r="CC1025" s="218"/>
      <c r="CD1025" s="218"/>
      <c r="CE1025" s="218"/>
      <c r="CF1025" s="218"/>
      <c r="CG1025" s="218"/>
      <c r="CH1025" s="218"/>
      <c r="CI1025" s="218"/>
      <c r="CJ1025" s="218"/>
      <c r="CK1025" s="218"/>
      <c r="CL1025" s="218"/>
      <c r="CM1025" s="218"/>
      <c r="CN1025" s="218"/>
      <c r="CO1025" s="218"/>
      <c r="CP1025" s="218"/>
      <c r="CQ1025" s="218"/>
      <c r="CR1025" s="218"/>
      <c r="CS1025" s="218"/>
      <c r="CT1025" s="218"/>
      <c r="CU1025" s="218"/>
      <c r="CV1025" s="218"/>
      <c r="CW1025" s="218"/>
      <c r="CX1025" s="218"/>
      <c r="CY1025" s="218"/>
      <c r="CZ1025" s="218"/>
      <c r="DA1025" s="205"/>
    </row>
    <row r="1026" s="212" customFormat="true" ht="15.95" customHeight="true" x14ac:dyDescent="0.2">
      <c r="A1026" s="1706" t="s">
        <v>209</v>
      </c>
      <c r="B1026" s="1707"/>
      <c r="C1026" s="427" t="s">
        <v>210</v>
      </c>
      <c r="AU1026" s="205"/>
      <c r="AV1026" s="205"/>
      <c r="AW1026" s="205"/>
      <c r="AX1026" s="205"/>
      <c r="AY1026" s="205"/>
      <c r="BA1026" s="217"/>
      <c r="BB1026" s="284"/>
      <c r="BC1026"/>
      <c r="BD1026"/>
      <c r="BE1026"/>
      <c r="BF1026"/>
      <c r="BG1026"/>
      <c r="BH1026"/>
      <c r="BI1026"/>
      <c r="BJ1026"/>
      <c r="BK1026"/>
      <c r="BL1026"/>
      <c r="BM1026"/>
      <c r="BN1026"/>
      <c r="BO1026"/>
      <c r="BP1026"/>
      <c r="BQ1026"/>
      <c r="BR1026"/>
      <c r="BS1026"/>
      <c r="BT1026"/>
      <c r="BU1026"/>
      <c r="BV1026"/>
      <c r="BW1026"/>
      <c r="BX1026"/>
      <c r="BY1026" s="217"/>
      <c r="BZ1026" s="218"/>
      <c r="CA1026" s="218"/>
      <c r="CB1026" s="218"/>
      <c r="CC1026" s="218"/>
      <c r="CD1026" s="218"/>
      <c r="CE1026" s="218"/>
      <c r="CF1026" s="218"/>
      <c r="CG1026" s="218"/>
      <c r="CH1026" s="218"/>
      <c r="CI1026" s="218"/>
      <c r="CJ1026" s="218"/>
      <c r="CK1026" s="218"/>
      <c r="CL1026" s="218"/>
      <c r="CM1026" s="218"/>
      <c r="CN1026" s="218"/>
      <c r="CO1026" s="218"/>
      <c r="CP1026" s="218"/>
      <c r="CQ1026" s="218"/>
      <c r="CR1026" s="218"/>
      <c r="CS1026" s="218"/>
      <c r="CT1026" s="218"/>
      <c r="CU1026" s="218"/>
      <c r="CV1026" s="218"/>
      <c r="CW1026" s="218"/>
      <c r="CX1026" s="218"/>
      <c r="CY1026" s="218"/>
      <c r="CZ1026" s="218"/>
      <c r="DA1026" s="205"/>
    </row>
    <row r="1027" s="212" customFormat="true" ht="17.1" hidden="true" customHeight="true" x14ac:dyDescent="0.2">
      <c r="A1027" s="428" t="s">
        <v>211</v>
      </c>
      <c r="B1027" s="429" t="s">
        <v>212</v>
      </c>
      <c r="C1027" s="430">
        <v>109041</v>
      </c>
      <c r="AU1027" s="205"/>
      <c r="AV1027" s="205"/>
      <c r="AW1027" s="205"/>
      <c r="AX1027" s="205"/>
      <c r="AY1027" s="205"/>
      <c r="BA1027" s="217"/>
      <c r="BB1027" s="284"/>
      <c r="BC1027"/>
      <c r="BD1027"/>
      <c r="BE1027"/>
      <c r="BF1027"/>
      <c r="BG1027"/>
      <c r="BH1027"/>
      <c r="BI1027"/>
      <c r="BJ1027"/>
      <c r="BK1027"/>
      <c r="BL1027"/>
      <c r="BM1027"/>
      <c r="BN1027"/>
      <c r="BO1027"/>
      <c r="BP1027"/>
      <c r="BQ1027"/>
      <c r="BR1027"/>
      <c r="BS1027"/>
      <c r="BT1027"/>
      <c r="BU1027"/>
      <c r="BV1027"/>
      <c r="BW1027"/>
      <c r="BX1027"/>
      <c r="BY1027" s="217"/>
      <c r="BZ1027" s="218"/>
      <c r="CA1027" s="218"/>
      <c r="CB1027" s="218"/>
      <c r="CC1027" s="218"/>
      <c r="CD1027" s="218"/>
      <c r="CE1027" s="218"/>
      <c r="CF1027" s="218"/>
      <c r="CG1027" s="218"/>
      <c r="CH1027" s="218"/>
      <c r="CI1027" s="218"/>
      <c r="CJ1027" s="218"/>
      <c r="CK1027" s="218"/>
      <c r="CL1027" s="218"/>
      <c r="CM1027" s="218"/>
      <c r="CN1027" s="218"/>
      <c r="CO1027" s="218"/>
      <c r="CP1027" s="218"/>
      <c r="CQ1027" s="218"/>
      <c r="CR1027" s="218"/>
      <c r="CS1027" s="218"/>
      <c r="CT1027" s="218"/>
      <c r="CU1027" s="218"/>
      <c r="CV1027" s="218"/>
      <c r="CW1027" s="218"/>
      <c r="CX1027" s="218"/>
      <c r="CY1027" s="218"/>
      <c r="CZ1027" s="218"/>
      <c r="DA1027" s="205"/>
    </row>
    <row r="1028" s="212" customFormat="true" ht="17.1" hidden="true" customHeight="true" x14ac:dyDescent="0.2">
      <c r="A1028" s="431" t="s">
        <v>213</v>
      </c>
      <c r="B1028" s="432" t="s">
        <v>212</v>
      </c>
      <c r="C1028" s="433">
        <v>109041</v>
      </c>
      <c r="AU1028" s="205"/>
      <c r="AV1028" s="205"/>
      <c r="AW1028" s="205"/>
      <c r="AX1028" s="205"/>
      <c r="AY1028" s="205"/>
      <c r="BA1028" s="217"/>
      <c r="BB1028" s="284"/>
      <c r="BC1028"/>
      <c r="BD1028"/>
      <c r="BE1028"/>
      <c r="BF1028"/>
      <c r="BG1028"/>
      <c r="BH1028"/>
      <c r="BI1028"/>
      <c r="BJ1028"/>
      <c r="BK1028"/>
      <c r="BL1028"/>
      <c r="BM1028"/>
      <c r="BN1028"/>
      <c r="BO1028"/>
      <c r="BP1028"/>
      <c r="BQ1028"/>
      <c r="BR1028"/>
      <c r="BS1028"/>
      <c r="BT1028"/>
      <c r="BU1028"/>
      <c r="BV1028"/>
      <c r="BW1028"/>
      <c r="BX1028"/>
      <c r="BY1028" s="217"/>
      <c r="BZ1028" s="218"/>
      <c r="CA1028" s="218"/>
      <c r="CB1028" s="218"/>
      <c r="CC1028" s="218"/>
      <c r="CD1028" s="218"/>
      <c r="CE1028" s="218"/>
      <c r="CF1028" s="218"/>
      <c r="CG1028" s="218"/>
      <c r="CH1028" s="218"/>
      <c r="CI1028" s="218"/>
      <c r="CJ1028" s="218"/>
      <c r="CK1028" s="218"/>
      <c r="CL1028" s="218"/>
      <c r="CM1028" s="218"/>
      <c r="CN1028" s="218"/>
      <c r="CO1028" s="218"/>
      <c r="CP1028" s="218"/>
      <c r="CQ1028" s="218"/>
      <c r="CR1028" s="218"/>
      <c r="CS1028" s="218"/>
      <c r="CT1028" s="218"/>
      <c r="CU1028" s="218"/>
      <c r="CV1028" s="218"/>
      <c r="CW1028" s="218"/>
      <c r="CX1028" s="218"/>
      <c r="CY1028" s="218"/>
      <c r="CZ1028" s="218"/>
      <c r="DA1028" s="205"/>
    </row>
    <row r="1029" s="212" customFormat="true" ht="17.1" hidden="true" customHeight="true" x14ac:dyDescent="0.2">
      <c r="A1029" s="431" t="s">
        <v>214</v>
      </c>
      <c r="B1029" s="432" t="s">
        <v>212</v>
      </c>
      <c r="C1029" s="433">
        <v>109041</v>
      </c>
      <c r="AU1029" s="205"/>
      <c r="AV1029" s="205"/>
      <c r="AW1029" s="205"/>
      <c r="AX1029" s="205"/>
      <c r="AY1029" s="205"/>
      <c r="BA1029" s="217"/>
      <c r="BB1029" s="284"/>
      <c r="BC1029"/>
      <c r="BD1029"/>
      <c r="BE1029"/>
      <c r="BF1029"/>
      <c r="BG1029"/>
      <c r="BH1029"/>
      <c r="BI1029"/>
      <c r="BJ1029"/>
      <c r="BK1029"/>
      <c r="BL1029"/>
      <c r="BM1029"/>
      <c r="BN1029"/>
      <c r="BO1029"/>
      <c r="BP1029"/>
      <c r="BQ1029"/>
      <c r="BR1029"/>
      <c r="BS1029"/>
      <c r="BT1029"/>
      <c r="BU1029"/>
      <c r="BV1029"/>
      <c r="BW1029"/>
      <c r="BX1029"/>
      <c r="BY1029" s="217"/>
      <c r="BZ1029" s="218"/>
      <c r="CA1029" s="218"/>
      <c r="CB1029" s="218"/>
      <c r="CC1029" s="218"/>
      <c r="CD1029" s="218"/>
      <c r="CE1029" s="218"/>
      <c r="CF1029" s="218"/>
      <c r="CG1029" s="218"/>
      <c r="CH1029" s="218"/>
      <c r="CI1029" s="218"/>
      <c r="CJ1029" s="218"/>
      <c r="CK1029" s="218"/>
      <c r="CL1029" s="218"/>
      <c r="CM1029" s="218"/>
      <c r="CN1029" s="218"/>
      <c r="CO1029" s="218"/>
      <c r="CP1029" s="218"/>
      <c r="CQ1029" s="218"/>
      <c r="CR1029" s="218"/>
      <c r="CS1029" s="218"/>
      <c r="CT1029" s="218"/>
      <c r="CU1029" s="218"/>
      <c r="CV1029" s="218"/>
      <c r="CW1029" s="218"/>
      <c r="CX1029" s="218"/>
      <c r="CY1029" s="218"/>
      <c r="CZ1029" s="218"/>
      <c r="DA1029" s="205"/>
    </row>
    <row r="1030" s="212" customFormat="true" ht="17.1" hidden="true" customHeight="true" x14ac:dyDescent="0.2">
      <c r="A1030" s="431" t="s">
        <v>215</v>
      </c>
      <c r="B1030" s="432" t="s">
        <v>212</v>
      </c>
      <c r="C1030" s="433">
        <v>109041</v>
      </c>
      <c r="AU1030" s="205"/>
      <c r="AV1030" s="205"/>
      <c r="AW1030" s="205"/>
      <c r="AX1030" s="205"/>
      <c r="AY1030" s="205"/>
      <c r="BA1030" s="217"/>
      <c r="BB1030" s="284"/>
      <c r="BC1030"/>
      <c r="BD1030"/>
      <c r="BE1030"/>
      <c r="BF1030"/>
      <c r="BG1030"/>
      <c r="BH1030"/>
      <c r="BI1030"/>
      <c r="BJ1030"/>
      <c r="BK1030"/>
      <c r="BL1030"/>
      <c r="BM1030"/>
      <c r="BN1030"/>
      <c r="BO1030"/>
      <c r="BP1030"/>
      <c r="BQ1030"/>
      <c r="BR1030"/>
      <c r="BS1030"/>
      <c r="BT1030"/>
      <c r="BU1030"/>
      <c r="BV1030"/>
      <c r="BW1030"/>
      <c r="BX1030"/>
      <c r="BY1030" s="217"/>
      <c r="BZ1030" s="218"/>
      <c r="CA1030" s="218"/>
      <c r="CB1030" s="218"/>
      <c r="CC1030" s="218"/>
      <c r="CD1030" s="218"/>
      <c r="CE1030" s="218"/>
      <c r="CF1030" s="218"/>
      <c r="CG1030" s="218"/>
      <c r="CH1030" s="218"/>
      <c r="CI1030" s="218"/>
      <c r="CJ1030" s="218"/>
      <c r="CK1030" s="218"/>
      <c r="CL1030" s="218"/>
      <c r="CM1030" s="218"/>
      <c r="CN1030" s="218"/>
      <c r="CO1030" s="218"/>
      <c r="CP1030" s="218"/>
      <c r="CQ1030" s="218"/>
      <c r="CR1030" s="218"/>
      <c r="CS1030" s="218"/>
      <c r="CT1030" s="218"/>
      <c r="CU1030" s="218"/>
      <c r="CV1030" s="218"/>
      <c r="CW1030" s="218"/>
      <c r="CX1030" s="218"/>
      <c r="CY1030" s="218"/>
      <c r="CZ1030" s="218"/>
      <c r="DA1030" s="205"/>
    </row>
    <row r="1031" s="212" customFormat="true" ht="17.1" customHeight="true" x14ac:dyDescent="0.2">
      <c r="A1031" s="1708" t="s">
        <v>216</v>
      </c>
      <c r="B1031" s="1709"/>
      <c r="C1031" s="434">
        <v>109041</v>
      </c>
      <c r="AU1031" s="205"/>
      <c r="AV1031" s="205"/>
      <c r="AW1031" s="205"/>
      <c r="AX1031" s="205"/>
      <c r="AY1031" s="205"/>
      <c r="BA1031" s="217"/>
      <c r="BB1031" s="284"/>
      <c r="BC1031"/>
      <c r="BD1031"/>
      <c r="BE1031"/>
      <c r="BF1031"/>
      <c r="BG1031"/>
      <c r="BH1031"/>
      <c r="BI1031"/>
      <c r="BJ1031"/>
      <c r="BK1031"/>
      <c r="BL1031"/>
      <c r="BM1031"/>
      <c r="BN1031"/>
      <c r="BO1031"/>
      <c r="BP1031"/>
      <c r="BQ1031"/>
      <c r="BR1031"/>
      <c r="BS1031"/>
      <c r="BT1031"/>
      <c r="BU1031"/>
      <c r="BV1031"/>
      <c r="BW1031"/>
      <c r="BX1031"/>
      <c r="BY1031" s="217"/>
      <c r="BZ1031" s="218"/>
      <c r="CA1031" s="218"/>
      <c r="CB1031" s="218"/>
      <c r="CC1031" s="218"/>
      <c r="CD1031" s="218"/>
      <c r="CE1031" s="218"/>
      <c r="CF1031" s="218"/>
      <c r="CG1031" s="218"/>
      <c r="CH1031" s="218"/>
      <c r="CI1031" s="218"/>
      <c r="CJ1031" s="218"/>
      <c r="CK1031" s="218"/>
      <c r="CL1031" s="218"/>
      <c r="CM1031" s="218"/>
      <c r="CN1031" s="218"/>
      <c r="CO1031" s="218"/>
      <c r="CP1031" s="218"/>
      <c r="CQ1031" s="218"/>
      <c r="CR1031" s="218"/>
      <c r="CS1031" s="218"/>
      <c r="CT1031" s="218"/>
      <c r="CU1031" s="218"/>
      <c r="CV1031" s="218"/>
      <c r="CW1031" s="218"/>
      <c r="CX1031" s="218"/>
      <c r="CY1031" s="218"/>
      <c r="CZ1031" s="218"/>
      <c r="DA1031" s="205"/>
    </row>
    <row r="1032" s="212" customFormat="true" ht="12.95" customHeight="true" x14ac:dyDescent="0.2">
      <c r="A1032" s="1710" t="s">
        <v>217</v>
      </c>
      <c r="B1032" s="1711"/>
      <c r="C1032" s="1712"/>
      <c r="AU1032" s="205"/>
      <c r="AV1032" s="205"/>
      <c r="AW1032" s="205"/>
      <c r="AX1032" s="205"/>
      <c r="AY1032" s="205"/>
      <c r="BA1032" s="217"/>
      <c r="BB1032" s="284"/>
      <c r="BC1032"/>
      <c r="BD1032"/>
      <c r="BE1032"/>
      <c r="BF1032"/>
      <c r="BG1032"/>
      <c r="BH1032"/>
      <c r="BI1032"/>
      <c r="BJ1032"/>
      <c r="BK1032"/>
      <c r="BL1032"/>
      <c r="BM1032"/>
      <c r="BN1032"/>
      <c r="BO1032"/>
      <c r="BP1032"/>
      <c r="BQ1032"/>
      <c r="BR1032"/>
      <c r="BS1032"/>
      <c r="BT1032"/>
      <c r="BU1032"/>
      <c r="BV1032"/>
      <c r="BW1032"/>
      <c r="BX1032"/>
      <c r="BY1032" s="217"/>
      <c r="BZ1032" s="218"/>
      <c r="CA1032" s="218"/>
      <c r="CB1032" s="218"/>
      <c r="CC1032" s="218"/>
      <c r="CD1032" s="218"/>
      <c r="CE1032" s="218"/>
      <c r="CF1032" s="218"/>
      <c r="CG1032" s="218"/>
      <c r="CH1032" s="218"/>
      <c r="CI1032" s="218"/>
      <c r="CJ1032" s="218"/>
      <c r="CK1032" s="218"/>
      <c r="CL1032" s="218"/>
      <c r="CM1032" s="218"/>
      <c r="CN1032" s="218"/>
      <c r="CO1032" s="218"/>
      <c r="CP1032" s="218"/>
      <c r="CQ1032" s="218"/>
      <c r="CR1032" s="218"/>
      <c r="CS1032" s="218"/>
      <c r="CT1032" s="218"/>
      <c r="CU1032" s="218"/>
      <c r="CV1032" s="218"/>
      <c r="CW1032" s="218"/>
      <c r="CX1032" s="218"/>
      <c r="CY1032" s="218"/>
      <c r="CZ1032" s="218"/>
      <c r="DA1032" s="205"/>
    </row>
    <row r="1033" s="212" customFormat="true" ht="15" customHeight="true" x14ac:dyDescent="0.2">
      <c r="A1033" s="435"/>
      <c r="B1033" s="436"/>
      <c r="C1033" s="437"/>
      <c r="AU1033" s="205"/>
      <c r="AV1033" s="205"/>
      <c r="AW1033" s="205"/>
      <c r="AX1033" s="205"/>
      <c r="AY1033" s="205"/>
      <c r="BA1033" s="479"/>
      <c r="BB1033" s="136"/>
      <c r="BC1033" s="479"/>
      <c r="BD1033" s="479"/>
      <c r="BE1033" s="479"/>
      <c r="BF1033" s="479"/>
      <c r="BG1033" s="479"/>
      <c r="BH1033" s="479"/>
      <c r="BI1033" s="479"/>
      <c r="BJ1033" s="479"/>
      <c r="BK1033" s="479"/>
      <c r="BL1033" s="479"/>
      <c r="BM1033" s="479"/>
      <c r="BN1033" s="479"/>
      <c r="BO1033" s="479"/>
      <c r="BP1033" s="479"/>
      <c r="BQ1033" s="479"/>
      <c r="BR1033" s="479"/>
      <c r="BS1033" s="479"/>
      <c r="BT1033" s="479"/>
      <c r="BU1033" s="479"/>
      <c r="BV1033" s="479"/>
      <c r="BW1033" s="479"/>
      <c r="BX1033" s="479"/>
      <c r="BY1033" s="479"/>
      <c r="BZ1033" s="205"/>
      <c r="CA1033" s="205"/>
      <c r="CB1033" s="205"/>
      <c r="CC1033" s="205"/>
      <c r="CD1033" s="205"/>
      <c r="CE1033" s="205"/>
      <c r="CF1033" s="205"/>
      <c r="CG1033" s="205"/>
      <c r="CH1033" s="205"/>
      <c r="CI1033" s="205"/>
      <c r="CJ1033" s="205"/>
      <c r="CK1033" s="205"/>
      <c r="CL1033" s="205"/>
      <c r="CM1033" s="205"/>
      <c r="CN1033" s="205"/>
      <c r="CO1033" s="205"/>
      <c r="CP1033" s="205"/>
      <c r="CQ1033" s="205"/>
      <c r="CR1033" s="205"/>
      <c r="CS1033" s="205"/>
      <c r="CT1033" s="205"/>
      <c r="CU1033" s="205"/>
      <c r="CV1033" s="205"/>
      <c r="CW1033" s="205"/>
      <c r="CX1033" s="205"/>
      <c r="CY1033" s="205"/>
      <c r="CZ1033" s="205"/>
      <c r="DA1033" s="205"/>
    </row>
    <row r="1034" s="212" customFormat="true" ht="15" customHeight="true" x14ac:dyDescent="0.2">
      <c r="A1034" s="1710" t="s">
        <v>217</v>
      </c>
      <c r="B1034" s="1711"/>
      <c r="C1034" s="1712"/>
      <c r="AU1034" s="205"/>
      <c r="AV1034" s="205"/>
      <c r="AW1034" s="205"/>
      <c r="AX1034" s="205"/>
      <c r="AY1034" s="205"/>
      <c r="BA1034" s="217"/>
      <c r="BB1034" s="284"/>
      <c r="BC1034"/>
      <c r="BD1034"/>
      <c r="BE1034"/>
      <c r="BF1034"/>
      <c r="BG1034"/>
      <c r="BH1034"/>
      <c r="BI1034"/>
      <c r="BJ1034"/>
      <c r="BK1034"/>
      <c r="BL1034"/>
      <c r="BM1034"/>
      <c r="BN1034"/>
      <c r="BO1034"/>
      <c r="BP1034"/>
      <c r="BQ1034"/>
      <c r="BR1034"/>
      <c r="BS1034"/>
      <c r="BT1034"/>
      <c r="BU1034"/>
      <c r="BV1034"/>
      <c r="BW1034"/>
      <c r="BX1034"/>
      <c r="BY1034" s="217"/>
      <c r="BZ1034" s="218"/>
      <c r="CA1034" s="218"/>
      <c r="CB1034" s="218"/>
      <c r="CC1034" s="218"/>
      <c r="CD1034" s="218"/>
      <c r="CE1034" s="218"/>
      <c r="CF1034" s="218"/>
      <c r="CG1034" s="218"/>
      <c r="CH1034" s="218"/>
      <c r="CI1034" s="218"/>
      <c r="CJ1034" s="218"/>
      <c r="CK1034" s="218"/>
      <c r="CL1034" s="218"/>
      <c r="CM1034" s="218"/>
      <c r="CN1034" s="218"/>
      <c r="CO1034" s="218"/>
      <c r="CP1034" s="218"/>
      <c r="CQ1034" s="218"/>
      <c r="CR1034" s="218"/>
      <c r="CS1034" s="218"/>
      <c r="CT1034" s="218"/>
      <c r="CU1034" s="218"/>
      <c r="CV1034" s="218"/>
      <c r="CW1034" s="218"/>
      <c r="CX1034" s="218"/>
      <c r="CY1034" s="218"/>
      <c r="CZ1034" s="218"/>
      <c r="DA1034" s="205"/>
    </row>
    <row r="1035" s="212" customFormat="true" ht="15" customHeight="true" x14ac:dyDescent="0.2">
      <c r="B1035" s="423"/>
      <c r="AU1035" s="205"/>
      <c r="AV1035" s="205"/>
      <c r="AW1035" s="205"/>
      <c r="AX1035" s="205"/>
      <c r="AY1035" s="205"/>
      <c r="BA1035" s="478"/>
      <c r="BB1035" s="232"/>
      <c r="BC1035" s="478"/>
      <c r="BD1035" s="478"/>
      <c r="BE1035" s="478"/>
      <c r="BF1035" s="478"/>
      <c r="BG1035" s="478"/>
      <c r="BH1035" s="478"/>
      <c r="BI1035" s="478"/>
      <c r="BJ1035" s="478"/>
      <c r="BK1035" s="478"/>
      <c r="BL1035" s="478"/>
      <c r="BM1035" s="478"/>
      <c r="BN1035" s="478"/>
      <c r="BO1035" s="478"/>
      <c r="BP1035" s="478"/>
      <c r="BQ1035" s="478"/>
      <c r="BR1035" s="478"/>
      <c r="BS1035" s="478"/>
      <c r="BT1035" s="478"/>
      <c r="BU1035" s="478"/>
      <c r="BV1035" s="478"/>
      <c r="BW1035" s="478"/>
      <c r="BX1035" s="478"/>
      <c r="BY1035" s="478"/>
      <c r="BZ1035" s="205"/>
      <c r="CA1035" s="205"/>
      <c r="CB1035" s="205"/>
      <c r="CC1035" s="205"/>
      <c r="CD1035" s="205"/>
      <c r="CE1035" s="205"/>
      <c r="CF1035" s="205"/>
      <c r="CG1035" s="205"/>
      <c r="CH1035" s="205"/>
      <c r="CI1035" s="205"/>
      <c r="CJ1035" s="205"/>
      <c r="CK1035" s="205"/>
      <c r="CL1035" s="205"/>
      <c r="CM1035" s="205"/>
      <c r="CN1035" s="205"/>
      <c r="CO1035" s="205"/>
      <c r="CP1035" s="205"/>
      <c r="CQ1035" s="205"/>
      <c r="CR1035" s="205"/>
      <c r="CS1035" s="205"/>
      <c r="CT1035" s="205"/>
      <c r="CU1035" s="205"/>
      <c r="CV1035" s="205"/>
      <c r="CW1035" s="205"/>
      <c r="CX1035" s="205"/>
      <c r="CY1035" s="205"/>
      <c r="CZ1035" s="205"/>
      <c r="DA1035" s="205"/>
    </row>
    <row r="1036" ht="15" customHeight="true" x14ac:dyDescent="0.25">
      <c r="A1036" s="285" t="s">
        <v>119</v>
      </c>
      <c r="B1036" s="118" t="s">
        <v>120</v>
      </c>
    </row>
    <row r="1037" ht="15" customHeight="true" x14ac:dyDescent="0.2">
      <c r="A1037" s="286" t="str">
        <f>R15</f>
        <v>[AP] Andhra Pradesh</v>
      </c>
      <c r="B1037" s="286">
        <f>BR122+BR123</f>
        <v>38190.439361000223</v>
      </c>
    </row>
    <row r="1038" ht="15" customHeight="true" x14ac:dyDescent="0.2">
      <c r="A1038" s="286" t="str">
        <f>S15</f>
        <v>[AR] Arunachal Pradesh</v>
      </c>
      <c r="B1038" s="286">
        <f>BS122+BS123</f>
        <v>588.97244299999943</v>
      </c>
    </row>
    <row r="1039" ht="15" customHeight="true" x14ac:dyDescent="0.2">
      <c r="A1039" s="286" t="str">
        <f>T15</f>
        <v>[AS] Assam</v>
      </c>
      <c r="B1039" s="286">
        <f>BT122+BT123</f>
        <v>14259.266898999975</v>
      </c>
    </row>
    <row r="1040" ht="15" customHeight="true" x14ac:dyDescent="0.2">
      <c r="A1040" s="286" t="str">
        <f>U15</f>
        <v>[BH] Bihar</v>
      </c>
      <c r="B1040" s="286">
        <f>BU122+BU123</f>
        <v>44546.849142999898</v>
      </c>
    </row>
    <row r="1041" ht="15" customHeight="true" x14ac:dyDescent="0.2">
      <c r="A1041" s="286" t="str">
        <f>V15</f>
        <v>[CH] Chhattisgarh</v>
      </c>
      <c r="B1041" s="286">
        <f>BV122+BV123</f>
        <v>11806.587110999957</v>
      </c>
    </row>
    <row r="1042" ht="15" customHeight="true" x14ac:dyDescent="0.2">
      <c r="A1042" s="286" t="str">
        <f>W15</f>
        <v>[DL] Delhi</v>
      </c>
      <c r="B1042" s="286">
        <f>BW122+BW123</f>
        <v>6348.1282269999529</v>
      </c>
    </row>
    <row r="1043" ht="15" customHeight="true" x14ac:dyDescent="0.2">
      <c r="A1043" s="286" t="str">
        <f>X15</f>
        <v>[GJ] Gujarat</v>
      </c>
      <c r="B1043" s="286">
        <f>BX122+XR123</f>
        <v>13564.679404999823</v>
      </c>
    </row>
    <row r="1044" ht="15" customHeight="true" x14ac:dyDescent="0.2">
      <c r="A1044" s="286" t="str">
        <f>Y15</f>
        <v>[GO] Goa</v>
      </c>
      <c r="B1044" s="286">
        <f>BY122+BY123</f>
        <v>740.04380400000275</v>
      </c>
    </row>
    <row r="1045" ht="15" customHeight="true" x14ac:dyDescent="0.2">
      <c r="A1045" s="286" t="str">
        <f>Z15</f>
        <v>[HP] Himachal Pradesh</v>
      </c>
      <c r="B1045" s="286">
        <f>BZ122+BZ123</f>
        <v>3028.802420999998</v>
      </c>
    </row>
    <row r="1046" ht="15" customHeight="true" x14ac:dyDescent="0.2">
      <c r="A1046" s="232" t="str">
        <f>AA15</f>
        <v>[HR] Haryana</v>
      </c>
      <c r="B1046" s="286">
        <f>CA122+CA123</f>
        <v>10462.189883999974</v>
      </c>
    </row>
    <row r="1047" ht="15" customHeight="true" x14ac:dyDescent="0.2">
      <c r="A1047" s="232" t="str">
        <f>AB15</f>
        <v>[JH] Jharkhand</v>
      </c>
      <c r="B1047" s="286">
        <f>CB122+CB123</f>
        <v>14874.563560000155</v>
      </c>
    </row>
    <row r="1048" ht="15" customHeight="true" x14ac:dyDescent="0.2">
      <c r="A1048" s="232" t="str">
        <f>AC15</f>
        <v>[JM] Jammu and Kashmir</v>
      </c>
      <c r="B1048" s="286">
        <f>CC122+CC123</f>
        <v>5124.9791559999867</v>
      </c>
    </row>
    <row r="1049" ht="15" customHeight="true" x14ac:dyDescent="0.2">
      <c r="A1049" s="232" t="str">
        <f>AD15</f>
        <v>[KA] Karnataka</v>
      </c>
      <c r="B1049" s="286">
        <f>CD122+CD123</f>
        <v>30756.471622000347</v>
      </c>
    </row>
    <row r="1050" ht="15" customHeight="true" x14ac:dyDescent="0.2">
      <c r="A1050" s="232" t="str">
        <f>AE15</f>
        <v>[KE] Kerala</v>
      </c>
      <c r="B1050" s="286">
        <f>CE122+CE123</f>
        <v>13965.371803000073</v>
      </c>
    </row>
    <row r="1051" ht="15" customHeight="true" x14ac:dyDescent="0.2">
      <c r="A1051" s="232" t="str">
        <f>AF15</f>
        <v>[MG] Meghalaya</v>
      </c>
      <c r="B1051" s="286">
        <f>CF122+CF123</f>
        <v>1413.3091949999989</v>
      </c>
    </row>
    <row r="1052" ht="15" customHeight="true" x14ac:dyDescent="0.2">
      <c r="A1052" s="232" t="str">
        <f>AG15</f>
        <v>[MH] Maharashtra</v>
      </c>
      <c r="B1052" s="286">
        <f>CG122+CG123</f>
        <v>51406.191019000042</v>
      </c>
    </row>
    <row r="1053" ht="15" customHeight="true" x14ac:dyDescent="0.2">
      <c r="A1053" s="232" t="str">
        <f>AH15</f>
        <v>[MN] Manipur</v>
      </c>
      <c r="B1053" s="286">
        <f>CH122+CH123</f>
        <v>1068.3414680000024</v>
      </c>
    </row>
    <row r="1054" ht="15" customHeight="true" x14ac:dyDescent="0.2">
      <c r="A1054" s="232" t="str">
        <f>AI15</f>
        <v>[MP] Madhya Pradesh</v>
      </c>
      <c r="B1054" s="286">
        <f>CI122+CI123</f>
        <v>34078.440302000163</v>
      </c>
    </row>
    <row r="1055" ht="15" customHeight="true" x14ac:dyDescent="0.2">
      <c r="A1055" s="232" t="str">
        <f>AJ15</f>
        <v>[MZ] Mizoram</v>
      </c>
      <c r="B1055" s="286">
        <f>CJ122+CJ123</f>
        <v>448.99102499999844</v>
      </c>
    </row>
    <row r="1056" ht="15" customHeight="true" x14ac:dyDescent="0.2">
      <c r="A1056" s="232" t="str">
        <f>AK15</f>
        <v>[NA] Nagaland</v>
      </c>
      <c r="B1056" s="286">
        <f>CK122+CK123</f>
        <v>758.98923499999819</v>
      </c>
    </row>
    <row r="1057" ht="15" customHeight="true" x14ac:dyDescent="0.2">
      <c r="A1057" s="232" t="str">
        <f>AL15</f>
        <v>[OR] Orissa</v>
      </c>
      <c r="B1057" s="286">
        <f>CL122+CL123</f>
        <v>19817.231357000052</v>
      </c>
    </row>
    <row r="1058" ht="15" customHeight="true" x14ac:dyDescent="0.2">
      <c r="A1058" s="232" t="str">
        <f>AM15</f>
        <v>[PJ] Punjab</v>
      </c>
      <c r="B1058" s="286">
        <f>CM122+CM123</f>
        <v>13212.773074999994</v>
      </c>
    </row>
    <row r="1059" ht="15" customHeight="true" x14ac:dyDescent="0.2">
      <c r="A1059" s="232" t="str">
        <f>AN15</f>
        <v>[RJ] Rajasthan</v>
      </c>
      <c r="B1059" s="286">
        <f>CN122+CN123</f>
        <v>31357.960553000437</v>
      </c>
    </row>
    <row r="1060" ht="15" customHeight="true" x14ac:dyDescent="0.2">
      <c r="A1060" s="232" t="str">
        <f>AO15</f>
        <v>[SK] Sikkim</v>
      </c>
      <c r="B1060" s="286">
        <f>CO122+CO123</f>
        <v>318.67117699999858</v>
      </c>
    </row>
    <row r="1061" ht="15" customHeight="true" x14ac:dyDescent="0.2">
      <c r="A1061" s="232" t="str">
        <f>AP15</f>
        <v>[TN] Tamil Nadu</v>
      </c>
      <c r="B1061" s="286">
        <f>CP122+CP123</f>
        <v>28292.108197000365</v>
      </c>
    </row>
    <row r="1062" ht="15" customHeight="true" x14ac:dyDescent="0.2">
      <c r="A1062" s="232" t="str">
        <f>AQ15</f>
        <v>[TR] Tripura</v>
      </c>
      <c r="B1062" s="286">
        <f>CQ122+CQ123</f>
        <v>1801.0187930000041</v>
      </c>
    </row>
    <row r="1063" ht="15" customHeight="true" x14ac:dyDescent="0.2">
      <c r="A1063" s="232" t="str">
        <f>AR15</f>
        <v>[UC] Uttaranchal</v>
      </c>
      <c r="B1063" s="286">
        <f>CR122+CR123</f>
        <v>4382.3516730000274</v>
      </c>
    </row>
    <row r="1064" ht="15" customHeight="true" x14ac:dyDescent="0.2">
      <c r="A1064" s="232" t="str">
        <f>AS15</f>
        <v>[UP] Uttar Pradesh</v>
      </c>
      <c r="B1064" s="286">
        <f>CS122+CS123</f>
        <v>92298.840227997905</v>
      </c>
    </row>
    <row r="1065" ht="15" customHeight="true" x14ac:dyDescent="0.2">
      <c r="A1065" s="232" t="str">
        <f>AT15</f>
        <v>[WB] West Bengal</v>
      </c>
      <c r="B1065" s="286">
        <f>CT122+CT123</f>
        <v>42293.944373999984</v>
      </c>
    </row>
    <row r="1066" ht="15" customHeight="true" x14ac:dyDescent="0.2">
      <c r="A1066" s="232">
        <f>AU15</f>
        <v>0</v>
      </c>
      <c r="B1066" s="286">
        <f>CU122+CU123</f>
        <v>0</v>
      </c>
    </row>
    <row r="1067" ht="15" customHeight="true" x14ac:dyDescent="0.2">
      <c r="A1067" s="232">
        <f>AV15</f>
        <v>0</v>
      </c>
      <c r="B1067" s="286">
        <f>CV122+CV123</f>
        <v>0</v>
      </c>
    </row>
    <row r="1068" ht="15" customHeight="true" x14ac:dyDescent="0.2">
      <c r="A1068" s="232">
        <f>AW15</f>
        <v>0</v>
      </c>
      <c r="B1068" s="286">
        <f>CW122+CW123</f>
        <v>0</v>
      </c>
    </row>
    <row r="1069" ht="15" customHeight="true" x14ac:dyDescent="0.2">
      <c r="A1069" s="232">
        <f>AX15</f>
        <v>0</v>
      </c>
      <c r="B1069" s="286">
        <f>CX122+CX123</f>
        <v>0</v>
      </c>
    </row>
    <row r="1070" ht="15" customHeight="true" x14ac:dyDescent="0.2">
      <c r="A1070" s="232">
        <f>AY15</f>
        <v>0</v>
      </c>
      <c r="B1070" s="286">
        <f>CY122+CY123</f>
        <v>0</v>
      </c>
    </row>
    <row r="1071" ht="15" customHeight="true" x14ac:dyDescent="0.2">
      <c r="A1071" s="232"/>
      <c r="B1071" s="286"/>
    </row>
    <row r="1072" ht="15" customHeight="true" x14ac:dyDescent="0.2">
      <c r="A1072" s="286">
        <f>34-COUNTIF(A1037:A1071,"0")</f>
        <v>29</v>
      </c>
      <c r="B1072" s="232" t="s">
        <v>135</v>
      </c>
    </row>
    <row r="1100" s="205" customFormat="true" ht="17.1" customHeight="true" x14ac:dyDescent="0.2">
      <c r="A1100" s="594"/>
      <c r="B1100" s="585"/>
      <c r="BA1100" s="478"/>
      <c r="BB1100" s="232"/>
      <c r="BC1100" s="478"/>
      <c r="BD1100" s="478"/>
      <c r="BE1100" s="478"/>
      <c r="BF1100" s="478"/>
      <c r="BG1100" s="478"/>
      <c r="BH1100" s="478"/>
      <c r="BI1100" s="478"/>
      <c r="BJ1100" s="478"/>
      <c r="BK1100" s="478"/>
      <c r="BL1100" s="478"/>
      <c r="BM1100" s="478"/>
      <c r="BN1100" s="478"/>
      <c r="BO1100" s="478"/>
      <c r="BP1100" s="478"/>
      <c r="BQ1100" s="478"/>
      <c r="BR1100" s="478"/>
      <c r="BS1100" s="478"/>
      <c r="BT1100" s="478"/>
      <c r="BU1100" s="478"/>
      <c r="BV1100" s="478"/>
      <c r="BW1100" s="478"/>
      <c r="BX1100" s="478"/>
      <c r="BY1100" s="478"/>
    </row>
    <row r="1101" s="205" customFormat="true" ht="17.1" customHeight="true" x14ac:dyDescent="0.2">
      <c r="A1101" s="595"/>
      <c r="B1101" s="586"/>
      <c r="BA1101" s="478"/>
      <c r="BB1101" s="232"/>
      <c r="BC1101" s="478"/>
      <c r="BD1101" s="478"/>
      <c r="BE1101" s="478"/>
      <c r="BF1101" s="478"/>
      <c r="BG1101" s="478"/>
      <c r="BH1101" s="478"/>
      <c r="BI1101" s="478"/>
      <c r="BJ1101" s="478"/>
      <c r="BK1101" s="478"/>
      <c r="BL1101" s="478"/>
      <c r="BM1101" s="478"/>
      <c r="BN1101" s="478"/>
      <c r="BO1101" s="478"/>
      <c r="BP1101" s="478"/>
      <c r="BQ1101" s="478"/>
      <c r="BR1101" s="478"/>
      <c r="BS1101" s="478"/>
      <c r="BT1101" s="478"/>
      <c r="BU1101" s="478"/>
      <c r="BV1101" s="478"/>
      <c r="BW1101" s="478"/>
      <c r="BX1101" s="478"/>
      <c r="BY1101" s="478"/>
    </row>
    <row r="1102" s="205" customFormat="true" ht="15" customHeight="true" x14ac:dyDescent="0.2">
      <c r="BA1102" s="478"/>
      <c r="BB1102" s="232"/>
      <c r="BC1102" s="478"/>
      <c r="BD1102" s="478"/>
      <c r="BE1102" s="478"/>
      <c r="BF1102" s="478"/>
      <c r="BG1102" s="478"/>
      <c r="BH1102" s="478"/>
      <c r="BI1102" s="478"/>
      <c r="BJ1102" s="478"/>
      <c r="BK1102" s="478"/>
      <c r="BL1102" s="478"/>
      <c r="BM1102" s="478"/>
      <c r="BN1102" s="478"/>
      <c r="BO1102" s="478"/>
      <c r="BP1102" s="478"/>
      <c r="BQ1102" s="478"/>
      <c r="BR1102" s="478"/>
      <c r="BS1102" s="478"/>
      <c r="BT1102" s="478"/>
      <c r="BU1102" s="478"/>
      <c r="BV1102" s="478"/>
      <c r="BW1102" s="478"/>
      <c r="BX1102" s="478"/>
      <c r="BY1102" s="478"/>
    </row>
    <row r="1103" s="205" customFormat="true" ht="15" customHeight="true" x14ac:dyDescent="0.2">
      <c r="BA1103" s="478"/>
      <c r="BB1103" s="232"/>
      <c r="BC1103" s="478"/>
      <c r="BD1103" s="478"/>
      <c r="BE1103" s="478"/>
      <c r="BF1103" s="478"/>
      <c r="BG1103" s="478"/>
      <c r="BH1103" s="478"/>
      <c r="BI1103" s="478"/>
      <c r="BJ1103" s="478"/>
      <c r="BK1103" s="478"/>
      <c r="BL1103" s="478"/>
      <c r="BM1103" s="478"/>
      <c r="BN1103" s="478"/>
      <c r="BO1103" s="478"/>
      <c r="BP1103" s="478"/>
      <c r="BQ1103" s="478"/>
      <c r="BR1103" s="478"/>
      <c r="BS1103" s="478"/>
      <c r="BT1103" s="478"/>
      <c r="BU1103" s="478"/>
      <c r="BV1103" s="478"/>
      <c r="BW1103" s="478"/>
      <c r="BX1103" s="478"/>
      <c r="BY1103" s="478"/>
    </row>
    <row r="1104" s="205" customFormat="true" ht="15" customHeight="true" x14ac:dyDescent="0.2">
      <c r="BA1104" s="478"/>
      <c r="BB1104" s="232"/>
      <c r="BC1104" s="478"/>
      <c r="BD1104" s="478"/>
      <c r="BE1104" s="478"/>
      <c r="BF1104" s="478"/>
      <c r="BG1104" s="478"/>
      <c r="BH1104" s="478"/>
      <c r="BI1104" s="478"/>
      <c r="BJ1104" s="478"/>
      <c r="BK1104" s="478"/>
      <c r="BL1104" s="478"/>
      <c r="BM1104" s="478"/>
      <c r="BN1104" s="478"/>
      <c r="BO1104" s="478"/>
      <c r="BP1104" s="478"/>
      <c r="BQ1104" s="478"/>
      <c r="BR1104" s="478"/>
      <c r="BS1104" s="478"/>
      <c r="BT1104" s="478"/>
      <c r="BU1104" s="478"/>
      <c r="BV1104" s="478"/>
      <c r="BW1104" s="478"/>
      <c r="BX1104" s="478"/>
      <c r="BY1104" s="478"/>
    </row>
    <row r="1105" s="205" customFormat="true" ht="15" customHeight="true" x14ac:dyDescent="0.2">
      <c r="BA1105" s="478"/>
      <c r="BB1105" s="232"/>
      <c r="BC1105" s="478"/>
      <c r="BD1105" s="478"/>
      <c r="BE1105" s="478"/>
      <c r="BF1105" s="478"/>
      <c r="BG1105" s="478"/>
      <c r="BH1105" s="478"/>
      <c r="BI1105" s="478"/>
      <c r="BJ1105" s="478"/>
      <c r="BK1105" s="478"/>
      <c r="BL1105" s="478"/>
      <c r="BM1105" s="478"/>
      <c r="BN1105" s="478"/>
      <c r="BO1105" s="478"/>
      <c r="BP1105" s="478"/>
      <c r="BQ1105" s="478"/>
      <c r="BR1105" s="478"/>
      <c r="BS1105" s="478"/>
      <c r="BT1105" s="478"/>
      <c r="BU1105" s="478"/>
      <c r="BV1105" s="478"/>
      <c r="BW1105" s="478"/>
      <c r="BX1105" s="478"/>
      <c r="BY1105" s="478"/>
    </row>
    <row r="1106" s="205" customFormat="true" ht="15" customHeight="true" x14ac:dyDescent="0.2">
      <c r="BA1106" s="478"/>
      <c r="BB1106" s="232"/>
      <c r="BC1106" s="478"/>
      <c r="BD1106" s="478"/>
      <c r="BE1106" s="478"/>
      <c r="BF1106" s="478"/>
      <c r="BG1106" s="478"/>
      <c r="BH1106" s="478"/>
      <c r="BI1106" s="478"/>
      <c r="BJ1106" s="478"/>
      <c r="BK1106" s="478"/>
      <c r="BL1106" s="478"/>
      <c r="BM1106" s="478"/>
      <c r="BN1106" s="478"/>
      <c r="BO1106" s="478"/>
      <c r="BP1106" s="478"/>
      <c r="BQ1106" s="478"/>
      <c r="BR1106" s="478"/>
      <c r="BS1106" s="478"/>
      <c r="BT1106" s="478"/>
      <c r="BU1106" s="478"/>
      <c r="BV1106" s="478"/>
      <c r="BW1106" s="478"/>
      <c r="BX1106" s="478"/>
      <c r="BY1106" s="478"/>
    </row>
    <row r="1107" s="205" customFormat="true" ht="15" customHeight="true" x14ac:dyDescent="0.2">
      <c r="BA1107" s="478"/>
      <c r="BB1107" s="232"/>
      <c r="BC1107" s="478"/>
      <c r="BD1107" s="478"/>
      <c r="BE1107" s="478"/>
      <c r="BF1107" s="478"/>
      <c r="BG1107" s="478"/>
      <c r="BH1107" s="478"/>
      <c r="BI1107" s="478"/>
      <c r="BJ1107" s="478"/>
      <c r="BK1107" s="478"/>
      <c r="BL1107" s="478"/>
      <c r="BM1107" s="478"/>
      <c r="BN1107" s="478"/>
      <c r="BO1107" s="478"/>
      <c r="BP1107" s="478"/>
      <c r="BQ1107" s="478"/>
      <c r="BR1107" s="478"/>
      <c r="BS1107" s="478"/>
      <c r="BT1107" s="478"/>
      <c r="BU1107" s="478"/>
      <c r="BV1107" s="478"/>
      <c r="BW1107" s="478"/>
      <c r="BX1107" s="478"/>
      <c r="BY1107" s="478"/>
    </row>
    <row r="1108" s="205" customFormat="true" ht="15" customHeight="true" x14ac:dyDescent="0.2">
      <c r="BA1108" s="478"/>
      <c r="BB1108" s="232"/>
      <c r="BC1108" s="478"/>
      <c r="BD1108" s="478"/>
      <c r="BE1108" s="478"/>
      <c r="BF1108" s="478"/>
      <c r="BG1108" s="478"/>
      <c r="BH1108" s="478"/>
      <c r="BI1108" s="478"/>
      <c r="BJ1108" s="478"/>
      <c r="BK1108" s="478"/>
      <c r="BL1108" s="478"/>
      <c r="BM1108" s="478"/>
      <c r="BN1108" s="478"/>
      <c r="BO1108" s="478"/>
      <c r="BP1108" s="478"/>
      <c r="BQ1108" s="478"/>
      <c r="BR1108" s="478"/>
      <c r="BS1108" s="478"/>
      <c r="BT1108" s="478"/>
      <c r="BU1108" s="478"/>
      <c r="BV1108" s="478"/>
      <c r="BW1108" s="478"/>
      <c r="BX1108" s="478"/>
      <c r="BY1108" s="478"/>
    </row>
    <row r="1109" s="205" customFormat="true" ht="15" customHeight="true" x14ac:dyDescent="0.2">
      <c r="BA1109" s="478"/>
      <c r="BB1109" s="232"/>
      <c r="BC1109" s="478"/>
      <c r="BD1109" s="478"/>
      <c r="BE1109" s="478"/>
      <c r="BF1109" s="478"/>
      <c r="BG1109" s="478"/>
      <c r="BH1109" s="478"/>
      <c r="BI1109" s="478"/>
      <c r="BJ1109" s="478"/>
      <c r="BK1109" s="478"/>
      <c r="BL1109" s="478"/>
      <c r="BM1109" s="478"/>
      <c r="BN1109" s="478"/>
      <c r="BO1109" s="478"/>
      <c r="BP1109" s="478"/>
      <c r="BQ1109" s="478"/>
      <c r="BR1109" s="478"/>
      <c r="BS1109" s="478"/>
      <c r="BT1109" s="478"/>
      <c r="BU1109" s="478"/>
      <c r="BV1109" s="478"/>
      <c r="BW1109" s="478"/>
      <c r="BX1109" s="478"/>
      <c r="BY1109" s="478"/>
    </row>
    <row r="1110" s="205" customFormat="true" ht="15" customHeight="true" x14ac:dyDescent="0.2">
      <c r="BA1110" s="478"/>
      <c r="BB1110" s="232"/>
      <c r="BC1110" s="478"/>
      <c r="BD1110" s="478"/>
      <c r="BE1110" s="478"/>
      <c r="BF1110" s="478"/>
      <c r="BG1110" s="478"/>
      <c r="BH1110" s="478"/>
      <c r="BI1110" s="478"/>
      <c r="BJ1110" s="478"/>
      <c r="BK1110" s="478"/>
      <c r="BL1110" s="478"/>
      <c r="BM1110" s="478"/>
      <c r="BN1110" s="478"/>
      <c r="BO1110" s="478"/>
      <c r="BP1110" s="478"/>
      <c r="BQ1110" s="478"/>
      <c r="BR1110" s="478"/>
      <c r="BS1110" s="478"/>
      <c r="BT1110" s="478"/>
      <c r="BU1110" s="478"/>
      <c r="BV1110" s="478"/>
      <c r="BW1110" s="478"/>
      <c r="BX1110" s="478"/>
      <c r="BY1110" s="478"/>
    </row>
    <row r="1111" s="205" customFormat="true" ht="15" customHeight="true" x14ac:dyDescent="0.2">
      <c r="BA1111" s="478"/>
      <c r="BB1111" s="232"/>
      <c r="BC1111" s="478"/>
      <c r="BD1111" s="478"/>
      <c r="BE1111" s="478"/>
      <c r="BF1111" s="478"/>
      <c r="BG1111" s="478"/>
      <c r="BH1111" s="478"/>
      <c r="BI1111" s="478"/>
      <c r="BJ1111" s="478"/>
      <c r="BK1111" s="478"/>
      <c r="BL1111" s="478"/>
      <c r="BM1111" s="478"/>
      <c r="BN1111" s="478"/>
      <c r="BO1111" s="478"/>
      <c r="BP1111" s="478"/>
      <c r="BQ1111" s="478"/>
      <c r="BR1111" s="478"/>
      <c r="BS1111" s="478"/>
      <c r="BT1111" s="478"/>
      <c r="BU1111" s="478"/>
      <c r="BV1111" s="478"/>
      <c r="BW1111" s="478"/>
      <c r="BX1111" s="478"/>
      <c r="BY1111" s="478"/>
    </row>
    <row r="1112" s="205" customFormat="true" ht="15" customHeight="true" x14ac:dyDescent="0.2">
      <c r="BA1112" s="478"/>
      <c r="BB1112" s="232"/>
      <c r="BC1112" s="478"/>
      <c r="BD1112" s="478"/>
      <c r="BE1112" s="478"/>
      <c r="BF1112" s="478"/>
      <c r="BG1112" s="478"/>
      <c r="BH1112" s="478"/>
      <c r="BI1112" s="478"/>
      <c r="BJ1112" s="478"/>
      <c r="BK1112" s="478"/>
      <c r="BL1112" s="478"/>
      <c r="BM1112" s="478"/>
      <c r="BN1112" s="478"/>
      <c r="BO1112" s="478"/>
      <c r="BP1112" s="478"/>
      <c r="BQ1112" s="478"/>
      <c r="BR1112" s="478"/>
      <c r="BS1112" s="478"/>
      <c r="BT1112" s="478"/>
      <c r="BU1112" s="478"/>
      <c r="BV1112" s="478"/>
      <c r="BW1112" s="478"/>
      <c r="BX1112" s="478"/>
      <c r="BY1112" s="478"/>
    </row>
    <row r="1113" s="205" customFormat="true" ht="15" customHeight="true" x14ac:dyDescent="0.2">
      <c r="BA1113" s="478"/>
      <c r="BB1113" s="232"/>
      <c r="BC1113" s="478"/>
      <c r="BD1113" s="478"/>
      <c r="BE1113" s="478"/>
      <c r="BF1113" s="478"/>
      <c r="BG1113" s="478"/>
      <c r="BH1113" s="478"/>
      <c r="BI1113" s="478"/>
      <c r="BJ1113" s="478"/>
      <c r="BK1113" s="478"/>
      <c r="BL1113" s="478"/>
      <c r="BM1113" s="478"/>
      <c r="BN1113" s="478"/>
      <c r="BO1113" s="478"/>
      <c r="BP1113" s="478"/>
      <c r="BQ1113" s="478"/>
      <c r="BR1113" s="478"/>
      <c r="BS1113" s="478"/>
      <c r="BT1113" s="478"/>
      <c r="BU1113" s="478"/>
      <c r="BV1113" s="478"/>
      <c r="BW1113" s="478"/>
      <c r="BX1113" s="478"/>
      <c r="BY1113" s="478"/>
    </row>
    <row r="1114" s="205" customFormat="true" ht="17.1" customHeight="true" x14ac:dyDescent="0.2">
      <c r="A1114" s="595"/>
      <c r="B1114" s="586"/>
      <c r="C1114" s="587"/>
      <c r="D1114" s="587"/>
      <c r="E1114" s="587"/>
      <c r="F1114" s="587"/>
      <c r="G1114" s="587"/>
      <c r="H1114" s="587"/>
      <c r="I1114" s="587"/>
      <c r="J1114" s="587"/>
      <c r="K1114" s="587"/>
      <c r="L1114" s="587"/>
      <c r="M1114" s="587"/>
      <c r="N1114" s="587"/>
      <c r="O1114" s="587"/>
      <c r="P1114" s="587"/>
      <c r="Q1114" s="587"/>
      <c r="R1114" s="587"/>
      <c r="S1114" s="587"/>
      <c r="T1114" s="587"/>
      <c r="U1114" s="587"/>
      <c r="V1114" s="587"/>
      <c r="W1114" s="587"/>
      <c r="X1114" s="587"/>
      <c r="Y1114" s="587"/>
      <c r="Z1114" s="587"/>
      <c r="AA1114" s="587"/>
      <c r="AB1114" s="587"/>
      <c r="AC1114" s="587"/>
      <c r="AD1114" s="587"/>
      <c r="AE1114" s="587"/>
      <c r="AF1114" s="587"/>
      <c r="AG1114" s="587"/>
      <c r="AH1114" s="587"/>
      <c r="AI1114" s="587"/>
      <c r="AJ1114" s="587"/>
      <c r="AK1114" s="587"/>
      <c r="AL1114" s="587"/>
      <c r="AM1114" s="587"/>
      <c r="AN1114" s="587"/>
      <c r="AO1114" s="587"/>
      <c r="AP1114" s="587"/>
      <c r="AQ1114" s="587"/>
      <c r="AR1114" s="587"/>
      <c r="AS1114" s="587"/>
      <c r="AT1114" s="587"/>
      <c r="BA1114" s="478"/>
      <c r="BB1114" s="232"/>
      <c r="BC1114" s="478"/>
      <c r="BD1114" s="478"/>
      <c r="BE1114" s="478"/>
      <c r="BF1114" s="478"/>
      <c r="BG1114" s="478"/>
      <c r="BH1114" s="478"/>
      <c r="BI1114" s="478"/>
      <c r="BJ1114" s="478"/>
      <c r="BK1114" s="478"/>
      <c r="BL1114" s="478"/>
      <c r="BM1114" s="478"/>
      <c r="BN1114" s="478"/>
      <c r="BO1114" s="478"/>
      <c r="BP1114" s="478"/>
      <c r="BQ1114" s="478"/>
      <c r="BR1114" s="478"/>
      <c r="BS1114" s="478"/>
      <c r="BT1114" s="478"/>
      <c r="BU1114" s="478"/>
      <c r="BV1114" s="478"/>
      <c r="BW1114" s="478"/>
      <c r="BX1114" s="478"/>
      <c r="BY1114" s="478"/>
    </row>
    <row r="1115" s="205" customFormat="true" ht="17.1" customHeight="true" x14ac:dyDescent="0.2">
      <c r="A1115" s="595"/>
      <c r="B1115" s="586"/>
      <c r="C1115" s="587"/>
      <c r="D1115" s="587"/>
      <c r="E1115" s="587"/>
      <c r="F1115" s="587"/>
      <c r="G1115" s="587"/>
      <c r="H1115" s="587"/>
      <c r="I1115" s="587"/>
      <c r="J1115" s="587"/>
      <c r="K1115" s="587"/>
      <c r="L1115" s="587"/>
      <c r="M1115" s="587"/>
      <c r="N1115" s="587"/>
      <c r="O1115" s="587"/>
      <c r="P1115" s="587"/>
      <c r="Q1115" s="587"/>
      <c r="R1115" s="587"/>
      <c r="S1115" s="587"/>
      <c r="T1115" s="587"/>
      <c r="U1115" s="587"/>
      <c r="V1115" s="587"/>
      <c r="W1115" s="587"/>
      <c r="X1115" s="587"/>
      <c r="Y1115" s="587"/>
      <c r="Z1115" s="587"/>
      <c r="AA1115" s="587"/>
      <c r="AB1115" s="587"/>
      <c r="AC1115" s="587"/>
      <c r="AD1115" s="587"/>
      <c r="AE1115" s="587"/>
      <c r="AF1115" s="587"/>
      <c r="AG1115" s="587"/>
      <c r="AH1115" s="587"/>
      <c r="AI1115" s="587"/>
      <c r="AJ1115" s="587"/>
      <c r="AK1115" s="587"/>
      <c r="AL1115" s="587"/>
      <c r="AM1115" s="587"/>
      <c r="AN1115" s="587"/>
      <c r="AO1115" s="587"/>
      <c r="AP1115" s="587"/>
      <c r="AQ1115" s="587"/>
      <c r="AR1115" s="587"/>
      <c r="AS1115" s="587"/>
      <c r="AT1115" s="587"/>
      <c r="BA1115" s="478"/>
      <c r="BB1115" s="232"/>
      <c r="BC1115" s="478"/>
      <c r="BD1115" s="478"/>
      <c r="BE1115" s="478"/>
      <c r="BF1115" s="478"/>
      <c r="BG1115" s="478"/>
      <c r="BH1115" s="478"/>
      <c r="BI1115" s="478"/>
      <c r="BJ1115" s="478"/>
      <c r="BK1115" s="478"/>
      <c r="BL1115" s="478"/>
      <c r="BM1115" s="478"/>
      <c r="BN1115" s="478"/>
      <c r="BO1115" s="478"/>
      <c r="BP1115" s="478"/>
      <c r="BQ1115" s="478"/>
      <c r="BR1115" s="478"/>
      <c r="BS1115" s="478"/>
      <c r="BT1115" s="478"/>
      <c r="BU1115" s="478"/>
      <c r="BV1115" s="478"/>
      <c r="BW1115" s="478"/>
      <c r="BX1115" s="478"/>
      <c r="BY1115" s="478"/>
    </row>
    <row r="1116" s="205" customFormat="true" ht="17.1" customHeight="true" x14ac:dyDescent="0.2">
      <c r="A1116" s="595"/>
      <c r="B1116" s="586"/>
      <c r="C1116" s="587"/>
      <c r="D1116" s="587"/>
      <c r="E1116" s="587"/>
      <c r="F1116" s="587"/>
      <c r="G1116" s="587"/>
      <c r="H1116" s="587"/>
      <c r="I1116" s="587"/>
      <c r="J1116" s="587"/>
      <c r="K1116" s="587"/>
      <c r="L1116" s="587"/>
      <c r="M1116" s="587"/>
      <c r="N1116" s="587"/>
      <c r="O1116" s="587"/>
      <c r="P1116" s="587"/>
      <c r="Q1116" s="587"/>
      <c r="R1116" s="587"/>
      <c r="S1116" s="587"/>
      <c r="T1116" s="587"/>
      <c r="U1116" s="587"/>
      <c r="V1116" s="587"/>
      <c r="W1116" s="587"/>
      <c r="X1116" s="587"/>
      <c r="Y1116" s="587"/>
      <c r="Z1116" s="587"/>
      <c r="AA1116" s="587"/>
      <c r="AB1116" s="587"/>
      <c r="AC1116" s="587"/>
      <c r="AD1116" s="587"/>
      <c r="AE1116" s="587"/>
      <c r="AF1116" s="587"/>
      <c r="AG1116" s="587"/>
      <c r="AH1116" s="587"/>
      <c r="AI1116" s="587"/>
      <c r="AJ1116" s="587"/>
      <c r="AK1116" s="587"/>
      <c r="AL1116" s="587"/>
      <c r="AM1116" s="587"/>
      <c r="AN1116" s="587"/>
      <c r="AO1116" s="587"/>
      <c r="AP1116" s="587"/>
      <c r="AQ1116" s="587"/>
      <c r="AR1116" s="587"/>
      <c r="AS1116" s="587"/>
      <c r="AT1116" s="587"/>
      <c r="BA1116" s="478"/>
      <c r="BB1116" s="232"/>
      <c r="BC1116" s="478"/>
      <c r="BD1116" s="478"/>
      <c r="BE1116" s="478"/>
      <c r="BF1116" s="478"/>
      <c r="BG1116" s="478"/>
      <c r="BH1116" s="478"/>
      <c r="BI1116" s="478"/>
      <c r="BJ1116" s="478"/>
      <c r="BK1116" s="478"/>
      <c r="BL1116" s="478"/>
      <c r="BM1116" s="478"/>
      <c r="BN1116" s="478"/>
      <c r="BO1116" s="478"/>
      <c r="BP1116" s="478"/>
      <c r="BQ1116" s="478"/>
      <c r="BR1116" s="478"/>
      <c r="BS1116" s="478"/>
      <c r="BT1116" s="478"/>
      <c r="BU1116" s="478"/>
      <c r="BV1116" s="478"/>
      <c r="BW1116" s="478"/>
      <c r="BX1116" s="478"/>
      <c r="BY1116" s="478"/>
    </row>
    <row r="1117" s="205" customFormat="true" ht="17.1" customHeight="true" x14ac:dyDescent="0.2">
      <c r="A1117" s="596"/>
      <c r="B1117" s="588"/>
      <c r="C1117" s="587"/>
      <c r="D1117" s="587"/>
      <c r="E1117" s="587"/>
      <c r="F1117" s="587"/>
      <c r="G1117" s="587"/>
      <c r="H1117" s="587"/>
      <c r="I1117" s="587"/>
      <c r="J1117" s="587"/>
      <c r="K1117" s="587"/>
      <c r="L1117" s="587"/>
      <c r="M1117" s="587"/>
      <c r="N1117" s="587"/>
      <c r="O1117" s="587"/>
      <c r="P1117" s="587"/>
      <c r="Q1117" s="587"/>
      <c r="R1117" s="587"/>
      <c r="S1117" s="587"/>
      <c r="T1117" s="587"/>
      <c r="U1117" s="587"/>
      <c r="V1117" s="587"/>
      <c r="W1117" s="587"/>
      <c r="X1117" s="587"/>
      <c r="Y1117" s="587"/>
      <c r="Z1117" s="587"/>
      <c r="AA1117" s="587"/>
      <c r="AB1117" s="587"/>
      <c r="AC1117" s="587"/>
      <c r="AD1117" s="587"/>
      <c r="AE1117" s="587"/>
      <c r="AF1117" s="587"/>
      <c r="AG1117" s="587"/>
      <c r="AH1117" s="587"/>
      <c r="AI1117" s="587"/>
      <c r="AJ1117" s="587"/>
      <c r="AK1117" s="587"/>
      <c r="AL1117" s="587"/>
      <c r="AM1117" s="587"/>
      <c r="AN1117" s="587"/>
      <c r="AO1117" s="587"/>
      <c r="AP1117" s="587"/>
      <c r="AQ1117" s="587"/>
      <c r="AR1117" s="587"/>
      <c r="AS1117" s="587"/>
      <c r="AT1117" s="587"/>
      <c r="BA1117" s="478"/>
      <c r="BB1117" s="232"/>
      <c r="BC1117" s="478"/>
      <c r="BD1117" s="478"/>
      <c r="BE1117" s="478"/>
      <c r="BF1117" s="478"/>
      <c r="BG1117" s="478"/>
      <c r="BH1117" s="478"/>
      <c r="BI1117" s="478"/>
      <c r="BJ1117" s="478"/>
      <c r="BK1117" s="478"/>
      <c r="BL1117" s="478"/>
      <c r="BM1117" s="478"/>
      <c r="BN1117" s="478"/>
      <c r="BO1117" s="478"/>
      <c r="BP1117" s="478"/>
      <c r="BQ1117" s="478"/>
      <c r="BR1117" s="478"/>
      <c r="BS1117" s="478"/>
      <c r="BT1117" s="478"/>
      <c r="BU1117" s="478"/>
      <c r="BV1117" s="478"/>
      <c r="BW1117" s="478"/>
      <c r="BX1117" s="478"/>
      <c r="BY1117" s="478"/>
    </row>
    <row r="1118" s="205" customFormat="true" ht="15" customHeight="true" x14ac:dyDescent="0.2">
      <c r="BA1118" s="478"/>
      <c r="BB1118" s="232"/>
      <c r="BC1118" s="478"/>
      <c r="BD1118" s="478"/>
      <c r="BE1118" s="478"/>
      <c r="BF1118" s="478"/>
      <c r="BG1118" s="478"/>
      <c r="BH1118" s="478"/>
      <c r="BI1118" s="478"/>
      <c r="BJ1118" s="478"/>
      <c r="BK1118" s="478"/>
      <c r="BL1118" s="478"/>
      <c r="BM1118" s="478"/>
      <c r="BN1118" s="478"/>
      <c r="BO1118" s="478"/>
      <c r="BP1118" s="478"/>
      <c r="BQ1118" s="478"/>
      <c r="BR1118" s="478"/>
      <c r="BS1118" s="478"/>
      <c r="BT1118" s="478"/>
      <c r="BU1118" s="478"/>
      <c r="BV1118" s="478"/>
      <c r="BW1118" s="478"/>
      <c r="BX1118" s="478"/>
      <c r="BY1118" s="478"/>
    </row>
    <row r="1119" s="205" customFormat="true" ht="15" customHeight="true" x14ac:dyDescent="0.2">
      <c r="BA1119" s="478"/>
      <c r="BB1119" s="232"/>
      <c r="BC1119" s="478"/>
      <c r="BD1119" s="478"/>
      <c r="BE1119" s="478"/>
      <c r="BF1119" s="478"/>
      <c r="BG1119" s="478"/>
      <c r="BH1119" s="478"/>
      <c r="BI1119" s="478"/>
      <c r="BJ1119" s="478"/>
      <c r="BK1119" s="478"/>
      <c r="BL1119" s="478"/>
      <c r="BM1119" s="478"/>
      <c r="BN1119" s="478"/>
      <c r="BO1119" s="478"/>
      <c r="BP1119" s="478"/>
      <c r="BQ1119" s="478"/>
      <c r="BR1119" s="478"/>
      <c r="BS1119" s="478"/>
      <c r="BT1119" s="478"/>
      <c r="BU1119" s="478"/>
      <c r="BV1119" s="478"/>
      <c r="BW1119" s="478"/>
      <c r="BX1119" s="478"/>
      <c r="BY1119" s="478"/>
    </row>
    <row r="1120" s="205" customFormat="true" ht="15" customHeight="true" x14ac:dyDescent="0.2">
      <c r="BA1120" s="478"/>
      <c r="BB1120" s="232"/>
      <c r="BC1120" s="478"/>
      <c r="BD1120" s="478"/>
      <c r="BE1120" s="478"/>
      <c r="BF1120" s="478"/>
      <c r="BG1120" s="478"/>
      <c r="BH1120" s="478"/>
      <c r="BI1120" s="478"/>
      <c r="BJ1120" s="478"/>
      <c r="BK1120" s="478"/>
      <c r="BL1120" s="478"/>
      <c r="BM1120" s="478"/>
      <c r="BN1120" s="478"/>
      <c r="BO1120" s="478"/>
      <c r="BP1120" s="478"/>
      <c r="BQ1120" s="478"/>
      <c r="BR1120" s="478"/>
      <c r="BS1120" s="478"/>
      <c r="BT1120" s="478"/>
      <c r="BU1120" s="478"/>
      <c r="BV1120" s="478"/>
      <c r="BW1120" s="478"/>
      <c r="BX1120" s="478"/>
      <c r="BY1120" s="478"/>
    </row>
    <row r="1121" s="205" customFormat="true" ht="15" customHeight="true" x14ac:dyDescent="0.2">
      <c r="BA1121" s="478"/>
      <c r="BB1121" s="232"/>
      <c r="BC1121" s="478"/>
      <c r="BD1121" s="478"/>
      <c r="BE1121" s="478"/>
      <c r="BF1121" s="478"/>
      <c r="BG1121" s="478"/>
      <c r="BH1121" s="478"/>
      <c r="BI1121" s="478"/>
      <c r="BJ1121" s="478"/>
      <c r="BK1121" s="478"/>
      <c r="BL1121" s="478"/>
      <c r="BM1121" s="478"/>
      <c r="BN1121" s="478"/>
      <c r="BO1121" s="478"/>
      <c r="BP1121" s="478"/>
      <c r="BQ1121" s="478"/>
      <c r="BR1121" s="478"/>
      <c r="BS1121" s="478"/>
      <c r="BT1121" s="478"/>
      <c r="BU1121" s="478"/>
      <c r="BV1121" s="478"/>
      <c r="BW1121" s="478"/>
      <c r="BX1121" s="478"/>
      <c r="BY1121" s="478"/>
    </row>
    <row r="1122" s="205" customFormat="true" ht="15" customHeight="true" x14ac:dyDescent="0.2">
      <c r="BA1122" s="478"/>
      <c r="BB1122" s="232"/>
      <c r="BC1122" s="478"/>
      <c r="BD1122" s="478"/>
      <c r="BE1122" s="478"/>
      <c r="BF1122" s="478"/>
      <c r="BG1122" s="478"/>
      <c r="BH1122" s="478"/>
      <c r="BI1122" s="478"/>
      <c r="BJ1122" s="478"/>
      <c r="BK1122" s="478"/>
      <c r="BL1122" s="478"/>
      <c r="BM1122" s="478"/>
      <c r="BN1122" s="478"/>
      <c r="BO1122" s="478"/>
      <c r="BP1122" s="478"/>
      <c r="BQ1122" s="478"/>
      <c r="BR1122" s="478"/>
      <c r="BS1122" s="478"/>
      <c r="BT1122" s="478"/>
      <c r="BU1122" s="478"/>
      <c r="BV1122" s="478"/>
      <c r="BW1122" s="478"/>
      <c r="BX1122" s="478"/>
      <c r="BY1122" s="478"/>
    </row>
    <row r="1123" s="205" customFormat="true" ht="15" customHeight="true" x14ac:dyDescent="0.2">
      <c r="BA1123" s="478"/>
      <c r="BB1123" s="232"/>
      <c r="BC1123" s="478"/>
      <c r="BD1123" s="478"/>
      <c r="BE1123" s="478"/>
      <c r="BF1123" s="478"/>
      <c r="BG1123" s="478"/>
      <c r="BH1123" s="478"/>
      <c r="BI1123" s="478"/>
      <c r="BJ1123" s="478"/>
      <c r="BK1123" s="478"/>
      <c r="BL1123" s="478"/>
      <c r="BM1123" s="478"/>
      <c r="BN1123" s="478"/>
      <c r="BO1123" s="478"/>
      <c r="BP1123" s="478"/>
      <c r="BQ1123" s="478"/>
      <c r="BR1123" s="478"/>
      <c r="BS1123" s="478"/>
      <c r="BT1123" s="478"/>
      <c r="BU1123" s="478"/>
      <c r="BV1123" s="478"/>
      <c r="BW1123" s="478"/>
      <c r="BX1123" s="478"/>
      <c r="BY1123" s="478"/>
    </row>
    <row r="1124" s="205" customFormat="true" ht="15" customHeight="true" x14ac:dyDescent="0.2">
      <c r="BA1124" s="478"/>
      <c r="BB1124" s="232"/>
      <c r="BC1124" s="478"/>
      <c r="BD1124" s="478"/>
      <c r="BE1124" s="478"/>
      <c r="BF1124" s="478"/>
      <c r="BG1124" s="478"/>
      <c r="BH1124" s="478"/>
      <c r="BI1124" s="478"/>
      <c r="BJ1124" s="478"/>
      <c r="BK1124" s="478"/>
      <c r="BL1124" s="478"/>
      <c r="BM1124" s="478"/>
      <c r="BN1124" s="478"/>
      <c r="BO1124" s="478"/>
      <c r="BP1124" s="478"/>
      <c r="BQ1124" s="478"/>
      <c r="BR1124" s="478"/>
      <c r="BS1124" s="478"/>
      <c r="BT1124" s="478"/>
      <c r="BU1124" s="478"/>
      <c r="BV1124" s="478"/>
      <c r="BW1124" s="478"/>
      <c r="BX1124" s="478"/>
      <c r="BY1124" s="478"/>
    </row>
    <row r="1125" s="205" customFormat="true" ht="15" customHeight="true" x14ac:dyDescent="0.2">
      <c r="BA1125" s="478"/>
      <c r="BB1125" s="232"/>
      <c r="BC1125" s="478"/>
      <c r="BD1125" s="478"/>
      <c r="BE1125" s="478"/>
      <c r="BF1125" s="478"/>
      <c r="BG1125" s="478"/>
      <c r="BH1125" s="478"/>
      <c r="BI1125" s="478"/>
      <c r="BJ1125" s="478"/>
      <c r="BK1125" s="478"/>
      <c r="BL1125" s="478"/>
      <c r="BM1125" s="478"/>
      <c r="BN1125" s="478"/>
      <c r="BO1125" s="478"/>
      <c r="BP1125" s="478"/>
      <c r="BQ1125" s="478"/>
      <c r="BR1125" s="478"/>
      <c r="BS1125" s="478"/>
      <c r="BT1125" s="478"/>
      <c r="BU1125" s="478"/>
      <c r="BV1125" s="478"/>
      <c r="BW1125" s="478"/>
      <c r="BX1125" s="478"/>
      <c r="BY1125" s="478"/>
    </row>
    <row r="1126" s="205" customFormat="true" ht="15" customHeight="true" x14ac:dyDescent="0.2">
      <c r="BA1126" s="478"/>
      <c r="BB1126" s="232"/>
      <c r="BC1126" s="478"/>
      <c r="BD1126" s="478"/>
      <c r="BE1126" s="478"/>
      <c r="BF1126" s="478"/>
      <c r="BG1126" s="478"/>
      <c r="BH1126" s="478"/>
      <c r="BI1126" s="478"/>
      <c r="BJ1126" s="478"/>
      <c r="BK1126" s="478"/>
      <c r="BL1126" s="478"/>
      <c r="BM1126" s="478"/>
      <c r="BN1126" s="478"/>
      <c r="BO1126" s="478"/>
      <c r="BP1126" s="478"/>
      <c r="BQ1126" s="478"/>
      <c r="BR1126" s="478"/>
      <c r="BS1126" s="478"/>
      <c r="BT1126" s="478"/>
      <c r="BU1126" s="478"/>
      <c r="BV1126" s="478"/>
      <c r="BW1126" s="478"/>
      <c r="BX1126" s="478"/>
      <c r="BY1126" s="478"/>
    </row>
    <row r="1127" s="205" customFormat="true" ht="15" customHeight="true" x14ac:dyDescent="0.2">
      <c r="BA1127" s="478"/>
      <c r="BB1127" s="232"/>
      <c r="BC1127" s="478"/>
      <c r="BD1127" s="478"/>
      <c r="BE1127" s="478"/>
      <c r="BF1127" s="478"/>
      <c r="BG1127" s="478"/>
      <c r="BH1127" s="478"/>
      <c r="BI1127" s="478"/>
      <c r="BJ1127" s="478"/>
      <c r="BK1127" s="478"/>
      <c r="BL1127" s="478"/>
      <c r="BM1127" s="478"/>
      <c r="BN1127" s="478"/>
      <c r="BO1127" s="478"/>
      <c r="BP1127" s="478"/>
      <c r="BQ1127" s="478"/>
      <c r="BR1127" s="478"/>
      <c r="BS1127" s="478"/>
      <c r="BT1127" s="478"/>
      <c r="BU1127" s="478"/>
      <c r="BV1127" s="478"/>
      <c r="BW1127" s="478"/>
      <c r="BX1127" s="478"/>
      <c r="BY1127" s="478"/>
    </row>
    <row r="1128" s="205" customFormat="true" ht="15" customHeight="true" x14ac:dyDescent="0.2">
      <c r="BA1128" s="478"/>
      <c r="BB1128" s="232"/>
      <c r="BC1128" s="478"/>
      <c r="BD1128" s="478"/>
      <c r="BE1128" s="478"/>
      <c r="BF1128" s="478"/>
      <c r="BG1128" s="478"/>
      <c r="BH1128" s="478"/>
      <c r="BI1128" s="478"/>
      <c r="BJ1128" s="478"/>
      <c r="BK1128" s="478"/>
      <c r="BL1128" s="478"/>
      <c r="BM1128" s="478"/>
      <c r="BN1128" s="478"/>
      <c r="BO1128" s="478"/>
      <c r="BP1128" s="478"/>
      <c r="BQ1128" s="478"/>
      <c r="BR1128" s="478"/>
      <c r="BS1128" s="478"/>
      <c r="BT1128" s="478"/>
      <c r="BU1128" s="478"/>
      <c r="BV1128" s="478"/>
      <c r="BW1128" s="478"/>
      <c r="BX1128" s="478"/>
      <c r="BY1128" s="478"/>
    </row>
    <row r="1129" s="205" customFormat="true" ht="15" customHeight="true" x14ac:dyDescent="0.2">
      <c r="BA1129" s="478"/>
      <c r="BB1129" s="232"/>
      <c r="BC1129" s="478"/>
      <c r="BD1129" s="478"/>
      <c r="BE1129" s="478"/>
      <c r="BF1129" s="478"/>
      <c r="BG1129" s="478"/>
      <c r="BH1129" s="478"/>
      <c r="BI1129" s="478"/>
      <c r="BJ1129" s="478"/>
      <c r="BK1129" s="478"/>
      <c r="BL1129" s="478"/>
      <c r="BM1129" s="478"/>
      <c r="BN1129" s="478"/>
      <c r="BO1129" s="478"/>
      <c r="BP1129" s="478"/>
      <c r="BQ1129" s="478"/>
      <c r="BR1129" s="478"/>
      <c r="BS1129" s="478"/>
      <c r="BT1129" s="478"/>
      <c r="BU1129" s="478"/>
      <c r="BV1129" s="478"/>
      <c r="BW1129" s="478"/>
      <c r="BX1129" s="478"/>
      <c r="BY1129" s="478"/>
    </row>
    <row r="1130" s="205" customFormat="true" ht="15" customHeight="true" x14ac:dyDescent="0.2">
      <c r="BA1130" s="478"/>
      <c r="BB1130" s="232"/>
      <c r="BC1130" s="478"/>
      <c r="BD1130" s="478"/>
      <c r="BE1130" s="478"/>
      <c r="BF1130" s="478"/>
      <c r="BG1130" s="478"/>
      <c r="BH1130" s="478"/>
      <c r="BI1130" s="478"/>
      <c r="BJ1130" s="478"/>
      <c r="BK1130" s="478"/>
      <c r="BL1130" s="478"/>
      <c r="BM1130" s="478"/>
      <c r="BN1130" s="478"/>
      <c r="BO1130" s="478"/>
      <c r="BP1130" s="478"/>
      <c r="BQ1130" s="478"/>
      <c r="BR1130" s="478"/>
      <c r="BS1130" s="478"/>
      <c r="BT1130" s="478"/>
      <c r="BU1130" s="478"/>
      <c r="BV1130" s="478"/>
      <c r="BW1130" s="478"/>
      <c r="BX1130" s="478"/>
      <c r="BY1130" s="478"/>
    </row>
    <row r="1131" s="205" customFormat="true" ht="15" customHeight="true" x14ac:dyDescent="0.2">
      <c r="BA1131" s="478"/>
      <c r="BB1131" s="232"/>
      <c r="BC1131" s="478"/>
      <c r="BD1131" s="478"/>
      <c r="BE1131" s="478"/>
      <c r="BF1131" s="478"/>
      <c r="BG1131" s="478"/>
      <c r="BH1131" s="478"/>
      <c r="BI1131" s="478"/>
      <c r="BJ1131" s="478"/>
      <c r="BK1131" s="478"/>
      <c r="BL1131" s="478"/>
      <c r="BM1131" s="478"/>
      <c r="BN1131" s="478"/>
      <c r="BO1131" s="478"/>
      <c r="BP1131" s="478"/>
      <c r="BQ1131" s="478"/>
      <c r="BR1131" s="478"/>
      <c r="BS1131" s="478"/>
      <c r="BT1131" s="478"/>
      <c r="BU1131" s="478"/>
      <c r="BV1131" s="478"/>
      <c r="BW1131" s="478"/>
      <c r="BX1131" s="478"/>
      <c r="BY1131" s="478"/>
    </row>
    <row r="1132" s="205" customFormat="true" ht="15" customHeight="true" x14ac:dyDescent="0.2">
      <c r="BA1132" s="478"/>
      <c r="BB1132" s="232"/>
      <c r="BC1132" s="478"/>
      <c r="BD1132" s="478"/>
      <c r="BE1132" s="478"/>
      <c r="BF1132" s="478"/>
      <c r="BG1132" s="478"/>
      <c r="BH1132" s="478"/>
      <c r="BI1132" s="478"/>
      <c r="BJ1132" s="478"/>
      <c r="BK1132" s="478"/>
      <c r="BL1132" s="478"/>
      <c r="BM1132" s="478"/>
      <c r="BN1132" s="478"/>
      <c r="BO1132" s="478"/>
      <c r="BP1132" s="478"/>
      <c r="BQ1132" s="478"/>
      <c r="BR1132" s="478"/>
      <c r="BS1132" s="478"/>
      <c r="BT1132" s="478"/>
      <c r="BU1132" s="478"/>
      <c r="BV1132" s="478"/>
      <c r="BW1132" s="478"/>
      <c r="BX1132" s="478"/>
      <c r="BY1132" s="478"/>
    </row>
    <row r="1133" s="205" customFormat="true" ht="15" customHeight="true" x14ac:dyDescent="0.2">
      <c r="BA1133" s="478"/>
      <c r="BB1133" s="232"/>
      <c r="BC1133" s="478"/>
      <c r="BD1133" s="478"/>
      <c r="BE1133" s="478"/>
      <c r="BF1133" s="478"/>
      <c r="BG1133" s="478"/>
      <c r="BH1133" s="478"/>
      <c r="BI1133" s="478"/>
      <c r="BJ1133" s="478"/>
      <c r="BK1133" s="478"/>
      <c r="BL1133" s="478"/>
      <c r="BM1133" s="478"/>
      <c r="BN1133" s="478"/>
      <c r="BO1133" s="478"/>
      <c r="BP1133" s="478"/>
      <c r="BQ1133" s="478"/>
      <c r="BR1133" s="478"/>
      <c r="BS1133" s="478"/>
      <c r="BT1133" s="478"/>
      <c r="BU1133" s="478"/>
      <c r="BV1133" s="478"/>
      <c r="BW1133" s="478"/>
      <c r="BX1133" s="478"/>
      <c r="BY1133" s="478"/>
    </row>
    <row r="1134" s="205" customFormat="true" ht="15" customHeight="true" x14ac:dyDescent="0.2">
      <c r="BA1134" s="478"/>
      <c r="BB1134" s="232"/>
      <c r="BC1134" s="478"/>
      <c r="BD1134" s="478"/>
      <c r="BE1134" s="478"/>
      <c r="BF1134" s="478"/>
      <c r="BG1134" s="478"/>
      <c r="BH1134" s="478"/>
      <c r="BI1134" s="478"/>
      <c r="BJ1134" s="478"/>
      <c r="BK1134" s="478"/>
      <c r="BL1134" s="478"/>
      <c r="BM1134" s="478"/>
      <c r="BN1134" s="478"/>
      <c r="BO1134" s="478"/>
      <c r="BP1134" s="478"/>
      <c r="BQ1134" s="478"/>
      <c r="BR1134" s="478"/>
      <c r="BS1134" s="478"/>
      <c r="BT1134" s="478"/>
      <c r="BU1134" s="478"/>
      <c r="BV1134" s="478"/>
      <c r="BW1134" s="478"/>
      <c r="BX1134" s="478"/>
      <c r="BY1134" s="478"/>
    </row>
    <row r="1135" s="205" customFormat="true" ht="15" customHeight="true" x14ac:dyDescent="0.2">
      <c r="BA1135" s="478"/>
      <c r="BB1135" s="232"/>
      <c r="BC1135" s="478"/>
      <c r="BD1135" s="478"/>
      <c r="BE1135" s="478"/>
      <c r="BF1135" s="478"/>
      <c r="BG1135" s="478"/>
      <c r="BH1135" s="478"/>
      <c r="BI1135" s="478"/>
      <c r="BJ1135" s="478"/>
      <c r="BK1135" s="478"/>
      <c r="BL1135" s="478"/>
      <c r="BM1135" s="478"/>
      <c r="BN1135" s="478"/>
      <c r="BO1135" s="478"/>
      <c r="BP1135" s="478"/>
      <c r="BQ1135" s="478"/>
      <c r="BR1135" s="478"/>
      <c r="BS1135" s="478"/>
      <c r="BT1135" s="478"/>
      <c r="BU1135" s="478"/>
      <c r="BV1135" s="478"/>
      <c r="BW1135" s="478"/>
      <c r="BX1135" s="478"/>
      <c r="BY1135" s="478"/>
    </row>
    <row r="1136" s="205" customFormat="true" ht="15" customHeight="true" x14ac:dyDescent="0.2">
      <c r="BA1136" s="478"/>
      <c r="BB1136" s="232"/>
      <c r="BC1136" s="478"/>
      <c r="BD1136" s="478"/>
      <c r="BE1136" s="478"/>
      <c r="BF1136" s="478"/>
      <c r="BG1136" s="478"/>
      <c r="BH1136" s="478"/>
      <c r="BI1136" s="478"/>
      <c r="BJ1136" s="478"/>
      <c r="BK1136" s="478"/>
      <c r="BL1136" s="478"/>
      <c r="BM1136" s="478"/>
      <c r="BN1136" s="478"/>
      <c r="BO1136" s="478"/>
      <c r="BP1136" s="478"/>
      <c r="BQ1136" s="478"/>
      <c r="BR1136" s="478"/>
      <c r="BS1136" s="478"/>
      <c r="BT1136" s="478"/>
      <c r="BU1136" s="478"/>
      <c r="BV1136" s="478"/>
      <c r="BW1136" s="478"/>
      <c r="BX1136" s="478"/>
      <c r="BY1136" s="478"/>
    </row>
    <row r="1137" s="205" customFormat="true" ht="15" customHeight="true" x14ac:dyDescent="0.2">
      <c r="BA1137" s="478"/>
      <c r="BB1137" s="232"/>
      <c r="BC1137" s="478"/>
      <c r="BD1137" s="478"/>
      <c r="BE1137" s="478"/>
      <c r="BF1137" s="478"/>
      <c r="BG1137" s="478"/>
      <c r="BH1137" s="478"/>
      <c r="BI1137" s="478"/>
      <c r="BJ1137" s="478"/>
      <c r="BK1137" s="478"/>
      <c r="BL1137" s="478"/>
      <c r="BM1137" s="478"/>
      <c r="BN1137" s="478"/>
      <c r="BO1137" s="478"/>
      <c r="BP1137" s="478"/>
      <c r="BQ1137" s="478"/>
      <c r="BR1137" s="478"/>
      <c r="BS1137" s="478"/>
      <c r="BT1137" s="478"/>
      <c r="BU1137" s="478"/>
      <c r="BV1137" s="478"/>
      <c r="BW1137" s="478"/>
      <c r="BX1137" s="478"/>
      <c r="BY1137" s="478"/>
    </row>
    <row r="1138" s="205" customFormat="true" ht="15" customHeight="true" x14ac:dyDescent="0.2">
      <c r="BA1138" s="478"/>
      <c r="BB1138" s="232"/>
      <c r="BC1138" s="478"/>
      <c r="BD1138" s="478"/>
      <c r="BE1138" s="478"/>
      <c r="BF1138" s="478"/>
      <c r="BG1138" s="478"/>
      <c r="BH1138" s="478"/>
      <c r="BI1138" s="478"/>
      <c r="BJ1138" s="478"/>
      <c r="BK1138" s="478"/>
      <c r="BL1138" s="478"/>
      <c r="BM1138" s="478"/>
      <c r="BN1138" s="478"/>
      <c r="BO1138" s="478"/>
      <c r="BP1138" s="478"/>
      <c r="BQ1138" s="478"/>
      <c r="BR1138" s="478"/>
      <c r="BS1138" s="478"/>
      <c r="BT1138" s="478"/>
      <c r="BU1138" s="478"/>
      <c r="BV1138" s="478"/>
      <c r="BW1138" s="478"/>
      <c r="BX1138" s="478"/>
      <c r="BY1138" s="478"/>
    </row>
    <row r="1139" s="205" customFormat="true" ht="15" customHeight="true" x14ac:dyDescent="0.2">
      <c r="BA1139" s="478"/>
      <c r="BB1139" s="232"/>
      <c r="BC1139" s="478"/>
      <c r="BD1139" s="478"/>
      <c r="BE1139" s="478"/>
      <c r="BF1139" s="478"/>
      <c r="BG1139" s="478"/>
      <c r="BH1139" s="478"/>
      <c r="BI1139" s="478"/>
      <c r="BJ1139" s="478"/>
      <c r="BK1139" s="478"/>
      <c r="BL1139" s="478"/>
      <c r="BM1139" s="478"/>
      <c r="BN1139" s="478"/>
      <c r="BO1139" s="478"/>
      <c r="BP1139" s="478"/>
      <c r="BQ1139" s="478"/>
      <c r="BR1139" s="478"/>
      <c r="BS1139" s="478"/>
      <c r="BT1139" s="478"/>
      <c r="BU1139" s="478"/>
      <c r="BV1139" s="478"/>
      <c r="BW1139" s="478"/>
      <c r="BX1139" s="478"/>
      <c r="BY1139" s="478"/>
    </row>
    <row r="1140" s="205" customFormat="true" ht="15" customHeight="true" x14ac:dyDescent="0.2">
      <c r="BA1140" s="478"/>
      <c r="BB1140" s="232"/>
      <c r="BC1140" s="478"/>
      <c r="BD1140" s="478"/>
      <c r="BE1140" s="478"/>
      <c r="BF1140" s="478"/>
      <c r="BG1140" s="478"/>
      <c r="BH1140" s="478"/>
      <c r="BI1140" s="478"/>
      <c r="BJ1140" s="478"/>
      <c r="BK1140" s="478"/>
      <c r="BL1140" s="478"/>
      <c r="BM1140" s="478"/>
      <c r="BN1140" s="478"/>
      <c r="BO1140" s="478"/>
      <c r="BP1140" s="478"/>
      <c r="BQ1140" s="478"/>
      <c r="BR1140" s="478"/>
      <c r="BS1140" s="478"/>
      <c r="BT1140" s="478"/>
      <c r="BU1140" s="478"/>
      <c r="BV1140" s="478"/>
      <c r="BW1140" s="478"/>
      <c r="BX1140" s="478"/>
      <c r="BY1140" s="478"/>
    </row>
    <row r="1141" s="205" customFormat="true" ht="15" customHeight="true" x14ac:dyDescent="0.2">
      <c r="BA1141" s="478"/>
      <c r="BB1141" s="232"/>
      <c r="BC1141" s="478"/>
      <c r="BD1141" s="478"/>
      <c r="BE1141" s="478"/>
      <c r="BF1141" s="478"/>
      <c r="BG1141" s="478"/>
      <c r="BH1141" s="478"/>
      <c r="BI1141" s="478"/>
      <c r="BJ1141" s="478"/>
      <c r="BK1141" s="478"/>
      <c r="BL1141" s="478"/>
      <c r="BM1141" s="478"/>
      <c r="BN1141" s="478"/>
      <c r="BO1141" s="478"/>
      <c r="BP1141" s="478"/>
      <c r="BQ1141" s="478"/>
      <c r="BR1141" s="478"/>
      <c r="BS1141" s="478"/>
      <c r="BT1141" s="478"/>
      <c r="BU1141" s="478"/>
      <c r="BV1141" s="478"/>
      <c r="BW1141" s="478"/>
      <c r="BX1141" s="478"/>
      <c r="BY1141" s="478"/>
    </row>
    <row r="1142" s="205" customFormat="true" ht="15" customHeight="true" x14ac:dyDescent="0.2">
      <c r="BA1142" s="478"/>
      <c r="BB1142" s="232"/>
      <c r="BC1142" s="478"/>
      <c r="BD1142" s="478"/>
      <c r="BE1142" s="478"/>
      <c r="BF1142" s="478"/>
      <c r="BG1142" s="478"/>
      <c r="BH1142" s="478"/>
      <c r="BI1142" s="478"/>
      <c r="BJ1142" s="478"/>
      <c r="BK1142" s="478"/>
      <c r="BL1142" s="478"/>
      <c r="BM1142" s="478"/>
      <c r="BN1142" s="478"/>
      <c r="BO1142" s="478"/>
      <c r="BP1142" s="478"/>
      <c r="BQ1142" s="478"/>
      <c r="BR1142" s="478"/>
      <c r="BS1142" s="478"/>
      <c r="BT1142" s="478"/>
      <c r="BU1142" s="478"/>
      <c r="BV1142" s="478"/>
      <c r="BW1142" s="478"/>
      <c r="BX1142" s="478"/>
      <c r="BY1142" s="478"/>
    </row>
    <row r="1143" s="205" customFormat="true" ht="15" customHeight="true" x14ac:dyDescent="0.2">
      <c r="BA1143" s="478"/>
      <c r="BB1143" s="232"/>
      <c r="BC1143" s="478"/>
      <c r="BD1143" s="478"/>
      <c r="BE1143" s="478"/>
      <c r="BF1143" s="478"/>
      <c r="BG1143" s="478"/>
      <c r="BH1143" s="478"/>
      <c r="BI1143" s="478"/>
      <c r="BJ1143" s="478"/>
      <c r="BK1143" s="478"/>
      <c r="BL1143" s="478"/>
      <c r="BM1143" s="478"/>
      <c r="BN1143" s="478"/>
      <c r="BO1143" s="478"/>
      <c r="BP1143" s="478"/>
      <c r="BQ1143" s="478"/>
      <c r="BR1143" s="478"/>
      <c r="BS1143" s="478"/>
      <c r="BT1143" s="478"/>
      <c r="BU1143" s="478"/>
      <c r="BV1143" s="478"/>
      <c r="BW1143" s="478"/>
      <c r="BX1143" s="478"/>
      <c r="BY1143" s="478"/>
    </row>
    <row r="1144" s="205" customFormat="true" ht="15" customHeight="true" x14ac:dyDescent="0.2">
      <c r="BA1144" s="478"/>
      <c r="BB1144" s="232"/>
      <c r="BC1144" s="478"/>
      <c r="BD1144" s="478"/>
      <c r="BE1144" s="478"/>
      <c r="BF1144" s="478"/>
      <c r="BG1144" s="478"/>
      <c r="BH1144" s="478"/>
      <c r="BI1144" s="478"/>
      <c r="BJ1144" s="478"/>
      <c r="BK1144" s="478"/>
      <c r="BL1144" s="478"/>
      <c r="BM1144" s="478"/>
      <c r="BN1144" s="478"/>
      <c r="BO1144" s="478"/>
      <c r="BP1144" s="478"/>
      <c r="BQ1144" s="478"/>
      <c r="BR1144" s="478"/>
      <c r="BS1144" s="478"/>
      <c r="BT1144" s="478"/>
      <c r="BU1144" s="478"/>
      <c r="BV1144" s="478"/>
      <c r="BW1144" s="478"/>
      <c r="BX1144" s="478"/>
      <c r="BY1144" s="478"/>
    </row>
    <row r="1145" s="205" customFormat="true" ht="15" customHeight="true" x14ac:dyDescent="0.2">
      <c r="BA1145" s="478"/>
      <c r="BB1145" s="232"/>
      <c r="BC1145" s="478"/>
      <c r="BD1145" s="478"/>
      <c r="BE1145" s="478"/>
      <c r="BF1145" s="478"/>
      <c r="BG1145" s="478"/>
      <c r="BH1145" s="478"/>
      <c r="BI1145" s="478"/>
      <c r="BJ1145" s="478"/>
      <c r="BK1145" s="478"/>
      <c r="BL1145" s="478"/>
      <c r="BM1145" s="478"/>
      <c r="BN1145" s="478"/>
      <c r="BO1145" s="478"/>
      <c r="BP1145" s="478"/>
      <c r="BQ1145" s="478"/>
      <c r="BR1145" s="478"/>
      <c r="BS1145" s="478"/>
      <c r="BT1145" s="478"/>
      <c r="BU1145" s="478"/>
      <c r="BV1145" s="478"/>
      <c r="BW1145" s="478"/>
      <c r="BX1145" s="478"/>
      <c r="BY1145" s="478"/>
    </row>
    <row r="1146" s="205" customFormat="true" ht="15" customHeight="true" x14ac:dyDescent="0.2">
      <c r="BA1146" s="478"/>
      <c r="BB1146" s="232"/>
      <c r="BC1146" s="478"/>
      <c r="BD1146" s="478"/>
      <c r="BE1146" s="478"/>
      <c r="BF1146" s="478"/>
      <c r="BG1146" s="478"/>
      <c r="BH1146" s="478"/>
      <c r="BI1146" s="478"/>
      <c r="BJ1146" s="478"/>
      <c r="BK1146" s="478"/>
      <c r="BL1146" s="478"/>
      <c r="BM1146" s="478"/>
      <c r="BN1146" s="478"/>
      <c r="BO1146" s="478"/>
      <c r="BP1146" s="478"/>
      <c r="BQ1146" s="478"/>
      <c r="BR1146" s="478"/>
      <c r="BS1146" s="478"/>
      <c r="BT1146" s="478"/>
      <c r="BU1146" s="478"/>
      <c r="BV1146" s="478"/>
      <c r="BW1146" s="478"/>
      <c r="BX1146" s="478"/>
      <c r="BY1146" s="478"/>
    </row>
    <row r="1147" s="205" customFormat="true" ht="15" customHeight="true" x14ac:dyDescent="0.2">
      <c r="BA1147" s="478"/>
      <c r="BB1147" s="232"/>
      <c r="BC1147" s="478"/>
      <c r="BD1147" s="478"/>
      <c r="BE1147" s="478"/>
      <c r="BF1147" s="478"/>
      <c r="BG1147" s="478"/>
      <c r="BH1147" s="478"/>
      <c r="BI1147" s="478"/>
      <c r="BJ1147" s="478"/>
      <c r="BK1147" s="478"/>
      <c r="BL1147" s="478"/>
      <c r="BM1147" s="478"/>
      <c r="BN1147" s="478"/>
      <c r="BO1147" s="478"/>
      <c r="BP1147" s="478"/>
      <c r="BQ1147" s="478"/>
      <c r="BR1147" s="478"/>
      <c r="BS1147" s="478"/>
      <c r="BT1147" s="478"/>
      <c r="BU1147" s="478"/>
      <c r="BV1147" s="478"/>
      <c r="BW1147" s="478"/>
      <c r="BX1147" s="478"/>
      <c r="BY1147" s="478"/>
    </row>
    <row r="1148" s="205" customFormat="true" ht="15" customHeight="true" x14ac:dyDescent="0.2">
      <c r="BA1148" s="478"/>
      <c r="BB1148" s="232"/>
      <c r="BC1148" s="478"/>
      <c r="BD1148" s="478"/>
      <c r="BE1148" s="478"/>
      <c r="BF1148" s="478"/>
      <c r="BG1148" s="478"/>
      <c r="BH1148" s="478"/>
      <c r="BI1148" s="478"/>
      <c r="BJ1148" s="478"/>
      <c r="BK1148" s="478"/>
      <c r="BL1148" s="478"/>
      <c r="BM1148" s="478"/>
      <c r="BN1148" s="478"/>
      <c r="BO1148" s="478"/>
      <c r="BP1148" s="478"/>
      <c r="BQ1148" s="478"/>
      <c r="BR1148" s="478"/>
      <c r="BS1148" s="478"/>
      <c r="BT1148" s="478"/>
      <c r="BU1148" s="478"/>
      <c r="BV1148" s="478"/>
      <c r="BW1148" s="478"/>
      <c r="BX1148" s="478"/>
      <c r="BY1148" s="478"/>
    </row>
    <row r="1149" s="205" customFormat="true" ht="15" customHeight="true" x14ac:dyDescent="0.2">
      <c r="BA1149" s="478"/>
      <c r="BB1149" s="232"/>
      <c r="BC1149" s="478"/>
      <c r="BD1149" s="478"/>
      <c r="BE1149" s="478"/>
      <c r="BF1149" s="478"/>
      <c r="BG1149" s="478"/>
      <c r="BH1149" s="478"/>
      <c r="BI1149" s="478"/>
      <c r="BJ1149" s="478"/>
      <c r="BK1149" s="478"/>
      <c r="BL1149" s="478"/>
      <c r="BM1149" s="478"/>
      <c r="BN1149" s="478"/>
      <c r="BO1149" s="478"/>
      <c r="BP1149" s="478"/>
      <c r="BQ1149" s="478"/>
      <c r="BR1149" s="478"/>
      <c r="BS1149" s="478"/>
      <c r="BT1149" s="478"/>
      <c r="BU1149" s="478"/>
      <c r="BV1149" s="478"/>
      <c r="BW1149" s="478"/>
      <c r="BX1149" s="478"/>
      <c r="BY1149" s="478"/>
    </row>
    <row r="1150" s="205" customFormat="true" ht="15" customHeight="true" x14ac:dyDescent="0.2">
      <c r="BA1150" s="478"/>
      <c r="BB1150" s="232"/>
      <c r="BC1150" s="478"/>
      <c r="BD1150" s="478"/>
      <c r="BE1150" s="478"/>
      <c r="BF1150" s="478"/>
      <c r="BG1150" s="478"/>
      <c r="BH1150" s="478"/>
      <c r="BI1150" s="478"/>
      <c r="BJ1150" s="478"/>
      <c r="BK1150" s="478"/>
      <c r="BL1150" s="478"/>
      <c r="BM1150" s="478"/>
      <c r="BN1150" s="478"/>
      <c r="BO1150" s="478"/>
      <c r="BP1150" s="478"/>
      <c r="BQ1150" s="478"/>
      <c r="BR1150" s="478"/>
      <c r="BS1150" s="478"/>
      <c r="BT1150" s="478"/>
      <c r="BU1150" s="478"/>
      <c r="BV1150" s="478"/>
      <c r="BW1150" s="478"/>
      <c r="BX1150" s="478"/>
      <c r="BY1150" s="478"/>
    </row>
    <row r="1151" s="205" customFormat="true" ht="15" customHeight="true" x14ac:dyDescent="0.2">
      <c r="BA1151" s="478"/>
      <c r="BB1151" s="232"/>
      <c r="BC1151" s="478"/>
      <c r="BD1151" s="478"/>
      <c r="BE1151" s="478"/>
      <c r="BF1151" s="478"/>
      <c r="BG1151" s="478"/>
      <c r="BH1151" s="478"/>
      <c r="BI1151" s="478"/>
      <c r="BJ1151" s="478"/>
      <c r="BK1151" s="478"/>
      <c r="BL1151" s="478"/>
      <c r="BM1151" s="478"/>
      <c r="BN1151" s="478"/>
      <c r="BO1151" s="478"/>
      <c r="BP1151" s="478"/>
      <c r="BQ1151" s="478"/>
      <c r="BR1151" s="478"/>
      <c r="BS1151" s="478"/>
      <c r="BT1151" s="478"/>
      <c r="BU1151" s="478"/>
      <c r="BV1151" s="478"/>
      <c r="BW1151" s="478"/>
      <c r="BX1151" s="478"/>
      <c r="BY1151" s="478"/>
    </row>
    <row r="1152" s="205" customFormat="true" ht="15" customHeight="true" x14ac:dyDescent="0.2">
      <c r="BA1152" s="478"/>
      <c r="BB1152" s="232"/>
      <c r="BC1152" s="478"/>
      <c r="BD1152" s="478"/>
      <c r="BE1152" s="478"/>
      <c r="BF1152" s="478"/>
      <c r="BG1152" s="478"/>
      <c r="BH1152" s="478"/>
      <c r="BI1152" s="478"/>
      <c r="BJ1152" s="478"/>
      <c r="BK1152" s="478"/>
      <c r="BL1152" s="478"/>
      <c r="BM1152" s="478"/>
      <c r="BN1152" s="478"/>
      <c r="BO1152" s="478"/>
      <c r="BP1152" s="478"/>
      <c r="BQ1152" s="478"/>
      <c r="BR1152" s="478"/>
      <c r="BS1152" s="478"/>
      <c r="BT1152" s="478"/>
      <c r="BU1152" s="478"/>
      <c r="BV1152" s="478"/>
      <c r="BW1152" s="478"/>
      <c r="BX1152" s="478"/>
      <c r="BY1152" s="478"/>
    </row>
    <row r="1153" s="205" customFormat="true" ht="15" customHeight="true" x14ac:dyDescent="0.2">
      <c r="BA1153" s="478"/>
      <c r="BB1153" s="232"/>
      <c r="BC1153" s="478"/>
      <c r="BD1153" s="478"/>
      <c r="BE1153" s="478"/>
      <c r="BF1153" s="478"/>
      <c r="BG1153" s="478"/>
      <c r="BH1153" s="478"/>
      <c r="BI1153" s="478"/>
      <c r="BJ1153" s="478"/>
      <c r="BK1153" s="478"/>
      <c r="BL1153" s="478"/>
      <c r="BM1153" s="478"/>
      <c r="BN1153" s="478"/>
      <c r="BO1153" s="478"/>
      <c r="BP1153" s="478"/>
      <c r="BQ1153" s="478"/>
      <c r="BR1153" s="478"/>
      <c r="BS1153" s="478"/>
      <c r="BT1153" s="478"/>
      <c r="BU1153" s="478"/>
      <c r="BV1153" s="478"/>
      <c r="BW1153" s="478"/>
      <c r="BX1153" s="478"/>
      <c r="BY1153" s="478"/>
    </row>
    <row r="1154" s="205" customFormat="true" ht="15" customHeight="true" x14ac:dyDescent="0.2">
      <c r="BA1154" s="478"/>
      <c r="BB1154" s="232"/>
      <c r="BC1154" s="478"/>
      <c r="BD1154" s="478"/>
      <c r="BE1154" s="478"/>
      <c r="BF1154" s="478"/>
      <c r="BG1154" s="478"/>
      <c r="BH1154" s="478"/>
      <c r="BI1154" s="478"/>
      <c r="BJ1154" s="478"/>
      <c r="BK1154" s="478"/>
      <c r="BL1154" s="478"/>
      <c r="BM1154" s="478"/>
      <c r="BN1154" s="478"/>
      <c r="BO1154" s="478"/>
      <c r="BP1154" s="478"/>
      <c r="BQ1154" s="478"/>
      <c r="BR1154" s="478"/>
      <c r="BS1154" s="478"/>
      <c r="BT1154" s="478"/>
      <c r="BU1154" s="478"/>
      <c r="BV1154" s="478"/>
      <c r="BW1154" s="478"/>
      <c r="BX1154" s="478"/>
      <c r="BY1154" s="478"/>
    </row>
    <row r="1155" s="205" customFormat="true" ht="15" customHeight="true" x14ac:dyDescent="0.2">
      <c r="BA1155" s="478"/>
      <c r="BB1155" s="232"/>
      <c r="BC1155" s="478"/>
      <c r="BD1155" s="478"/>
      <c r="BE1155" s="478"/>
      <c r="BF1155" s="478"/>
      <c r="BG1155" s="478"/>
      <c r="BH1155" s="478"/>
      <c r="BI1155" s="478"/>
      <c r="BJ1155" s="478"/>
      <c r="BK1155" s="478"/>
      <c r="BL1155" s="478"/>
      <c r="BM1155" s="478"/>
      <c r="BN1155" s="478"/>
      <c r="BO1155" s="478"/>
      <c r="BP1155" s="478"/>
      <c r="BQ1155" s="478"/>
      <c r="BR1155" s="478"/>
      <c r="BS1155" s="478"/>
      <c r="BT1155" s="478"/>
      <c r="BU1155" s="478"/>
      <c r="BV1155" s="478"/>
      <c r="BW1155" s="478"/>
      <c r="BX1155" s="478"/>
      <c r="BY1155" s="478"/>
    </row>
    <row r="1156" s="205" customFormat="true" ht="15" customHeight="true" x14ac:dyDescent="0.2">
      <c r="BA1156" s="478"/>
      <c r="BB1156" s="232"/>
      <c r="BC1156" s="478"/>
      <c r="BD1156" s="478"/>
      <c r="BE1156" s="478"/>
      <c r="BF1156" s="478"/>
      <c r="BG1156" s="478"/>
      <c r="BH1156" s="478"/>
      <c r="BI1156" s="478"/>
      <c r="BJ1156" s="478"/>
      <c r="BK1156" s="478"/>
      <c r="BL1156" s="478"/>
      <c r="BM1156" s="478"/>
      <c r="BN1156" s="478"/>
      <c r="BO1156" s="478"/>
      <c r="BP1156" s="478"/>
      <c r="BQ1156" s="478"/>
      <c r="BR1156" s="478"/>
      <c r="BS1156" s="478"/>
      <c r="BT1156" s="478"/>
      <c r="BU1156" s="478"/>
      <c r="BV1156" s="478"/>
      <c r="BW1156" s="478"/>
      <c r="BX1156" s="478"/>
      <c r="BY1156" s="478"/>
    </row>
    <row r="1157" s="205" customFormat="true" ht="15" customHeight="true" x14ac:dyDescent="0.2">
      <c r="BA1157" s="478"/>
      <c r="BB1157" s="232"/>
      <c r="BC1157" s="478"/>
      <c r="BD1157" s="478"/>
      <c r="BE1157" s="478"/>
      <c r="BF1157" s="478"/>
      <c r="BG1157" s="478"/>
      <c r="BH1157" s="478"/>
      <c r="BI1157" s="478"/>
      <c r="BJ1157" s="478"/>
      <c r="BK1157" s="478"/>
      <c r="BL1157" s="478"/>
      <c r="BM1157" s="478"/>
      <c r="BN1157" s="478"/>
      <c r="BO1157" s="478"/>
      <c r="BP1157" s="478"/>
      <c r="BQ1157" s="478"/>
      <c r="BR1157" s="478"/>
      <c r="BS1157" s="478"/>
      <c r="BT1157" s="478"/>
      <c r="BU1157" s="478"/>
      <c r="BV1157" s="478"/>
      <c r="BW1157" s="478"/>
      <c r="BX1157" s="478"/>
      <c r="BY1157" s="478"/>
    </row>
    <row r="1158" s="205" customFormat="true" ht="15" customHeight="true" x14ac:dyDescent="0.2">
      <c r="BA1158" s="478"/>
      <c r="BB1158" s="232"/>
      <c r="BC1158" s="478"/>
      <c r="BD1158" s="478"/>
      <c r="BE1158" s="478"/>
      <c r="BF1158" s="478"/>
      <c r="BG1158" s="478"/>
      <c r="BH1158" s="478"/>
      <c r="BI1158" s="478"/>
      <c r="BJ1158" s="478"/>
      <c r="BK1158" s="478"/>
      <c r="BL1158" s="478"/>
      <c r="BM1158" s="478"/>
      <c r="BN1158" s="478"/>
      <c r="BO1158" s="478"/>
      <c r="BP1158" s="478"/>
      <c r="BQ1158" s="478"/>
      <c r="BR1158" s="478"/>
      <c r="BS1158" s="478"/>
      <c r="BT1158" s="478"/>
      <c r="BU1158" s="478"/>
      <c r="BV1158" s="478"/>
      <c r="BW1158" s="478"/>
      <c r="BX1158" s="478"/>
      <c r="BY1158" s="478"/>
    </row>
    <row r="1159" s="205" customFormat="true" ht="15" customHeight="true" x14ac:dyDescent="0.2">
      <c r="BA1159" s="478"/>
      <c r="BB1159" s="232"/>
      <c r="BC1159" s="478"/>
      <c r="BD1159" s="478"/>
      <c r="BE1159" s="478"/>
      <c r="BF1159" s="478"/>
      <c r="BG1159" s="478"/>
      <c r="BH1159" s="478"/>
      <c r="BI1159" s="478"/>
      <c r="BJ1159" s="478"/>
      <c r="BK1159" s="478"/>
      <c r="BL1159" s="478"/>
      <c r="BM1159" s="478"/>
      <c r="BN1159" s="478"/>
      <c r="BO1159" s="478"/>
      <c r="BP1159" s="478"/>
      <c r="BQ1159" s="478"/>
      <c r="BR1159" s="478"/>
      <c r="BS1159" s="478"/>
      <c r="BT1159" s="478"/>
      <c r="BU1159" s="478"/>
      <c r="BV1159" s="478"/>
      <c r="BW1159" s="478"/>
      <c r="BX1159" s="478"/>
      <c r="BY1159" s="478"/>
    </row>
    <row r="1160" s="205" customFormat="true" ht="15" customHeight="true" x14ac:dyDescent="0.2">
      <c r="BA1160" s="478"/>
      <c r="BB1160" s="232"/>
      <c r="BC1160" s="478"/>
      <c r="BD1160" s="478"/>
      <c r="BE1160" s="478"/>
      <c r="BF1160" s="478"/>
      <c r="BG1160" s="478"/>
      <c r="BH1160" s="478"/>
      <c r="BI1160" s="478"/>
      <c r="BJ1160" s="478"/>
      <c r="BK1160" s="478"/>
      <c r="BL1160" s="478"/>
      <c r="BM1160" s="478"/>
      <c r="BN1160" s="478"/>
      <c r="BO1160" s="478"/>
      <c r="BP1160" s="478"/>
      <c r="BQ1160" s="478"/>
      <c r="BR1160" s="478"/>
      <c r="BS1160" s="478"/>
      <c r="BT1160" s="478"/>
      <c r="BU1160" s="478"/>
      <c r="BV1160" s="478"/>
      <c r="BW1160" s="478"/>
      <c r="BX1160" s="478"/>
      <c r="BY1160" s="478"/>
    </row>
    <row r="1161" s="205" customFormat="true" ht="15" customHeight="true" x14ac:dyDescent="0.2">
      <c r="BA1161" s="478"/>
      <c r="BB1161" s="232"/>
      <c r="BC1161" s="478"/>
      <c r="BD1161" s="478"/>
      <c r="BE1161" s="478"/>
      <c r="BF1161" s="478"/>
      <c r="BG1161" s="478"/>
      <c r="BH1161" s="478"/>
      <c r="BI1161" s="478"/>
      <c r="BJ1161" s="478"/>
      <c r="BK1161" s="478"/>
      <c r="BL1161" s="478"/>
      <c r="BM1161" s="478"/>
      <c r="BN1161" s="478"/>
      <c r="BO1161" s="478"/>
      <c r="BP1161" s="478"/>
      <c r="BQ1161" s="478"/>
      <c r="BR1161" s="478"/>
      <c r="BS1161" s="478"/>
      <c r="BT1161" s="478"/>
      <c r="BU1161" s="478"/>
      <c r="BV1161" s="478"/>
      <c r="BW1161" s="478"/>
      <c r="BX1161" s="478"/>
      <c r="BY1161" s="478"/>
    </row>
    <row r="1162" s="205" customFormat="true" ht="15" customHeight="true" x14ac:dyDescent="0.2">
      <c r="BA1162" s="478"/>
      <c r="BB1162" s="232"/>
      <c r="BC1162" s="478"/>
      <c r="BD1162" s="478"/>
      <c r="BE1162" s="478"/>
      <c r="BF1162" s="478"/>
      <c r="BG1162" s="478"/>
      <c r="BH1162" s="478"/>
      <c r="BI1162" s="478"/>
      <c r="BJ1162" s="478"/>
      <c r="BK1162" s="478"/>
      <c r="BL1162" s="478"/>
      <c r="BM1162" s="478"/>
      <c r="BN1162" s="478"/>
      <c r="BO1162" s="478"/>
      <c r="BP1162" s="478"/>
      <c r="BQ1162" s="478"/>
      <c r="BR1162" s="478"/>
      <c r="BS1162" s="478"/>
      <c r="BT1162" s="478"/>
      <c r="BU1162" s="478"/>
      <c r="BV1162" s="478"/>
      <c r="BW1162" s="478"/>
      <c r="BX1162" s="478"/>
      <c r="BY1162" s="478"/>
    </row>
    <row r="1163" s="205" customFormat="true" ht="15" customHeight="true" x14ac:dyDescent="0.2">
      <c r="BA1163" s="478"/>
      <c r="BB1163" s="232"/>
      <c r="BC1163" s="478"/>
      <c r="BD1163" s="478"/>
      <c r="BE1163" s="478"/>
      <c r="BF1163" s="478"/>
      <c r="BG1163" s="478"/>
      <c r="BH1163" s="478"/>
      <c r="BI1163" s="478"/>
      <c r="BJ1163" s="478"/>
      <c r="BK1163" s="478"/>
      <c r="BL1163" s="478"/>
      <c r="BM1163" s="478"/>
      <c r="BN1163" s="478"/>
      <c r="BO1163" s="478"/>
      <c r="BP1163" s="478"/>
      <c r="BQ1163" s="478"/>
      <c r="BR1163" s="478"/>
      <c r="BS1163" s="478"/>
      <c r="BT1163" s="478"/>
      <c r="BU1163" s="478"/>
      <c r="BV1163" s="478"/>
      <c r="BW1163" s="478"/>
      <c r="BX1163" s="478"/>
      <c r="BY1163" s="478"/>
    </row>
    <row r="1164" s="205" customFormat="true" ht="15" customHeight="true" x14ac:dyDescent="0.2">
      <c r="BA1164" s="478"/>
      <c r="BB1164" s="232"/>
      <c r="BC1164" s="478"/>
      <c r="BD1164" s="478"/>
      <c r="BE1164" s="478"/>
      <c r="BF1164" s="478"/>
      <c r="BG1164" s="478"/>
      <c r="BH1164" s="478"/>
      <c r="BI1164" s="478"/>
      <c r="BJ1164" s="478"/>
      <c r="BK1164" s="478"/>
      <c r="BL1164" s="478"/>
      <c r="BM1164" s="478"/>
      <c r="BN1164" s="478"/>
      <c r="BO1164" s="478"/>
      <c r="BP1164" s="478"/>
      <c r="BQ1164" s="478"/>
      <c r="BR1164" s="478"/>
      <c r="BS1164" s="478"/>
      <c r="BT1164" s="478"/>
      <c r="BU1164" s="478"/>
      <c r="BV1164" s="478"/>
      <c r="BW1164" s="478"/>
      <c r="BX1164" s="478"/>
      <c r="BY1164" s="478"/>
    </row>
    <row r="1165" s="205" customFormat="true" ht="15" customHeight="true" x14ac:dyDescent="0.2">
      <c r="BA1165" s="478"/>
      <c r="BB1165" s="232"/>
      <c r="BC1165" s="478"/>
      <c r="BD1165" s="478"/>
      <c r="BE1165" s="478"/>
      <c r="BF1165" s="478"/>
      <c r="BG1165" s="478"/>
      <c r="BH1165" s="478"/>
      <c r="BI1165" s="478"/>
      <c r="BJ1165" s="478"/>
      <c r="BK1165" s="478"/>
      <c r="BL1165" s="478"/>
      <c r="BM1165" s="478"/>
      <c r="BN1165" s="478"/>
      <c r="BO1165" s="478"/>
      <c r="BP1165" s="478"/>
      <c r="BQ1165" s="478"/>
      <c r="BR1165" s="478"/>
      <c r="BS1165" s="478"/>
      <c r="BT1165" s="478"/>
      <c r="BU1165" s="478"/>
      <c r="BV1165" s="478"/>
      <c r="BW1165" s="478"/>
      <c r="BX1165" s="478"/>
      <c r="BY1165" s="478"/>
    </row>
    <row r="1166" s="205" customFormat="true" ht="15" customHeight="true" x14ac:dyDescent="0.2">
      <c r="BA1166" s="478"/>
      <c r="BB1166" s="232"/>
      <c r="BC1166" s="478"/>
      <c r="BD1166" s="478"/>
      <c r="BE1166" s="478"/>
      <c r="BF1166" s="478"/>
      <c r="BG1166" s="478"/>
      <c r="BH1166" s="478"/>
      <c r="BI1166" s="478"/>
      <c r="BJ1166" s="478"/>
      <c r="BK1166" s="478"/>
      <c r="BL1166" s="478"/>
      <c r="BM1166" s="478"/>
      <c r="BN1166" s="478"/>
      <c r="BO1166" s="478"/>
      <c r="BP1166" s="478"/>
      <c r="BQ1166" s="478"/>
      <c r="BR1166" s="478"/>
      <c r="BS1166" s="478"/>
      <c r="BT1166" s="478"/>
      <c r="BU1166" s="478"/>
      <c r="BV1166" s="478"/>
      <c r="BW1166" s="478"/>
      <c r="BX1166" s="478"/>
      <c r="BY1166" s="478"/>
    </row>
    <row r="1167" s="205" customFormat="true" ht="15" customHeight="true" x14ac:dyDescent="0.2">
      <c r="BA1167" s="478"/>
      <c r="BB1167" s="232"/>
      <c r="BC1167" s="478"/>
      <c r="BD1167" s="478"/>
      <c r="BE1167" s="478"/>
      <c r="BF1167" s="478"/>
      <c r="BG1167" s="478"/>
      <c r="BH1167" s="478"/>
      <c r="BI1167" s="478"/>
      <c r="BJ1167" s="478"/>
      <c r="BK1167" s="478"/>
      <c r="BL1167" s="478"/>
      <c r="BM1167" s="478"/>
      <c r="BN1167" s="478"/>
      <c r="BO1167" s="478"/>
      <c r="BP1167" s="478"/>
      <c r="BQ1167" s="478"/>
      <c r="BR1167" s="478"/>
      <c r="BS1167" s="478"/>
      <c r="BT1167" s="478"/>
      <c r="BU1167" s="478"/>
      <c r="BV1167" s="478"/>
      <c r="BW1167" s="478"/>
      <c r="BX1167" s="478"/>
      <c r="BY1167" s="478"/>
    </row>
    <row r="1168" s="205" customFormat="true" ht="15" customHeight="true" x14ac:dyDescent="0.2">
      <c r="BA1168" s="478"/>
      <c r="BB1168" s="232"/>
      <c r="BC1168" s="478"/>
      <c r="BD1168" s="478"/>
      <c r="BE1168" s="478"/>
      <c r="BF1168" s="478"/>
      <c r="BG1168" s="478"/>
      <c r="BH1168" s="478"/>
      <c r="BI1168" s="478"/>
      <c r="BJ1168" s="478"/>
      <c r="BK1168" s="478"/>
      <c r="BL1168" s="478"/>
      <c r="BM1168" s="478"/>
      <c r="BN1168" s="478"/>
      <c r="BO1168" s="478"/>
      <c r="BP1168" s="478"/>
      <c r="BQ1168" s="478"/>
      <c r="BR1168" s="478"/>
      <c r="BS1168" s="478"/>
      <c r="BT1168" s="478"/>
      <c r="BU1168" s="478"/>
      <c r="BV1168" s="478"/>
      <c r="BW1168" s="478"/>
      <c r="BX1168" s="478"/>
      <c r="BY1168" s="478"/>
    </row>
    <row r="1169" s="205" customFormat="true" ht="15" customHeight="true" x14ac:dyDescent="0.2">
      <c r="BA1169" s="478"/>
      <c r="BB1169" s="232"/>
      <c r="BC1169" s="478"/>
      <c r="BD1169" s="478"/>
      <c r="BE1169" s="478"/>
      <c r="BF1169" s="478"/>
      <c r="BG1169" s="478"/>
      <c r="BH1169" s="478"/>
      <c r="BI1169" s="478"/>
      <c r="BJ1169" s="478"/>
      <c r="BK1169" s="478"/>
      <c r="BL1169" s="478"/>
      <c r="BM1169" s="478"/>
      <c r="BN1169" s="478"/>
      <c r="BO1169" s="478"/>
      <c r="BP1169" s="478"/>
      <c r="BQ1169" s="478"/>
      <c r="BR1169" s="478"/>
      <c r="BS1169" s="478"/>
      <c r="BT1169" s="478"/>
      <c r="BU1169" s="478"/>
      <c r="BV1169" s="478"/>
      <c r="BW1169" s="478"/>
      <c r="BX1169" s="478"/>
      <c r="BY1169" s="478"/>
    </row>
    <row r="1170" s="205" customFormat="true" ht="15" customHeight="true" x14ac:dyDescent="0.2">
      <c r="A1170" s="305"/>
      <c r="B1170" s="589"/>
      <c r="C1170" s="590"/>
      <c r="D1170" s="590"/>
      <c r="E1170" s="590"/>
      <c r="F1170" s="590"/>
      <c r="G1170" s="590"/>
      <c r="H1170" s="590"/>
      <c r="I1170" s="590"/>
      <c r="J1170" s="590"/>
      <c r="K1170" s="590"/>
      <c r="L1170" s="590"/>
      <c r="M1170" s="590"/>
      <c r="N1170" s="590"/>
      <c r="O1170" s="590"/>
      <c r="P1170" s="590"/>
      <c r="Q1170" s="590"/>
      <c r="R1170" s="590"/>
      <c r="S1170" s="590"/>
      <c r="T1170" s="590"/>
      <c r="U1170" s="590"/>
      <c r="V1170" s="590"/>
      <c r="W1170" s="590"/>
      <c r="X1170" s="590"/>
      <c r="Y1170" s="590"/>
      <c r="Z1170" s="590"/>
      <c r="AA1170" s="590"/>
      <c r="AB1170" s="590"/>
      <c r="BA1170" s="478"/>
      <c r="BB1170" s="232"/>
      <c r="BC1170" s="478"/>
      <c r="BD1170" s="478"/>
      <c r="BE1170" s="478"/>
      <c r="BF1170" s="478"/>
      <c r="BG1170" s="478"/>
      <c r="BH1170" s="478"/>
      <c r="BI1170" s="478"/>
      <c r="BJ1170" s="478"/>
      <c r="BK1170" s="478"/>
      <c r="BL1170" s="478"/>
      <c r="BM1170" s="478"/>
      <c r="BN1170" s="478"/>
      <c r="BO1170" s="478"/>
      <c r="BP1170" s="478"/>
      <c r="BQ1170" s="478"/>
      <c r="BR1170" s="478"/>
      <c r="BS1170" s="478"/>
      <c r="BT1170" s="478"/>
      <c r="BU1170" s="478"/>
      <c r="BV1170" s="478"/>
      <c r="BW1170" s="478"/>
      <c r="BX1170" s="478"/>
      <c r="BY1170" s="478"/>
    </row>
    <row r="1171" s="205" customFormat="true" ht="15" customHeight="true" x14ac:dyDescent="0.2">
      <c r="A1171" s="305"/>
      <c r="B1171" s="589"/>
      <c r="C1171" s="590"/>
      <c r="D1171" s="590"/>
      <c r="E1171" s="590"/>
      <c r="F1171" s="590"/>
      <c r="G1171" s="590"/>
      <c r="H1171" s="590"/>
      <c r="I1171" s="590"/>
      <c r="J1171" s="590"/>
      <c r="K1171" s="590"/>
      <c r="L1171" s="590"/>
      <c r="M1171" s="590"/>
      <c r="N1171" s="590"/>
      <c r="O1171" s="590"/>
      <c r="P1171" s="590"/>
      <c r="Q1171" s="590"/>
      <c r="R1171" s="590"/>
      <c r="S1171" s="590"/>
      <c r="T1171" s="590"/>
      <c r="U1171" s="590"/>
      <c r="V1171" s="590"/>
      <c r="W1171" s="590"/>
      <c r="X1171" s="590"/>
      <c r="Y1171" s="590"/>
      <c r="Z1171" s="590"/>
      <c r="AA1171" s="590"/>
      <c r="AB1171" s="590"/>
      <c r="BA1171" s="478"/>
      <c r="BB1171" s="232"/>
      <c r="BC1171" s="478"/>
      <c r="BD1171" s="478"/>
      <c r="BE1171" s="478"/>
      <c r="BF1171" s="478"/>
      <c r="BG1171" s="478"/>
      <c r="BH1171" s="478"/>
      <c r="BI1171" s="478"/>
      <c r="BJ1171" s="478"/>
      <c r="BK1171" s="478"/>
      <c r="BL1171" s="478"/>
      <c r="BM1171" s="478"/>
      <c r="BN1171" s="478"/>
      <c r="BO1171" s="478"/>
      <c r="BP1171" s="478"/>
      <c r="BQ1171" s="478"/>
      <c r="BR1171" s="478"/>
      <c r="BS1171" s="478"/>
      <c r="BT1171" s="478"/>
      <c r="BU1171" s="478"/>
      <c r="BV1171" s="478"/>
      <c r="BW1171" s="478"/>
      <c r="BX1171" s="478"/>
      <c r="BY1171" s="478"/>
    </row>
    <row r="1172" s="205" customFormat="true" ht="15" customHeight="true" x14ac:dyDescent="0.2">
      <c r="A1172" s="305"/>
      <c r="B1172" s="589"/>
      <c r="C1172" s="590"/>
      <c r="D1172" s="590"/>
      <c r="E1172" s="590"/>
      <c r="F1172" s="590"/>
      <c r="G1172" s="590"/>
      <c r="H1172" s="590"/>
      <c r="I1172" s="590"/>
      <c r="J1172" s="590"/>
      <c r="K1172" s="590"/>
      <c r="L1172" s="590"/>
      <c r="M1172" s="590"/>
      <c r="N1172" s="590"/>
      <c r="O1172" s="590"/>
      <c r="P1172" s="590"/>
      <c r="Q1172" s="590"/>
      <c r="R1172" s="590"/>
      <c r="S1172" s="590"/>
      <c r="T1172" s="590"/>
      <c r="U1172" s="590"/>
      <c r="V1172" s="590"/>
      <c r="W1172" s="590"/>
      <c r="X1172" s="590"/>
      <c r="Y1172" s="590"/>
      <c r="Z1172" s="590"/>
      <c r="AA1172" s="590"/>
      <c r="AB1172" s="590"/>
      <c r="BA1172" s="478"/>
      <c r="BB1172" s="232"/>
      <c r="BC1172" s="478"/>
      <c r="BD1172" s="478"/>
      <c r="BE1172" s="478"/>
      <c r="BF1172" s="478"/>
      <c r="BG1172" s="478"/>
      <c r="BH1172" s="478"/>
      <c r="BI1172" s="478"/>
      <c r="BJ1172" s="478"/>
      <c r="BK1172" s="478"/>
      <c r="BL1172" s="478"/>
      <c r="BM1172" s="478"/>
      <c r="BN1172" s="478"/>
      <c r="BO1172" s="478"/>
      <c r="BP1172" s="478"/>
      <c r="BQ1172" s="478"/>
      <c r="BR1172" s="478"/>
      <c r="BS1172" s="478"/>
      <c r="BT1172" s="478"/>
      <c r="BU1172" s="478"/>
      <c r="BV1172" s="478"/>
      <c r="BW1172" s="478"/>
      <c r="BX1172" s="478"/>
      <c r="BY1172" s="478"/>
    </row>
    <row r="1173" s="205" customFormat="true" ht="15" customHeight="true" x14ac:dyDescent="0.2">
      <c r="A1173" s="305"/>
      <c r="B1173" s="589"/>
      <c r="C1173" s="590"/>
      <c r="D1173" s="590"/>
      <c r="E1173" s="590"/>
      <c r="F1173" s="590"/>
      <c r="G1173" s="590"/>
      <c r="H1173" s="590"/>
      <c r="I1173" s="590"/>
      <c r="J1173" s="590"/>
      <c r="K1173" s="590"/>
      <c r="L1173" s="590"/>
      <c r="M1173" s="590"/>
      <c r="N1173" s="590"/>
      <c r="O1173" s="590"/>
      <c r="P1173" s="590"/>
      <c r="Q1173" s="590"/>
      <c r="R1173" s="590"/>
      <c r="S1173" s="590"/>
      <c r="T1173" s="590"/>
      <c r="U1173" s="590"/>
      <c r="V1173" s="590"/>
      <c r="W1173" s="590"/>
      <c r="X1173" s="590"/>
      <c r="Y1173" s="590"/>
      <c r="Z1173" s="590"/>
      <c r="AA1173" s="590"/>
      <c r="AB1173" s="590"/>
      <c r="BA1173" s="478"/>
      <c r="BB1173" s="232"/>
      <c r="BC1173" s="478"/>
      <c r="BD1173" s="478"/>
      <c r="BE1173" s="478"/>
      <c r="BF1173" s="478"/>
      <c r="BG1173" s="478"/>
      <c r="BH1173" s="478"/>
      <c r="BI1173" s="478"/>
      <c r="BJ1173" s="478"/>
      <c r="BK1173" s="478"/>
      <c r="BL1173" s="478"/>
      <c r="BM1173" s="478"/>
      <c r="BN1173" s="478"/>
      <c r="BO1173" s="478"/>
      <c r="BP1173" s="478"/>
      <c r="BQ1173" s="478"/>
      <c r="BR1173" s="478"/>
      <c r="BS1173" s="478"/>
      <c r="BT1173" s="478"/>
      <c r="BU1173" s="478"/>
      <c r="BV1173" s="478"/>
      <c r="BW1173" s="478"/>
      <c r="BX1173" s="478"/>
      <c r="BY1173" s="478"/>
    </row>
    <row r="1174" s="205" customFormat="true" ht="15" customHeight="true" x14ac:dyDescent="0.2">
      <c r="A1174" s="305"/>
      <c r="B1174" s="589"/>
      <c r="C1174" s="590"/>
      <c r="D1174" s="590"/>
      <c r="E1174" s="590"/>
      <c r="F1174" s="590"/>
      <c r="G1174" s="590"/>
      <c r="H1174" s="590"/>
      <c r="I1174" s="590"/>
      <c r="J1174" s="590"/>
      <c r="K1174" s="590"/>
      <c r="L1174" s="590"/>
      <c r="M1174" s="590"/>
      <c r="N1174" s="590"/>
      <c r="O1174" s="590"/>
      <c r="P1174" s="590"/>
      <c r="Q1174" s="590"/>
      <c r="R1174" s="590"/>
      <c r="S1174" s="590"/>
      <c r="T1174" s="590"/>
      <c r="U1174" s="590"/>
      <c r="V1174" s="590"/>
      <c r="W1174" s="590"/>
      <c r="X1174" s="590"/>
      <c r="Y1174" s="590"/>
      <c r="Z1174" s="590"/>
      <c r="AA1174" s="590"/>
      <c r="AB1174" s="590"/>
      <c r="BA1174" s="478"/>
      <c r="BB1174" s="232"/>
      <c r="BC1174" s="478"/>
      <c r="BD1174" s="478"/>
      <c r="BE1174" s="478"/>
      <c r="BF1174" s="478"/>
      <c r="BG1174" s="478"/>
      <c r="BH1174" s="478"/>
      <c r="BI1174" s="478"/>
      <c r="BJ1174" s="478"/>
      <c r="BK1174" s="478"/>
      <c r="BL1174" s="478"/>
      <c r="BM1174" s="478"/>
      <c r="BN1174" s="478"/>
      <c r="BO1174" s="478"/>
      <c r="BP1174" s="478"/>
      <c r="BQ1174" s="478"/>
      <c r="BR1174" s="478"/>
      <c r="BS1174" s="478"/>
      <c r="BT1174" s="478"/>
      <c r="BU1174" s="478"/>
      <c r="BV1174" s="478"/>
      <c r="BW1174" s="478"/>
      <c r="BX1174" s="478"/>
      <c r="BY1174" s="478"/>
    </row>
    <row r="1175" s="205" customFormat="true" ht="15" customHeight="true" x14ac:dyDescent="0.2">
      <c r="A1175" s="305"/>
      <c r="B1175" s="589"/>
      <c r="C1175" s="590"/>
      <c r="D1175" s="590"/>
      <c r="E1175" s="590"/>
      <c r="F1175" s="590"/>
      <c r="G1175" s="590"/>
      <c r="H1175" s="590"/>
      <c r="I1175" s="590"/>
      <c r="J1175" s="590"/>
      <c r="K1175" s="590"/>
      <c r="L1175" s="590"/>
      <c r="M1175" s="590"/>
      <c r="N1175" s="590"/>
      <c r="O1175" s="590"/>
      <c r="P1175" s="590"/>
      <c r="Q1175" s="590"/>
      <c r="R1175" s="590"/>
      <c r="S1175" s="590"/>
      <c r="T1175" s="590"/>
      <c r="U1175" s="590"/>
      <c r="V1175" s="590"/>
      <c r="W1175" s="590"/>
      <c r="X1175" s="590"/>
      <c r="Y1175" s="590"/>
      <c r="Z1175" s="590"/>
      <c r="AA1175" s="590"/>
      <c r="AB1175" s="590"/>
      <c r="BA1175" s="478"/>
      <c r="BB1175" s="232"/>
      <c r="BC1175" s="478"/>
      <c r="BD1175" s="478"/>
      <c r="BE1175" s="478"/>
      <c r="BF1175" s="478"/>
      <c r="BG1175" s="478"/>
      <c r="BH1175" s="478"/>
      <c r="BI1175" s="478"/>
      <c r="BJ1175" s="478"/>
      <c r="BK1175" s="478"/>
      <c r="BL1175" s="478"/>
      <c r="BM1175" s="478"/>
      <c r="BN1175" s="478"/>
      <c r="BO1175" s="478"/>
      <c r="BP1175" s="478"/>
      <c r="BQ1175" s="478"/>
      <c r="BR1175" s="478"/>
      <c r="BS1175" s="478"/>
      <c r="BT1175" s="478"/>
      <c r="BU1175" s="478"/>
      <c r="BV1175" s="478"/>
      <c r="BW1175" s="478"/>
      <c r="BX1175" s="478"/>
      <c r="BY1175" s="478"/>
    </row>
    <row r="1176" s="205" customFormat="true" ht="15" customHeight="true" x14ac:dyDescent="0.2">
      <c r="A1176" s="591"/>
      <c r="B1176" s="305"/>
      <c r="C1176" s="592"/>
      <c r="D1176" s="593"/>
      <c r="E1176" s="593"/>
      <c r="F1176" s="593"/>
      <c r="G1176" s="593"/>
      <c r="H1176" s="592"/>
      <c r="I1176" s="593"/>
      <c r="J1176" s="593"/>
      <c r="K1176" s="593"/>
      <c r="L1176" s="593"/>
      <c r="M1176" s="592"/>
      <c r="N1176" s="593"/>
      <c r="O1176" s="593"/>
      <c r="P1176" s="593"/>
      <c r="Q1176" s="593"/>
      <c r="R1176" s="592"/>
      <c r="S1176" s="593"/>
      <c r="T1176" s="593"/>
      <c r="U1176" s="593"/>
      <c r="BA1176" s="478"/>
      <c r="BB1176" s="232"/>
      <c r="BC1176" s="478"/>
      <c r="BD1176" s="478"/>
      <c r="BE1176" s="478"/>
      <c r="BF1176" s="478"/>
      <c r="BG1176" s="478"/>
      <c r="BH1176" s="478"/>
      <c r="BI1176" s="478"/>
      <c r="BJ1176" s="478"/>
      <c r="BK1176" s="478"/>
      <c r="BL1176" s="478"/>
      <c r="BM1176" s="478"/>
      <c r="BN1176" s="478"/>
      <c r="BO1176" s="478"/>
      <c r="BP1176" s="478"/>
      <c r="BQ1176" s="478"/>
      <c r="BR1176" s="478"/>
      <c r="BS1176" s="478"/>
      <c r="BT1176" s="478"/>
      <c r="BU1176" s="478"/>
      <c r="BV1176" s="478"/>
      <c r="BW1176" s="478"/>
      <c r="BX1176" s="478"/>
      <c r="BY1176" s="478"/>
    </row>
    <row r="1177" s="205" customFormat="true" ht="15" customHeight="true" x14ac:dyDescent="0.2">
      <c r="A1177" s="593"/>
      <c r="B1177" s="593"/>
      <c r="C1177" s="592"/>
      <c r="D1177" s="592"/>
      <c r="E1177" s="592"/>
      <c r="F1177" s="592"/>
      <c r="G1177" s="592"/>
      <c r="H1177" s="592"/>
      <c r="I1177" s="592"/>
      <c r="J1177" s="592"/>
      <c r="K1177" s="592"/>
      <c r="L1177" s="592"/>
      <c r="M1177" s="592"/>
      <c r="N1177" s="592"/>
      <c r="O1177" s="592"/>
      <c r="P1177" s="592"/>
      <c r="Q1177" s="592"/>
      <c r="R1177" s="592"/>
      <c r="S1177" s="592"/>
      <c r="T1177" s="592"/>
      <c r="U1177" s="592"/>
      <c r="BA1177" s="478"/>
      <c r="BB1177" s="232"/>
      <c r="BC1177" s="478"/>
      <c r="BD1177" s="478"/>
      <c r="BE1177" s="478"/>
      <c r="BF1177" s="478"/>
      <c r="BG1177" s="478"/>
      <c r="BH1177" s="478"/>
      <c r="BI1177" s="478"/>
      <c r="BJ1177" s="478"/>
      <c r="BK1177" s="478"/>
      <c r="BL1177" s="478"/>
      <c r="BM1177" s="478"/>
      <c r="BN1177" s="478"/>
      <c r="BO1177" s="478"/>
      <c r="BP1177" s="478"/>
      <c r="BQ1177" s="478"/>
      <c r="BR1177" s="478"/>
      <c r="BS1177" s="478"/>
      <c r="BT1177" s="478"/>
      <c r="BU1177" s="478"/>
      <c r="BV1177" s="478"/>
      <c r="BW1177" s="478"/>
      <c r="BX1177" s="478"/>
      <c r="BY1177" s="478"/>
    </row>
    <row r="1178" s="205" customFormat="true" ht="15" customHeight="true" x14ac:dyDescent="0.2">
      <c r="BA1178" s="478"/>
      <c r="BB1178" s="232"/>
      <c r="BC1178" s="478"/>
      <c r="BD1178" s="478"/>
      <c r="BE1178" s="478"/>
      <c r="BF1178" s="478"/>
      <c r="BG1178" s="478"/>
      <c r="BH1178" s="478"/>
      <c r="BI1178" s="478"/>
      <c r="BJ1178" s="478"/>
      <c r="BK1178" s="478"/>
      <c r="BL1178" s="478"/>
      <c r="BM1178" s="478"/>
      <c r="BN1178" s="478"/>
      <c r="BO1178" s="478"/>
      <c r="BP1178" s="478"/>
      <c r="BQ1178" s="478"/>
      <c r="BR1178" s="478"/>
      <c r="BS1178" s="478"/>
      <c r="BT1178" s="478"/>
      <c r="BU1178" s="478"/>
      <c r="BV1178" s="478"/>
      <c r="BW1178" s="478"/>
      <c r="BX1178" s="478"/>
      <c r="BY1178" s="478"/>
    </row>
    <row r="1179" s="205" customFormat="true" ht="15" customHeight="true" x14ac:dyDescent="0.2">
      <c r="BA1179" s="478"/>
      <c r="BB1179" s="232"/>
      <c r="BC1179" s="478"/>
      <c r="BD1179" s="478"/>
      <c r="BE1179" s="478"/>
      <c r="BF1179" s="478"/>
      <c r="BG1179" s="478"/>
      <c r="BH1179" s="478"/>
      <c r="BI1179" s="478"/>
      <c r="BJ1179" s="478"/>
      <c r="BK1179" s="478"/>
      <c r="BL1179" s="478"/>
      <c r="BM1179" s="478"/>
      <c r="BN1179" s="478"/>
      <c r="BO1179" s="478"/>
      <c r="BP1179" s="478"/>
      <c r="BQ1179" s="478"/>
      <c r="BR1179" s="478"/>
      <c r="BS1179" s="478"/>
      <c r="BT1179" s="478"/>
      <c r="BU1179" s="478"/>
      <c r="BV1179" s="478"/>
      <c r="BW1179" s="478"/>
      <c r="BX1179" s="478"/>
      <c r="BY1179" s="478"/>
    </row>
    <row r="1180" s="205" customFormat="true" ht="15" customHeight="true" x14ac:dyDescent="0.2">
      <c r="BA1180" s="478"/>
      <c r="BB1180" s="232"/>
      <c r="BC1180" s="478"/>
      <c r="BD1180" s="478"/>
      <c r="BE1180" s="478"/>
      <c r="BF1180" s="478"/>
      <c r="BG1180" s="478"/>
      <c r="BH1180" s="478"/>
      <c r="BI1180" s="478"/>
      <c r="BJ1180" s="478"/>
      <c r="BK1180" s="478"/>
      <c r="BL1180" s="478"/>
      <c r="BM1180" s="478"/>
      <c r="BN1180" s="478"/>
      <c r="BO1180" s="478"/>
      <c r="BP1180" s="478"/>
      <c r="BQ1180" s="478"/>
      <c r="BR1180" s="478"/>
      <c r="BS1180" s="478"/>
      <c r="BT1180" s="478"/>
      <c r="BU1180" s="478"/>
      <c r="BV1180" s="478"/>
      <c r="BW1180" s="478"/>
      <c r="BX1180" s="478"/>
      <c r="BY1180" s="478"/>
    </row>
    <row r="1181" s="205" customFormat="true" ht="15" customHeight="true" x14ac:dyDescent="0.2">
      <c r="BA1181" s="478"/>
      <c r="BB1181" s="232"/>
      <c r="BC1181" s="478"/>
      <c r="BD1181" s="478"/>
      <c r="BE1181" s="478"/>
      <c r="BF1181" s="478"/>
      <c r="BG1181" s="478"/>
      <c r="BH1181" s="478"/>
      <c r="BI1181" s="478"/>
      <c r="BJ1181" s="478"/>
      <c r="BK1181" s="478"/>
      <c r="BL1181" s="478"/>
      <c r="BM1181" s="478"/>
      <c r="BN1181" s="478"/>
      <c r="BO1181" s="478"/>
      <c r="BP1181" s="478"/>
      <c r="BQ1181" s="478"/>
      <c r="BR1181" s="478"/>
      <c r="BS1181" s="478"/>
      <c r="BT1181" s="478"/>
      <c r="BU1181" s="478"/>
      <c r="BV1181" s="478"/>
      <c r="BW1181" s="478"/>
      <c r="BX1181" s="478"/>
      <c r="BY1181" s="478"/>
    </row>
    <row r="1182" s="205" customFormat="true" ht="15" customHeight="true" x14ac:dyDescent="0.2">
      <c r="BA1182" s="478"/>
      <c r="BB1182" s="232"/>
      <c r="BC1182" s="478"/>
      <c r="BD1182" s="478"/>
      <c r="BE1182" s="478"/>
      <c r="BF1182" s="478"/>
      <c r="BG1182" s="478"/>
      <c r="BH1182" s="478"/>
      <c r="BI1182" s="478"/>
      <c r="BJ1182" s="478"/>
      <c r="BK1182" s="478"/>
      <c r="BL1182" s="478"/>
      <c r="BM1182" s="478"/>
      <c r="BN1182" s="478"/>
      <c r="BO1182" s="478"/>
      <c r="BP1182" s="478"/>
      <c r="BQ1182" s="478"/>
      <c r="BR1182" s="478"/>
      <c r="BS1182" s="478"/>
      <c r="BT1182" s="478"/>
      <c r="BU1182" s="478"/>
      <c r="BV1182" s="478"/>
      <c r="BW1182" s="478"/>
      <c r="BX1182" s="478"/>
      <c r="BY1182" s="478"/>
    </row>
    <row r="1183" s="205" customFormat="true" ht="15" customHeight="true" x14ac:dyDescent="0.2">
      <c r="BA1183" s="478"/>
      <c r="BB1183" s="232"/>
      <c r="BC1183" s="478"/>
      <c r="BD1183" s="478"/>
      <c r="BE1183" s="478"/>
      <c r="BF1183" s="478"/>
      <c r="BG1183" s="478"/>
      <c r="BH1183" s="478"/>
      <c r="BI1183" s="478"/>
      <c r="BJ1183" s="478"/>
      <c r="BK1183" s="478"/>
      <c r="BL1183" s="478"/>
      <c r="BM1183" s="478"/>
      <c r="BN1183" s="478"/>
      <c r="BO1183" s="478"/>
      <c r="BP1183" s="478"/>
      <c r="BQ1183" s="478"/>
      <c r="BR1183" s="478"/>
      <c r="BS1183" s="478"/>
      <c r="BT1183" s="478"/>
      <c r="BU1183" s="478"/>
      <c r="BV1183" s="478"/>
      <c r="BW1183" s="478"/>
      <c r="BX1183" s="478"/>
      <c r="BY1183" s="478"/>
    </row>
    <row r="1184" s="205" customFormat="true" ht="15" customHeight="true" x14ac:dyDescent="0.2">
      <c r="BA1184" s="478"/>
      <c r="BB1184" s="232"/>
      <c r="BC1184" s="478"/>
      <c r="BD1184" s="478"/>
      <c r="BE1184" s="478"/>
      <c r="BF1184" s="478"/>
      <c r="BG1184" s="478"/>
      <c r="BH1184" s="478"/>
      <c r="BI1184" s="478"/>
      <c r="BJ1184" s="478"/>
      <c r="BK1184" s="478"/>
      <c r="BL1184" s="478"/>
      <c r="BM1184" s="478"/>
      <c r="BN1184" s="478"/>
      <c r="BO1184" s="478"/>
      <c r="BP1184" s="478"/>
      <c r="BQ1184" s="478"/>
      <c r="BR1184" s="478"/>
      <c r="BS1184" s="478"/>
      <c r="BT1184" s="478"/>
      <c r="BU1184" s="478"/>
      <c r="BV1184" s="478"/>
      <c r="BW1184" s="478"/>
      <c r="BX1184" s="478"/>
      <c r="BY1184" s="478"/>
    </row>
    <row r="1185" s="205" customFormat="true" ht="15" customHeight="true" x14ac:dyDescent="0.2">
      <c r="BA1185" s="478"/>
      <c r="BB1185" s="232"/>
      <c r="BC1185" s="478"/>
      <c r="BD1185" s="478"/>
      <c r="BE1185" s="478"/>
      <c r="BF1185" s="478"/>
      <c r="BG1185" s="478"/>
      <c r="BH1185" s="478"/>
      <c r="BI1185" s="478"/>
      <c r="BJ1185" s="478"/>
      <c r="BK1185" s="478"/>
      <c r="BL1185" s="478"/>
      <c r="BM1185" s="478"/>
      <c r="BN1185" s="478"/>
      <c r="BO1185" s="478"/>
      <c r="BP1185" s="478"/>
      <c r="BQ1185" s="478"/>
      <c r="BR1185" s="478"/>
      <c r="BS1185" s="478"/>
      <c r="BT1185" s="478"/>
      <c r="BU1185" s="478"/>
      <c r="BV1185" s="478"/>
      <c r="BW1185" s="478"/>
      <c r="BX1185" s="478"/>
      <c r="BY1185" s="478"/>
    </row>
    <row r="1186" s="205" customFormat="true" ht="15" customHeight="true" x14ac:dyDescent="0.2">
      <c r="BA1186" s="478"/>
      <c r="BB1186" s="232"/>
      <c r="BC1186" s="478"/>
      <c r="BD1186" s="478"/>
      <c r="BE1186" s="478"/>
      <c r="BF1186" s="478"/>
      <c r="BG1186" s="478"/>
      <c r="BH1186" s="478"/>
      <c r="BI1186" s="478"/>
      <c r="BJ1186" s="478"/>
      <c r="BK1186" s="478"/>
      <c r="BL1186" s="478"/>
      <c r="BM1186" s="478"/>
      <c r="BN1186" s="478"/>
      <c r="BO1186" s="478"/>
      <c r="BP1186" s="478"/>
      <c r="BQ1186" s="478"/>
      <c r="BR1186" s="478"/>
      <c r="BS1186" s="478"/>
      <c r="BT1186" s="478"/>
      <c r="BU1186" s="478"/>
      <c r="BV1186" s="478"/>
      <c r="BW1186" s="478"/>
      <c r="BX1186" s="478"/>
      <c r="BY1186" s="478"/>
    </row>
    <row r="1187" s="205" customFormat="true" ht="15" customHeight="true" x14ac:dyDescent="0.2">
      <c r="BA1187" s="478"/>
      <c r="BB1187" s="232"/>
      <c r="BC1187" s="478"/>
      <c r="BD1187" s="478"/>
      <c r="BE1187" s="478"/>
      <c r="BF1187" s="478"/>
      <c r="BG1187" s="478"/>
      <c r="BH1187" s="478"/>
      <c r="BI1187" s="478"/>
      <c r="BJ1187" s="478"/>
      <c r="BK1187" s="478"/>
      <c r="BL1187" s="478"/>
      <c r="BM1187" s="478"/>
      <c r="BN1187" s="478"/>
      <c r="BO1187" s="478"/>
      <c r="BP1187" s="478"/>
      <c r="BQ1187" s="478"/>
      <c r="BR1187" s="478"/>
      <c r="BS1187" s="478"/>
      <c r="BT1187" s="478"/>
      <c r="BU1187" s="478"/>
      <c r="BV1187" s="478"/>
      <c r="BW1187" s="478"/>
      <c r="BX1187" s="478"/>
      <c r="BY1187" s="478"/>
    </row>
    <row r="1188" s="205" customFormat="true" ht="15" customHeight="true" x14ac:dyDescent="0.2">
      <c r="BA1188" s="478"/>
      <c r="BB1188" s="232"/>
      <c r="BC1188" s="478"/>
      <c r="BD1188" s="478"/>
      <c r="BE1188" s="478"/>
      <c r="BF1188" s="478"/>
      <c r="BG1188" s="478"/>
      <c r="BH1188" s="478"/>
      <c r="BI1188" s="478"/>
      <c r="BJ1188" s="478"/>
      <c r="BK1188" s="478"/>
      <c r="BL1188" s="478"/>
      <c r="BM1188" s="478"/>
      <c r="BN1188" s="478"/>
      <c r="BO1188" s="478"/>
      <c r="BP1188" s="478"/>
      <c r="BQ1188" s="478"/>
      <c r="BR1188" s="478"/>
      <c r="BS1188" s="478"/>
      <c r="BT1188" s="478"/>
      <c r="BU1188" s="478"/>
      <c r="BV1188" s="478"/>
      <c r="BW1188" s="478"/>
      <c r="BX1188" s="478"/>
      <c r="BY1188" s="478"/>
    </row>
    <row r="1189" s="205" customFormat="true" ht="15" customHeight="true" x14ac:dyDescent="0.2">
      <c r="BA1189" s="478"/>
      <c r="BB1189" s="232"/>
      <c r="BC1189" s="478"/>
      <c r="BD1189" s="478"/>
      <c r="BE1189" s="478"/>
      <c r="BF1189" s="478"/>
      <c r="BG1189" s="478"/>
      <c r="BH1189" s="478"/>
      <c r="BI1189" s="478"/>
      <c r="BJ1189" s="478"/>
      <c r="BK1189" s="478"/>
      <c r="BL1189" s="478"/>
      <c r="BM1189" s="478"/>
      <c r="BN1189" s="478"/>
      <c r="BO1189" s="478"/>
      <c r="BP1189" s="478"/>
      <c r="BQ1189" s="478"/>
      <c r="BR1189" s="478"/>
      <c r="BS1189" s="478"/>
      <c r="BT1189" s="478"/>
      <c r="BU1189" s="478"/>
      <c r="BV1189" s="478"/>
      <c r="BW1189" s="478"/>
      <c r="BX1189" s="478"/>
      <c r="BY1189" s="478"/>
    </row>
    <row r="1190" s="205" customFormat="true" ht="15" customHeight="true" x14ac:dyDescent="0.2">
      <c r="BA1190" s="478"/>
      <c r="BB1190" s="232"/>
      <c r="BC1190" s="478"/>
      <c r="BD1190" s="478"/>
      <c r="BE1190" s="478"/>
      <c r="BF1190" s="478"/>
      <c r="BG1190" s="478"/>
      <c r="BH1190" s="478"/>
      <c r="BI1190" s="478"/>
      <c r="BJ1190" s="478"/>
      <c r="BK1190" s="478"/>
      <c r="BL1190" s="478"/>
      <c r="BM1190" s="478"/>
      <c r="BN1190" s="478"/>
      <c r="BO1190" s="478"/>
      <c r="BP1190" s="478"/>
      <c r="BQ1190" s="478"/>
      <c r="BR1190" s="478"/>
      <c r="BS1190" s="478"/>
      <c r="BT1190" s="478"/>
      <c r="BU1190" s="478"/>
      <c r="BV1190" s="478"/>
      <c r="BW1190" s="478"/>
      <c r="BX1190" s="478"/>
      <c r="BY1190" s="478"/>
    </row>
    <row r="1191" s="205" customFormat="true" ht="15" customHeight="true" x14ac:dyDescent="0.2">
      <c r="BA1191" s="478"/>
      <c r="BB1191" s="232"/>
      <c r="BC1191" s="478"/>
      <c r="BD1191" s="478"/>
      <c r="BE1191" s="478"/>
      <c r="BF1191" s="478"/>
      <c r="BG1191" s="478"/>
      <c r="BH1191" s="478"/>
      <c r="BI1191" s="478"/>
      <c r="BJ1191" s="478"/>
      <c r="BK1191" s="478"/>
      <c r="BL1191" s="478"/>
      <c r="BM1191" s="478"/>
      <c r="BN1191" s="478"/>
      <c r="BO1191" s="478"/>
      <c r="BP1191" s="478"/>
      <c r="BQ1191" s="478"/>
      <c r="BR1191" s="478"/>
      <c r="BS1191" s="478"/>
      <c r="BT1191" s="478"/>
      <c r="BU1191" s="478"/>
      <c r="BV1191" s="478"/>
      <c r="BW1191" s="478"/>
      <c r="BX1191" s="478"/>
      <c r="BY1191" s="478"/>
    </row>
    <row r="1192" s="205" customFormat="true" ht="15" customHeight="true" x14ac:dyDescent="0.2">
      <c r="BA1192" s="478"/>
      <c r="BB1192" s="232"/>
      <c r="BC1192" s="478"/>
      <c r="BD1192" s="478"/>
      <c r="BE1192" s="478"/>
      <c r="BF1192" s="478"/>
      <c r="BG1192" s="478"/>
      <c r="BH1192" s="478"/>
      <c r="BI1192" s="478"/>
      <c r="BJ1192" s="478"/>
      <c r="BK1192" s="478"/>
      <c r="BL1192" s="478"/>
      <c r="BM1192" s="478"/>
      <c r="BN1192" s="478"/>
      <c r="BO1192" s="478"/>
      <c r="BP1192" s="478"/>
      <c r="BQ1192" s="478"/>
      <c r="BR1192" s="478"/>
      <c r="BS1192" s="478"/>
      <c r="BT1192" s="478"/>
      <c r="BU1192" s="478"/>
      <c r="BV1192" s="478"/>
      <c r="BW1192" s="478"/>
      <c r="BX1192" s="478"/>
      <c r="BY1192" s="478"/>
    </row>
    <row r="1193" s="205" customFormat="true" ht="15" customHeight="true" x14ac:dyDescent="0.2">
      <c r="BA1193" s="478"/>
      <c r="BB1193" s="232"/>
      <c r="BC1193" s="478"/>
      <c r="BD1193" s="478"/>
      <c r="BE1193" s="478"/>
      <c r="BF1193" s="478"/>
      <c r="BG1193" s="478"/>
      <c r="BH1193" s="478"/>
      <c r="BI1193" s="478"/>
      <c r="BJ1193" s="478"/>
      <c r="BK1193" s="478"/>
      <c r="BL1193" s="478"/>
      <c r="BM1193" s="478"/>
      <c r="BN1193" s="478"/>
      <c r="BO1193" s="478"/>
      <c r="BP1193" s="478"/>
      <c r="BQ1193" s="478"/>
      <c r="BR1193" s="478"/>
      <c r="BS1193" s="478"/>
      <c r="BT1193" s="478"/>
      <c r="BU1193" s="478"/>
      <c r="BV1193" s="478"/>
      <c r="BW1193" s="478"/>
      <c r="BX1193" s="478"/>
      <c r="BY1193" s="478"/>
    </row>
    <row r="1194" s="205" customFormat="true" ht="15" customHeight="true" x14ac:dyDescent="0.2">
      <c r="BA1194" s="478"/>
      <c r="BB1194" s="232"/>
      <c r="BC1194" s="478"/>
      <c r="BD1194" s="478"/>
      <c r="BE1194" s="478"/>
      <c r="BF1194" s="478"/>
      <c r="BG1194" s="478"/>
      <c r="BH1194" s="478"/>
      <c r="BI1194" s="478"/>
      <c r="BJ1194" s="478"/>
      <c r="BK1194" s="478"/>
      <c r="BL1194" s="478"/>
      <c r="BM1194" s="478"/>
      <c r="BN1194" s="478"/>
      <c r="BO1194" s="478"/>
      <c r="BP1194" s="478"/>
      <c r="BQ1194" s="478"/>
      <c r="BR1194" s="478"/>
      <c r="BS1194" s="478"/>
      <c r="BT1194" s="478"/>
      <c r="BU1194" s="478"/>
      <c r="BV1194" s="478"/>
      <c r="BW1194" s="478"/>
      <c r="BX1194" s="478"/>
      <c r="BY1194" s="478"/>
    </row>
    <row r="1195" s="205" customFormat="true" ht="15" customHeight="true" x14ac:dyDescent="0.2">
      <c r="BA1195" s="478"/>
      <c r="BB1195" s="232"/>
      <c r="BC1195" s="478"/>
      <c r="BD1195" s="478"/>
      <c r="BE1195" s="478"/>
      <c r="BF1195" s="478"/>
      <c r="BG1195" s="478"/>
      <c r="BH1195" s="478"/>
      <c r="BI1195" s="478"/>
      <c r="BJ1195" s="478"/>
      <c r="BK1195" s="478"/>
      <c r="BL1195" s="478"/>
      <c r="BM1195" s="478"/>
      <c r="BN1195" s="478"/>
      <c r="BO1195" s="478"/>
      <c r="BP1195" s="478"/>
      <c r="BQ1195" s="478"/>
      <c r="BR1195" s="478"/>
      <c r="BS1195" s="478"/>
      <c r="BT1195" s="478"/>
      <c r="BU1195" s="478"/>
      <c r="BV1195" s="478"/>
      <c r="BW1195" s="478"/>
      <c r="BX1195" s="478"/>
      <c r="BY1195" s="478"/>
    </row>
    <row r="1196" s="205" customFormat="true" ht="15" customHeight="true" x14ac:dyDescent="0.2">
      <c r="BA1196" s="478"/>
      <c r="BB1196" s="232"/>
      <c r="BC1196" s="478"/>
      <c r="BD1196" s="478"/>
      <c r="BE1196" s="478"/>
      <c r="BF1196" s="478"/>
      <c r="BG1196" s="478"/>
      <c r="BH1196" s="478"/>
      <c r="BI1196" s="478"/>
      <c r="BJ1196" s="478"/>
      <c r="BK1196" s="478"/>
      <c r="BL1196" s="478"/>
      <c r="BM1196" s="478"/>
      <c r="BN1196" s="478"/>
      <c r="BO1196" s="478"/>
      <c r="BP1196" s="478"/>
      <c r="BQ1196" s="478"/>
      <c r="BR1196" s="478"/>
      <c r="BS1196" s="478"/>
      <c r="BT1196" s="478"/>
      <c r="BU1196" s="478"/>
      <c r="BV1196" s="478"/>
      <c r="BW1196" s="478"/>
      <c r="BX1196" s="478"/>
      <c r="BY1196" s="478"/>
    </row>
    <row r="1197" s="205" customFormat="true" ht="15" customHeight="true" x14ac:dyDescent="0.2">
      <c r="BA1197" s="478"/>
      <c r="BB1197" s="232"/>
      <c r="BC1197" s="478"/>
      <c r="BD1197" s="478"/>
      <c r="BE1197" s="478"/>
      <c r="BF1197" s="478"/>
      <c r="BG1197" s="478"/>
      <c r="BH1197" s="478"/>
      <c r="BI1197" s="478"/>
      <c r="BJ1197" s="478"/>
      <c r="BK1197" s="478"/>
      <c r="BL1197" s="478"/>
      <c r="BM1197" s="478"/>
      <c r="BN1197" s="478"/>
      <c r="BO1197" s="478"/>
      <c r="BP1197" s="478"/>
      <c r="BQ1197" s="478"/>
      <c r="BR1197" s="478"/>
      <c r="BS1197" s="478"/>
      <c r="BT1197" s="478"/>
      <c r="BU1197" s="478"/>
      <c r="BV1197" s="478"/>
      <c r="BW1197" s="478"/>
      <c r="BX1197" s="478"/>
      <c r="BY1197" s="478"/>
    </row>
    <row r="1198" s="205" customFormat="true" ht="15" customHeight="true" x14ac:dyDescent="0.2">
      <c r="BA1198" s="478"/>
      <c r="BB1198" s="232"/>
      <c r="BC1198" s="478"/>
      <c r="BD1198" s="478"/>
      <c r="BE1198" s="478"/>
      <c r="BF1198" s="478"/>
      <c r="BG1198" s="478"/>
      <c r="BH1198" s="478"/>
      <c r="BI1198" s="478"/>
      <c r="BJ1198" s="478"/>
      <c r="BK1198" s="478"/>
      <c r="BL1198" s="478"/>
      <c r="BM1198" s="478"/>
      <c r="BN1198" s="478"/>
      <c r="BO1198" s="478"/>
      <c r="BP1198" s="478"/>
      <c r="BQ1198" s="478"/>
      <c r="BR1198" s="478"/>
      <c r="BS1198" s="478"/>
      <c r="BT1198" s="478"/>
      <c r="BU1198" s="478"/>
      <c r="BV1198" s="478"/>
      <c r="BW1198" s="478"/>
      <c r="BX1198" s="478"/>
      <c r="BY1198" s="478"/>
    </row>
    <row r="1199" s="205" customFormat="true" ht="15" customHeight="true" x14ac:dyDescent="0.2">
      <c r="BA1199" s="478"/>
      <c r="BB1199" s="232"/>
      <c r="BC1199" s="478"/>
      <c r="BD1199" s="478"/>
      <c r="BE1199" s="478"/>
      <c r="BF1199" s="478"/>
      <c r="BG1199" s="478"/>
      <c r="BH1199" s="478"/>
      <c r="BI1199" s="478"/>
      <c r="BJ1199" s="478"/>
      <c r="BK1199" s="478"/>
      <c r="BL1199" s="478"/>
      <c r="BM1199" s="478"/>
      <c r="BN1199" s="478"/>
      <c r="BO1199" s="478"/>
      <c r="BP1199" s="478"/>
      <c r="BQ1199" s="478"/>
      <c r="BR1199" s="478"/>
      <c r="BS1199" s="478"/>
      <c r="BT1199" s="478"/>
      <c r="BU1199" s="478"/>
      <c r="BV1199" s="478"/>
      <c r="BW1199" s="478"/>
      <c r="BX1199" s="478"/>
      <c r="BY1199" s="478"/>
    </row>
    <row r="1200" s="205" customFormat="true" ht="15" customHeight="true" x14ac:dyDescent="0.2">
      <c r="BA1200" s="478"/>
      <c r="BB1200" s="232"/>
      <c r="BC1200" s="478"/>
      <c r="BD1200" s="478"/>
      <c r="BE1200" s="478"/>
      <c r="BF1200" s="478"/>
      <c r="BG1200" s="478"/>
      <c r="BH1200" s="478"/>
      <c r="BI1200" s="478"/>
      <c r="BJ1200" s="478"/>
      <c r="BK1200" s="478"/>
      <c r="BL1200" s="478"/>
      <c r="BM1200" s="478"/>
      <c r="BN1200" s="478"/>
      <c r="BO1200" s="478"/>
      <c r="BP1200" s="478"/>
      <c r="BQ1200" s="478"/>
      <c r="BR1200" s="478"/>
      <c r="BS1200" s="478"/>
      <c r="BT1200" s="478"/>
      <c r="BU1200" s="478"/>
      <c r="BV1200" s="478"/>
      <c r="BW1200" s="478"/>
      <c r="BX1200" s="478"/>
      <c r="BY1200" s="478"/>
    </row>
  </sheetData>
  <mergeCells count="1023">
    <mergeCell ref="C694:D694"/>
    <mergeCell ref="H694:I694"/>
    <mergeCell ref="M694:N694"/>
    <mergeCell ref="C695:D695"/>
    <mergeCell ref="H695:I695"/>
    <mergeCell ref="M695:N695"/>
    <mergeCell ref="C692:D692"/>
    <mergeCell ref="H692:I692"/>
    <mergeCell ref="M692:N692"/>
    <mergeCell ref="C693:D693"/>
    <mergeCell ref="H693:I693"/>
    <mergeCell ref="M693:N693"/>
    <mergeCell ref="N706:O706"/>
    <mergeCell ref="I721:J721"/>
    <mergeCell ref="C698:D698"/>
    <mergeCell ref="H698:I698"/>
    <mergeCell ref="M698:N698"/>
    <mergeCell ref="C699:D699"/>
    <mergeCell ref="H699:I699"/>
    <mergeCell ref="M699:N699"/>
    <mergeCell ref="C696:D696"/>
    <mergeCell ref="H696:I696"/>
    <mergeCell ref="M696:N696"/>
    <mergeCell ref="C697:E697"/>
    <mergeCell ref="H697:I697"/>
    <mergeCell ref="M697:N69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1:D611"/>
    <mergeCell ref="H611:I612"/>
    <mergeCell ref="J611:L611"/>
    <mergeCell ref="M611:N611"/>
    <mergeCell ref="C612:D612"/>
    <mergeCell ref="M612:N612"/>
    <mergeCell ref="C617:D617"/>
    <mergeCell ref="H617:I618"/>
    <mergeCell ref="M617:N617"/>
    <mergeCell ref="C618:D618"/>
    <mergeCell ref="M618:N618"/>
    <mergeCell ref="C619:D619"/>
    <mergeCell ref="H619:I619"/>
    <mergeCell ref="M619:N619"/>
    <mergeCell ref="C615:D615"/>
    <mergeCell ref="H615:I615"/>
    <mergeCell ref="M615:N615"/>
    <mergeCell ref="C616:D616"/>
    <mergeCell ref="H616:J616"/>
    <mergeCell ref="M616:N616"/>
    <mergeCell ref="C609:D609"/>
    <mergeCell ref="H609:I609"/>
    <mergeCell ref="M609:N609"/>
    <mergeCell ref="C610:D610"/>
    <mergeCell ref="H610:L610"/>
    <mergeCell ref="M610:N610"/>
    <mergeCell ref="C606:D606"/>
    <mergeCell ref="H606:I606"/>
    <mergeCell ref="M606:O606"/>
    <mergeCell ref="C607:D607"/>
    <mergeCell ref="H607:I607"/>
    <mergeCell ref="M607:N608"/>
    <mergeCell ref="C608:D608"/>
    <mergeCell ref="H608:I608"/>
    <mergeCell ref="C613:D613"/>
    <mergeCell ref="H613:I613"/>
    <mergeCell ref="M613:N613"/>
    <mergeCell ref="O601:Q601"/>
    <mergeCell ref="H602:I602"/>
    <mergeCell ref="C603:D603"/>
    <mergeCell ref="H603:I603"/>
    <mergeCell ref="M603:N603"/>
    <mergeCell ref="C599:D599"/>
    <mergeCell ref="H599:I599"/>
    <mergeCell ref="M599:N599"/>
    <mergeCell ref="C600:E600"/>
    <mergeCell ref="H600:I600"/>
    <mergeCell ref="M600:Q600"/>
    <mergeCell ref="C604:D604"/>
    <mergeCell ref="H604:I604"/>
    <mergeCell ref="M604:N604"/>
    <mergeCell ref="C605:D605"/>
    <mergeCell ref="H605:I605"/>
    <mergeCell ref="M605:N605"/>
    <mergeCell ref="C601:D602"/>
    <mergeCell ref="H601:I601"/>
    <mergeCell ref="M601:N602"/>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7:D597"/>
    <mergeCell ref="H597:I597"/>
    <mergeCell ref="M597:N597"/>
    <mergeCell ref="C598:D598"/>
    <mergeCell ref="H598:I598"/>
    <mergeCell ref="M598:N598"/>
    <mergeCell ref="C594:G594"/>
    <mergeCell ref="H594:I594"/>
    <mergeCell ref="M594:N594"/>
    <mergeCell ref="C595:D596"/>
    <mergeCell ref="E595:G595"/>
    <mergeCell ref="H595:I595"/>
    <mergeCell ref="M595:N595"/>
    <mergeCell ref="H596:I596"/>
    <mergeCell ref="M596:N596"/>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J506"/>
    <mergeCell ref="M506:N506"/>
    <mergeCell ref="C507:D507"/>
    <mergeCell ref="H507:I507"/>
    <mergeCell ref="M507:N50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O501"/>
    <mergeCell ref="C498:E498"/>
    <mergeCell ref="H498:I498"/>
    <mergeCell ref="M498:N498"/>
    <mergeCell ref="C499:D499"/>
    <mergeCell ref="H499:I499"/>
    <mergeCell ref="M499:N49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A1026:B1026"/>
    <mergeCell ref="A1031:B1031"/>
    <mergeCell ref="A1032:C1032"/>
    <mergeCell ref="A1034:C1034"/>
    <mergeCell ref="C399:F399"/>
    <mergeCell ref="C220:G220"/>
    <mergeCell ref="H220:L220"/>
    <mergeCell ref="M220:Q220"/>
    <mergeCell ref="H399:K399"/>
    <mergeCell ref="M399:P399"/>
    <mergeCell ref="C400:E400"/>
    <mergeCell ref="H400:J400"/>
    <mergeCell ref="M400:O400"/>
    <mergeCell ref="C401:D402"/>
    <mergeCell ref="H401:I402"/>
    <mergeCell ref="M401:N402"/>
    <mergeCell ref="A1025:C1025"/>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A108:B108"/>
    <mergeCell ref="H133:L133"/>
    <mergeCell ref="M133:Q133"/>
    <mergeCell ref="R133:AT133"/>
    <mergeCell ref="A135:A139"/>
    <mergeCell ref="A153:A164"/>
    <mergeCell ref="A122:A123"/>
    <mergeCell ref="A124:A127"/>
    <mergeCell ref="A128:A129"/>
    <mergeCell ref="A130:A132"/>
    <mergeCell ref="C133:G133"/>
    <mergeCell ref="A151:A152"/>
    <mergeCell ref="R220:AT220"/>
    <mergeCell ref="A222:A224"/>
    <mergeCell ref="A208:B208"/>
    <mergeCell ref="C14:G14"/>
    <mergeCell ref="H14:L14"/>
    <mergeCell ref="M27:Q27"/>
    <mergeCell ref="R27:AT27"/>
    <mergeCell ref="M14:Q14"/>
    <mergeCell ref="R14:AT14"/>
    <mergeCell ref="A16:A17"/>
    <mergeCell ref="A18:A21"/>
    <mergeCell ref="A22:A23"/>
    <mergeCell ref="A24:A26"/>
    <mergeCell ref="A39:A40"/>
    <mergeCell ref="A50:A52"/>
    <mergeCell ref="A29:A30"/>
    <mergeCell ref="A35:A36"/>
    <mergeCell ref="A37:A38"/>
    <mergeCell ref="A41:A42"/>
    <mergeCell ref="A43:A44"/>
    <mergeCell ref="A45:A46"/>
    <mergeCell ref="C27:G27"/>
    <mergeCell ref="H27:L27"/>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R56:AT56"/>
    <mergeCell ref="A58:A71"/>
    <mergeCell ref="C56:G56"/>
    <mergeCell ref="H56:L56"/>
    <mergeCell ref="M56:Q56"/>
    <mergeCell ref="C120:G120"/>
    <mergeCell ref="H120:L120"/>
    <mergeCell ref="M120:Q120"/>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R120:AT120"/>
    <mergeCell ref="BA341:BA342"/>
    <mergeCell ref="BA343:BA344"/>
    <mergeCell ref="BA345:BA346"/>
    <mergeCell ref="BA347:BA348"/>
    <mergeCell ref="BA349:BA350"/>
    <mergeCell ref="BA351:BA352"/>
    <mergeCell ref="BA353:BA354"/>
    <mergeCell ref="BA153:BA165"/>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s>
  <conditionalFormatting sqref="BC1:CZ14 BC122:CZ133 BC121:BQ121 CU121:CZ121 BC135:CZ220 BC134:BQ134 CU134:CZ134 BC222:CZ1048576 BC221:BQ221 CU221:CZ221 BC58:CZ120 BC57:BQ57 CU57:CZ57 BC29:CZ56 BC28:BQ28 CU28:CZ28 BC16:CZ27 BC15:BQ15 CU15:CZ15">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utton 17">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2946"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7"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8"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9"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50"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1"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2"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3"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4"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5"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6"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7"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8"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9"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60"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1" r:id="rId20" name="B_Matrix">
              <controlPr defaultSize="0" print="0" autoFill="0" autoPict="0" macro="[0]!GoTo_WATER">
                <anchor moveWithCells="1">
                  <from>
                    <xdr:col>1</xdr:col>
                    <xdr:colOff>228600</xdr:colOff>
                    <xdr:row>398</xdr:row>
                    <xdr:rowOff>85725</xdr:rowOff>
                  </from>
                  <to>
                    <xdr:col>1</xdr:col>
                    <xdr:colOff>1704975</xdr:colOff>
                    <xdr:row>399</xdr:row>
                    <xdr:rowOff>276225</xdr:rowOff>
                  </to>
                </anchor>
              </controlPr>
            </control>
          </mc:Choice>
        </mc:AlternateContent>
        <mc:AlternateContent xmlns:mc="http://schemas.openxmlformats.org/markup-compatibility/2006">
          <mc:Choice Requires="x14">
            <control shapeId="252962"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3"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4"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5"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6"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7"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8"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9"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70"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1"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2"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3"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4"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5"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6"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7"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8"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80"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1"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2"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3"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4"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6"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7"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90"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1"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4"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6"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751C3-4712-4701-A048-A11504B7CED0}">
  <sheetPr codeName="Feuil7"/>
  <dimension ref="A1:CZ1200"/>
  <sheetViews>
    <sheetView showGridLines="false" workbookViewId="0"/>
  </sheetViews>
  <sheetFormatPr defaultColWidth="13.5703125" defaultRowHeight="15" customHeight="true" x14ac:dyDescent="0.2"/>
  <cols>
    <col min="1" max="1" width="31.5703125" style="422" customWidth="true"/>
    <col min="2" max="2" width="41.5703125" style="422" customWidth="true"/>
    <col min="3" max="17" width="10.7109375" style="422" customWidth="true"/>
    <col min="18" max="52" width="12.5703125" style="422" customWidth="true"/>
    <col min="53" max="53" width="31.5703125" style="478" customWidth="true"/>
    <col min="54" max="54" width="41.5703125" style="232" customWidth="true"/>
    <col min="55" max="69" width="9.140625" style="478" customWidth="true"/>
    <col min="70" max="77" width="12.5703125" style="478" customWidth="true"/>
    <col min="78" max="104" width="12.5703125" style="205" customWidth="true"/>
    <col min="105" max="16384" width="13.5703125" style="422"/>
  </cols>
  <sheetData>
    <row r="1" s="111" customFormat="true" ht="18" customHeight="true" x14ac:dyDescent="0.2">
      <c r="BB1" s="134"/>
      <c r="BZ1" s="205"/>
      <c r="CA1" s="205"/>
      <c r="CB1" s="205"/>
      <c r="CC1" s="205"/>
      <c r="CD1" s="205"/>
      <c r="CE1" s="205"/>
      <c r="CF1" s="205"/>
      <c r="CG1" s="205"/>
      <c r="CH1" s="205"/>
      <c r="CI1" s="205"/>
      <c r="CJ1" s="205"/>
      <c r="CK1" s="205"/>
      <c r="CL1" s="205"/>
      <c r="CM1" s="205"/>
      <c r="CN1" s="205"/>
      <c r="CO1" s="205"/>
      <c r="CP1" s="205"/>
      <c r="CQ1" s="205"/>
      <c r="CR1" s="205"/>
      <c r="CS1" s="205"/>
      <c r="CT1" s="205"/>
      <c r="CU1" s="205"/>
      <c r="CV1" s="205"/>
      <c r="CW1" s="205"/>
      <c r="CX1" s="205"/>
      <c r="CY1" s="205"/>
      <c r="CZ1" s="205"/>
    </row>
    <row r="2" s="111" customFormat="true" ht="22.5" customHeight="true" x14ac:dyDescent="0.35">
      <c r="A2" s="219" t="str">
        <f>A1026</f>
        <v>India</v>
      </c>
      <c r="B2" s="220"/>
      <c r="BB2" s="134"/>
      <c r="BZ2" s="205"/>
      <c r="CA2" s="205"/>
      <c r="CB2" s="205"/>
      <c r="CC2" s="205"/>
      <c r="CD2" s="205"/>
      <c r="CE2" s="205"/>
      <c r="CF2" s="205"/>
      <c r="CG2" s="205"/>
      <c r="CH2" s="205"/>
      <c r="CI2" s="205"/>
      <c r="CJ2" s="205"/>
      <c r="CK2" s="205"/>
      <c r="CL2" s="205"/>
      <c r="CM2" s="205"/>
      <c r="CN2" s="205"/>
      <c r="CO2" s="205"/>
      <c r="CP2" s="205"/>
      <c r="CQ2" s="205"/>
      <c r="CR2" s="205"/>
      <c r="CS2" s="205"/>
      <c r="CT2" s="205"/>
      <c r="CU2" s="205"/>
      <c r="CV2" s="205"/>
      <c r="CW2" s="205"/>
      <c r="CX2" s="205"/>
      <c r="CY2" s="205"/>
      <c r="CZ2" s="205"/>
    </row>
    <row r="3" s="111" customFormat="true" ht="22.5" customHeight="true" x14ac:dyDescent="0.35">
      <c r="A3" s="138" t="str">
        <f>A1034</f>
        <v>2016</v>
      </c>
      <c r="B3" s="222"/>
      <c r="BB3" s="134"/>
      <c r="BZ3" s="205"/>
      <c r="CA3" s="205"/>
      <c r="CB3" s="205"/>
      <c r="CC3" s="205"/>
      <c r="CD3" s="205"/>
      <c r="CE3" s="205"/>
      <c r="CF3" s="205"/>
      <c r="CG3" s="205"/>
      <c r="CH3" s="205"/>
      <c r="CI3" s="205"/>
      <c r="CJ3" s="205"/>
      <c r="CK3" s="205"/>
      <c r="CL3" s="205"/>
      <c r="CM3" s="205"/>
      <c r="CN3" s="205"/>
      <c r="CO3" s="205"/>
      <c r="CP3" s="205"/>
      <c r="CQ3" s="205"/>
      <c r="CR3" s="205"/>
      <c r="CS3" s="205"/>
      <c r="CT3" s="205"/>
      <c r="CU3" s="205"/>
      <c r="CV3" s="205"/>
      <c r="CW3" s="205"/>
      <c r="CX3" s="205"/>
      <c r="CY3" s="205"/>
      <c r="CZ3" s="205"/>
    </row>
    <row r="4" s="111" customFormat="true" ht="22.5" customHeight="true" x14ac:dyDescent="0.35">
      <c r="A4" s="221" t="s">
        <v>94</v>
      </c>
      <c r="B4" s="222"/>
      <c r="BB4" s="134"/>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row>
    <row r="5" s="111" customFormat="true" ht="20.1" customHeight="true" x14ac:dyDescent="0.35">
      <c r="A5" s="221" t="s">
        <v>95</v>
      </c>
      <c r="B5" s="222"/>
      <c r="BB5" s="134"/>
      <c r="BZ5" s="205"/>
      <c r="CA5" s="205"/>
      <c r="CB5" s="205"/>
      <c r="CC5" s="205"/>
      <c r="CD5" s="205"/>
      <c r="CE5" s="205"/>
      <c r="CF5" s="205"/>
      <c r="CG5" s="205"/>
      <c r="CH5" s="205"/>
      <c r="CI5" s="205"/>
      <c r="CJ5" s="205"/>
      <c r="CK5" s="205"/>
      <c r="CL5" s="205"/>
      <c r="CM5" s="205"/>
      <c r="CN5" s="205"/>
      <c r="CO5" s="205"/>
      <c r="CP5" s="205"/>
      <c r="CQ5" s="205"/>
      <c r="CR5" s="205"/>
      <c r="CS5" s="205"/>
      <c r="CT5" s="205"/>
      <c r="CU5" s="205"/>
      <c r="CV5" s="205"/>
      <c r="CW5" s="205"/>
      <c r="CX5" s="205"/>
      <c r="CY5" s="205"/>
      <c r="CZ5" s="205"/>
    </row>
    <row r="6" s="111" customFormat="true" ht="15" customHeight="true" x14ac:dyDescent="0.2">
      <c r="A6" s="223" t="s">
        <v>96</v>
      </c>
      <c r="B6" s="224"/>
      <c r="BB6" s="134"/>
      <c r="BZ6" s="205"/>
      <c r="CA6" s="205"/>
      <c r="CB6" s="205"/>
      <c r="CC6" s="205"/>
      <c r="CD6" s="205"/>
      <c r="CE6" s="205"/>
      <c r="CF6" s="205"/>
      <c r="CG6" s="205"/>
      <c r="CH6" s="205"/>
      <c r="CI6" s="205"/>
      <c r="CJ6" s="205"/>
      <c r="CK6" s="205"/>
      <c r="CL6" s="205"/>
      <c r="CM6" s="205"/>
      <c r="CN6" s="205"/>
      <c r="CO6" s="205"/>
      <c r="CP6" s="205"/>
      <c r="CQ6" s="205"/>
      <c r="CR6" s="205"/>
      <c r="CS6" s="205"/>
      <c r="CT6" s="205"/>
      <c r="CU6" s="205"/>
      <c r="CV6" s="205"/>
      <c r="CW6" s="205"/>
      <c r="CX6" s="205"/>
      <c r="CY6" s="205"/>
      <c r="CZ6" s="205"/>
    </row>
    <row r="7" s="111" customFormat="true" ht="15" customHeight="true" x14ac:dyDescent="0.2">
      <c r="A7" s="225" t="s">
        <v>40</v>
      </c>
      <c r="B7" s="226"/>
      <c r="BB7" s="134"/>
      <c r="BZ7" s="205"/>
      <c r="CA7" s="205"/>
      <c r="CB7" s="205"/>
      <c r="CC7" s="205"/>
      <c r="CD7" s="205"/>
      <c r="CE7" s="205"/>
      <c r="CF7" s="205"/>
      <c r="CG7" s="205"/>
      <c r="CH7" s="205"/>
      <c r="CI7" s="205"/>
      <c r="CJ7" s="205"/>
      <c r="CK7" s="205"/>
      <c r="CL7" s="205"/>
      <c r="CM7" s="205"/>
      <c r="CN7" s="205"/>
      <c r="CO7" s="205"/>
      <c r="CP7" s="205"/>
      <c r="CQ7" s="205"/>
      <c r="CR7" s="205"/>
      <c r="CS7" s="205"/>
      <c r="CT7" s="205"/>
      <c r="CU7" s="205"/>
      <c r="CV7" s="205"/>
      <c r="CW7" s="205"/>
      <c r="CX7" s="205"/>
      <c r="CY7" s="205"/>
      <c r="CZ7" s="205"/>
    </row>
    <row r="8" s="111" customFormat="true" ht="15" customHeight="true" x14ac:dyDescent="0.2">
      <c r="A8" s="225" t="s">
        <v>39</v>
      </c>
      <c r="B8" s="226"/>
      <c r="BB8" s="134"/>
      <c r="BZ8" s="205"/>
      <c r="CA8" s="205"/>
      <c r="CB8" s="205"/>
      <c r="CC8" s="205"/>
      <c r="CD8" s="205"/>
      <c r="CE8" s="205"/>
      <c r="CF8" s="205"/>
      <c r="CG8" s="205"/>
      <c r="CH8" s="205"/>
      <c r="CI8" s="205"/>
      <c r="CJ8" s="205"/>
      <c r="CK8" s="205"/>
      <c r="CL8" s="205"/>
      <c r="CM8" s="205"/>
      <c r="CN8" s="205"/>
      <c r="CO8" s="205"/>
      <c r="CP8" s="205"/>
      <c r="CQ8" s="205"/>
      <c r="CR8" s="205"/>
      <c r="CS8" s="205"/>
      <c r="CT8" s="205"/>
      <c r="CU8" s="205"/>
      <c r="CV8" s="205"/>
      <c r="CW8" s="205"/>
      <c r="CX8" s="205"/>
      <c r="CY8" s="205"/>
      <c r="CZ8" s="205"/>
    </row>
    <row r="9" s="111" customFormat="true" ht="15" customHeight="true" x14ac:dyDescent="0.2">
      <c r="A9" s="225" t="s">
        <v>132</v>
      </c>
      <c r="B9" s="227" t="str">
        <f>A1025</f>
        <v>DHS16</v>
      </c>
      <c r="BB9" s="134"/>
      <c r="BZ9" s="205"/>
      <c r="CA9" s="205"/>
      <c r="CB9" s="205"/>
      <c r="CC9" s="205"/>
      <c r="CD9" s="205"/>
      <c r="CE9" s="205"/>
      <c r="CF9" s="205"/>
      <c r="CG9" s="205"/>
      <c r="CH9" s="205"/>
      <c r="CI9" s="205"/>
      <c r="CJ9" s="205"/>
      <c r="CK9" s="205"/>
      <c r="CL9" s="205"/>
      <c r="CM9" s="205"/>
      <c r="CN9" s="205"/>
      <c r="CO9" s="205"/>
      <c r="CP9" s="205"/>
      <c r="CQ9" s="205"/>
      <c r="CR9" s="205"/>
      <c r="CS9" s="205"/>
      <c r="CT9" s="205"/>
      <c r="CU9" s="205"/>
      <c r="CV9" s="205"/>
      <c r="CW9" s="205"/>
      <c r="CX9" s="205"/>
      <c r="CY9" s="205"/>
      <c r="CZ9" s="205"/>
    </row>
    <row r="10" s="111" customFormat="true" ht="15" customHeight="true" x14ac:dyDescent="0.2">
      <c r="A10" s="605" t="str">
        <f>B1028</f>
        <v/>
      </c>
      <c r="B10" s="606"/>
      <c r="BB10" s="134"/>
      <c r="BZ10" s="205"/>
      <c r="CA10" s="205"/>
      <c r="CB10" s="205"/>
      <c r="CC10" s="205"/>
      <c r="CD10" s="205"/>
      <c r="CE10" s="205"/>
      <c r="CF10" s="205"/>
      <c r="CG10" s="205"/>
      <c r="CH10" s="205"/>
      <c r="CI10" s="205"/>
      <c r="CJ10" s="205"/>
      <c r="CK10" s="205"/>
      <c r="CL10" s="205"/>
      <c r="CM10" s="205"/>
      <c r="CN10" s="205"/>
      <c r="CO10" s="205"/>
      <c r="CP10" s="205"/>
      <c r="CQ10" s="205"/>
      <c r="CR10" s="205"/>
      <c r="CS10" s="205"/>
      <c r="CT10" s="205"/>
      <c r="CU10" s="205"/>
      <c r="CV10" s="205"/>
      <c r="CW10" s="205"/>
      <c r="CX10" s="205"/>
      <c r="CY10" s="205"/>
      <c r="CZ10" s="205"/>
    </row>
    <row r="11" s="111" customFormat="true" ht="15" customHeight="true" x14ac:dyDescent="0.2">
      <c r="A11" s="605" t="str">
        <f>B1027</f>
        <v/>
      </c>
      <c r="B11" s="607"/>
      <c r="BB11" s="134"/>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row>
    <row r="12" s="111" customFormat="true" ht="18" customHeight="true" x14ac:dyDescent="0.2">
      <c r="A12" s="608"/>
      <c r="B12" s="606"/>
      <c r="BB12" s="134"/>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row>
    <row r="13" s="111" customFormat="true" ht="18" customHeight="true" x14ac:dyDescent="0.2">
      <c r="A13" s="609"/>
      <c r="B13" s="610"/>
      <c r="BB13" s="134"/>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row>
    <row r="14" s="424" customFormat="true" ht="15" customHeight="true" x14ac:dyDescent="0.2">
      <c r="A14" s="115" t="s">
        <v>94</v>
      </c>
      <c r="B14" s="202"/>
      <c r="C14" s="1689" t="s">
        <v>113</v>
      </c>
      <c r="D14" s="1690"/>
      <c r="E14" s="1690"/>
      <c r="F14" s="1690"/>
      <c r="G14" s="1691"/>
      <c r="H14" s="1808" t="s">
        <v>38</v>
      </c>
      <c r="I14" s="1803"/>
      <c r="J14" s="1803"/>
      <c r="K14" s="1803"/>
      <c r="L14" s="1809"/>
      <c r="M14" s="1799" t="s">
        <v>37</v>
      </c>
      <c r="N14" s="1800"/>
      <c r="O14" s="1800"/>
      <c r="P14" s="1800"/>
      <c r="Q14" s="1801"/>
      <c r="R14" s="1802"/>
      <c r="S14" s="1803"/>
      <c r="T14" s="1803"/>
      <c r="U14" s="1803"/>
      <c r="V14" s="1803"/>
      <c r="W14" s="1803"/>
      <c r="X14" s="1803"/>
      <c r="Y14" s="1803"/>
      <c r="Z14" s="1803"/>
      <c r="AA14" s="1803"/>
      <c r="AB14" s="1803"/>
      <c r="AC14" s="1803"/>
      <c r="AD14" s="1803"/>
      <c r="AE14" s="1803"/>
      <c r="AF14" s="1803"/>
      <c r="AG14" s="1803"/>
      <c r="AH14" s="1803"/>
      <c r="AI14" s="1803"/>
      <c r="AJ14" s="1803"/>
      <c r="AK14" s="1803"/>
      <c r="AL14" s="1803"/>
      <c r="AM14" s="1803"/>
      <c r="AN14" s="1803"/>
      <c r="AO14" s="1803"/>
      <c r="AP14" s="1803"/>
      <c r="AQ14" s="1803"/>
      <c r="AR14" s="1803"/>
      <c r="AS14" s="1803"/>
      <c r="AT14" s="1803"/>
      <c r="AU14" s="1803"/>
      <c r="AV14" s="1803"/>
      <c r="AW14" s="1803"/>
      <c r="AX14" s="1803"/>
      <c r="AY14" s="1803"/>
      <c r="AZ14" s="1804"/>
      <c r="BA14" s="211" t="s">
        <v>127</v>
      </c>
      <c r="BB14" s="115" t="s">
        <v>94</v>
      </c>
      <c r="BC14" s="1603" t="s">
        <v>113</v>
      </c>
      <c r="BD14" s="1604"/>
      <c r="BE14" s="1604"/>
      <c r="BF14" s="1604"/>
      <c r="BG14" s="1605"/>
      <c r="BH14" s="1606" t="s">
        <v>38</v>
      </c>
      <c r="BI14" s="1604"/>
      <c r="BJ14" s="1604"/>
      <c r="BK14" s="1604"/>
      <c r="BL14" s="1605"/>
      <c r="BM14" s="1606" t="s">
        <v>37</v>
      </c>
      <c r="BN14" s="1604"/>
      <c r="BO14" s="1604"/>
      <c r="BP14" s="1604"/>
      <c r="BQ14" s="1605"/>
      <c r="BR14" s="418" t="s">
        <v>136</v>
      </c>
      <c r="BS14" s="314"/>
      <c r="BT14" s="314"/>
      <c r="BU14" s="314"/>
      <c r="BV14" s="314"/>
      <c r="BW14" s="314"/>
      <c r="BX14" s="314"/>
      <c r="BY14" s="315"/>
      <c r="BZ14" s="308"/>
      <c r="CA14" s="308"/>
      <c r="CB14" s="308"/>
      <c r="CC14" s="308"/>
      <c r="CD14" s="308"/>
      <c r="CE14" s="308"/>
      <c r="CF14" s="308"/>
      <c r="CG14" s="308"/>
      <c r="CH14" s="308"/>
      <c r="CI14" s="308"/>
      <c r="CJ14" s="308"/>
      <c r="CK14" s="308"/>
      <c r="CL14" s="308"/>
      <c r="CM14" s="308"/>
      <c r="CN14" s="308"/>
      <c r="CO14" s="308"/>
      <c r="CP14" s="308"/>
      <c r="CQ14" s="308"/>
      <c r="CR14" s="308"/>
      <c r="CS14" s="308"/>
      <c r="CT14" s="308"/>
      <c r="CU14" s="308"/>
      <c r="CV14" s="308"/>
      <c r="CW14" s="308"/>
      <c r="CX14" s="308"/>
      <c r="CY14" s="308"/>
      <c r="CZ14" s="309"/>
    </row>
    <row r="15" s="424" customFormat="true" ht="24" x14ac:dyDescent="0.2">
      <c r="A15" s="176" t="s">
        <v>86</v>
      </c>
      <c r="B15" s="236"/>
      <c r="C15" s="262" t="s">
        <v>0</v>
      </c>
      <c r="D15" s="263" t="s">
        <v>1</v>
      </c>
      <c r="E15" s="263" t="s">
        <v>2</v>
      </c>
      <c r="F15" s="263" t="s">
        <v>3</v>
      </c>
      <c r="G15" s="264" t="s">
        <v>4</v>
      </c>
      <c r="H15" s="1182" t="s">
        <v>0</v>
      </c>
      <c r="I15" s="1143" t="s">
        <v>1</v>
      </c>
      <c r="J15" s="1143" t="s">
        <v>2</v>
      </c>
      <c r="K15" s="1143" t="s">
        <v>3</v>
      </c>
      <c r="L15" s="1144" t="s">
        <v>4</v>
      </c>
      <c r="M15" s="1172" t="s">
        <v>0</v>
      </c>
      <c r="N15" s="1143" t="s">
        <v>1</v>
      </c>
      <c r="O15" s="1143" t="s">
        <v>2</v>
      </c>
      <c r="P15" s="1143" t="s">
        <v>3</v>
      </c>
      <c r="Q15" s="1194" t="s">
        <v>4</v>
      </c>
      <c r="R15" s="1182" t="s">
        <v>329</v>
      </c>
      <c r="S15" s="1143" t="s">
        <v>330</v>
      </c>
      <c r="T15" s="1143" t="s">
        <v>331</v>
      </c>
      <c r="U15" s="1143" t="s">
        <v>332</v>
      </c>
      <c r="V15" s="1143" t="s">
        <v>333</v>
      </c>
      <c r="W15" s="1143" t="s">
        <v>334</v>
      </c>
      <c r="X15" s="1143" t="s">
        <v>335</v>
      </c>
      <c r="Y15" s="1143" t="s">
        <v>336</v>
      </c>
      <c r="Z15" s="1143" t="s">
        <v>337</v>
      </c>
      <c r="AA15" s="1143" t="s">
        <v>338</v>
      </c>
      <c r="AB15" s="1143" t="s">
        <v>339</v>
      </c>
      <c r="AC15" s="1143" t="s">
        <v>340</v>
      </c>
      <c r="AD15" s="1143" t="s">
        <v>341</v>
      </c>
      <c r="AE15" s="1143" t="s">
        <v>342</v>
      </c>
      <c r="AF15" s="1143" t="s">
        <v>343</v>
      </c>
      <c r="AG15" s="1143" t="s">
        <v>344</v>
      </c>
      <c r="AH15" s="1143" t="s">
        <v>345</v>
      </c>
      <c r="AI15" s="1143" t="s">
        <v>346</v>
      </c>
      <c r="AJ15" s="1143" t="s">
        <v>347</v>
      </c>
      <c r="AK15" s="1143" t="s">
        <v>348</v>
      </c>
      <c r="AL15" s="1143" t="s">
        <v>349</v>
      </c>
      <c r="AM15" s="1143" t="s">
        <v>350</v>
      </c>
      <c r="AN15" s="1143" t="s">
        <v>351</v>
      </c>
      <c r="AO15" s="1143" t="s">
        <v>352</v>
      </c>
      <c r="AP15" s="1143" t="s">
        <v>353</v>
      </c>
      <c r="AQ15" s="1143" t="s">
        <v>354</v>
      </c>
      <c r="AR15" s="1143" t="s">
        <v>355</v>
      </c>
      <c r="AS15" s="1143" t="s">
        <v>356</v>
      </c>
      <c r="AT15" s="1143" t="s">
        <v>357</v>
      </c>
      <c r="AU15" s="1143" t="s">
        <v>358</v>
      </c>
      <c r="AV15" s="1143" t="s">
        <v>359</v>
      </c>
      <c r="AW15" s="1143" t="s">
        <v>360</v>
      </c>
      <c r="AX15" s="1143" t="s">
        <v>361</v>
      </c>
      <c r="AY15" s="1143" t="s">
        <v>362</v>
      </c>
      <c r="AZ15" s="451" t="s">
        <v>363</v>
      </c>
      <c r="BA15" s="186" t="s">
        <v>118</v>
      </c>
      <c r="BB15" s="185"/>
      <c r="BC15" s="311" t="s">
        <v>0</v>
      </c>
      <c r="BD15" s="166" t="s">
        <v>1</v>
      </c>
      <c r="BE15" s="166" t="s">
        <v>2</v>
      </c>
      <c r="BF15" s="166" t="s">
        <v>3</v>
      </c>
      <c r="BG15" s="312" t="s">
        <v>4</v>
      </c>
      <c r="BH15" s="313" t="s">
        <v>0</v>
      </c>
      <c r="BI15" s="166" t="s">
        <v>1</v>
      </c>
      <c r="BJ15" s="166" t="s">
        <v>2</v>
      </c>
      <c r="BK15" s="166" t="s">
        <v>3</v>
      </c>
      <c r="BL15" s="312" t="s">
        <v>4</v>
      </c>
      <c r="BM15" s="313" t="s">
        <v>0</v>
      </c>
      <c r="BN15" s="166" t="s">
        <v>1</v>
      </c>
      <c r="BO15" s="166" t="s">
        <v>2</v>
      </c>
      <c r="BP15" s="166" t="s">
        <v>3</v>
      </c>
      <c r="BQ15" s="312" t="s">
        <v>4</v>
      </c>
      <c r="BR15" s="1182" t="s">
        <v>329</v>
      </c>
      <c r="BS15" s="1143" t="s">
        <v>330</v>
      </c>
      <c r="BT15" s="1143" t="s">
        <v>331</v>
      </c>
      <c r="BU15" s="1143" t="s">
        <v>332</v>
      </c>
      <c r="BV15" s="1143" t="s">
        <v>333</v>
      </c>
      <c r="BW15" s="1143" t="s">
        <v>334</v>
      </c>
      <c r="BX15" s="1143" t="s">
        <v>335</v>
      </c>
      <c r="BY15" s="1143" t="s">
        <v>336</v>
      </c>
      <c r="BZ15" s="1143" t="s">
        <v>337</v>
      </c>
      <c r="CA15" s="1143" t="s">
        <v>338</v>
      </c>
      <c r="CB15" s="1143" t="s">
        <v>339</v>
      </c>
      <c r="CC15" s="1143" t="s">
        <v>340</v>
      </c>
      <c r="CD15" s="1143" t="s">
        <v>341</v>
      </c>
      <c r="CE15" s="1143" t="s">
        <v>342</v>
      </c>
      <c r="CF15" s="1143" t="s">
        <v>343</v>
      </c>
      <c r="CG15" s="1143" t="s">
        <v>344</v>
      </c>
      <c r="CH15" s="1143" t="s">
        <v>345</v>
      </c>
      <c r="CI15" s="1143" t="s">
        <v>346</v>
      </c>
      <c r="CJ15" s="1143" t="s">
        <v>347</v>
      </c>
      <c r="CK15" s="1143" t="s">
        <v>348</v>
      </c>
      <c r="CL15" s="1143" t="s">
        <v>349</v>
      </c>
      <c r="CM15" s="1143" t="s">
        <v>350</v>
      </c>
      <c r="CN15" s="1143" t="s">
        <v>351</v>
      </c>
      <c r="CO15" s="1143" t="s">
        <v>352</v>
      </c>
      <c r="CP15" s="1143" t="s">
        <v>353</v>
      </c>
      <c r="CQ15" s="1143" t="s">
        <v>354</v>
      </c>
      <c r="CR15" s="1143" t="s">
        <v>355</v>
      </c>
      <c r="CS15" s="1143" t="s">
        <v>356</v>
      </c>
      <c r="CT15" s="1143" t="s">
        <v>357</v>
      </c>
      <c r="CU15" s="1143" t="s">
        <v>358</v>
      </c>
      <c r="CV15" s="1143" t="s">
        <v>359</v>
      </c>
      <c r="CW15" s="1143" t="s">
        <v>360</v>
      </c>
      <c r="CX15" s="1143" t="s">
        <v>361</v>
      </c>
      <c r="CY15" s="1143" t="s">
        <v>362</v>
      </c>
      <c r="CZ15" s="451" t="s">
        <v>363</v>
      </c>
    </row>
    <row r="16" s="424" customFormat="true" ht="15" customHeight="true" x14ac:dyDescent="0.2">
      <c r="A16" s="1805" t="s">
        <v>13</v>
      </c>
      <c r="B16" s="1390" t="s">
        <v>14</v>
      </c>
      <c r="C16" s="1223">
        <v>89.933088537639776</v>
      </c>
      <c r="D16" s="1224">
        <v>92.133303853198569</v>
      </c>
      <c r="E16" s="1224">
        <v>94.377487212751589</v>
      </c>
      <c r="F16" s="1224">
        <v>97.068599478436013</v>
      </c>
      <c r="G16" s="1225">
        <v>98.653291950364235</v>
      </c>
      <c r="H16" s="1226">
        <v>96.404304355326332</v>
      </c>
      <c r="I16" s="1224">
        <v>98.222399592426953</v>
      </c>
      <c r="J16" s="1224">
        <v>98.751380294010644</v>
      </c>
      <c r="K16" s="1224">
        <v>99.09730771788027</v>
      </c>
      <c r="L16" s="1227">
        <v>99.315779214524383</v>
      </c>
      <c r="M16" s="1228">
        <v>89.386919001555526</v>
      </c>
      <c r="N16" s="1224">
        <v>90.886707771088396</v>
      </c>
      <c r="O16" s="1224">
        <v>92.012266758846266</v>
      </c>
      <c r="P16" s="1224">
        <v>93.891722743646127</v>
      </c>
      <c r="Q16" s="1225">
        <v>96.306594431415732</v>
      </c>
      <c r="R16" s="1226">
        <v>95.580694701406514</v>
      </c>
      <c r="S16" s="1224">
        <v>86.261288565573508</v>
      </c>
      <c r="T16" s="1224">
        <v>84.182964242471243</v>
      </c>
      <c r="U16" s="1224">
        <v>98.45753661492104</v>
      </c>
      <c r="V16" s="1224">
        <v>100</v>
      </c>
      <c r="W16" s="1224">
        <v>91.390712263385367</v>
      </c>
      <c r="X16" s="1224">
        <v>92.349952204951478</v>
      </c>
      <c r="Y16" s="1224">
        <v>99.420984730791147</v>
      </c>
      <c r="Z16" s="1224">
        <v>99.797602890918299</v>
      </c>
      <c r="AA16" s="1224">
        <v>96.745019070139733</v>
      </c>
      <c r="AB16" s="1224">
        <v>95.972473267173442</v>
      </c>
      <c r="AC16" s="1224">
        <v>98.264888057414169</v>
      </c>
      <c r="AD16" s="1224">
        <v>94.935077311432408</v>
      </c>
      <c r="AE16" s="1224">
        <v>89.015571170293683</v>
      </c>
      <c r="AF16" s="1224">
        <v>78.226698133021131</v>
      </c>
      <c r="AG16" s="1224">
        <v>95.24755528372711</v>
      </c>
      <c r="AH16" s="1224">
        <v>94.87194660638842</v>
      </c>
      <c r="AI16" s="1224">
        <v>91.09734847584275</v>
      </c>
      <c r="AJ16" s="1224">
        <v>85.22442072199955</v>
      </c>
      <c r="AK16" s="1224">
        <v>92.5678355170282</v>
      </c>
      <c r="AL16" s="1224">
        <v>63.938628067848249</v>
      </c>
      <c r="AM16" s="1224">
        <v>70.331145562190159</v>
      </c>
      <c r="AN16" s="1224">
        <v>93.783049847817821</v>
      </c>
      <c r="AO16" s="1224">
        <v>82.409151534908219</v>
      </c>
      <c r="AP16" s="1224">
        <v>89.162174702702302</v>
      </c>
      <c r="AQ16" s="1224">
        <v>99.619633834783954</v>
      </c>
      <c r="AR16" s="1224">
        <v>99.565714397894638</v>
      </c>
      <c r="AS16" s="1224">
        <v>93.688159284947474</v>
      </c>
      <c r="AT16" s="1224">
        <v>97.759199472529303</v>
      </c>
      <c r="AU16" s="1224">
        <v>97.6875794614878</v>
      </c>
      <c r="AV16" s="1224">
        <v>97.679208511560347</v>
      </c>
      <c r="AW16" s="1224">
        <v>86.475673896778233</v>
      </c>
      <c r="AX16" s="1224">
        <v>98.395126973134566</v>
      </c>
      <c r="AY16" s="1229">
        <v>93.527582122656554</v>
      </c>
      <c r="AZ16" s="1229">
        <v>97.179348246164707</v>
      </c>
      <c r="BA16" s="1607" t="s">
        <v>13</v>
      </c>
      <c r="BB16" s="147" t="s">
        <v>14</v>
      </c>
      <c r="BC16" s="1025" t="s">
        <v>35</v>
      </c>
      <c r="BD16" s="1044" t="s">
        <v>35</v>
      </c>
      <c r="BE16" s="1044" t="s">
        <v>35</v>
      </c>
      <c r="BF16" s="1044" t="s">
        <v>35</v>
      </c>
      <c r="BG16" s="1064" t="s">
        <v>35</v>
      </c>
      <c r="BH16" s="1084" t="s">
        <v>35</v>
      </c>
      <c r="BI16" s="1044" t="s">
        <v>35</v>
      </c>
      <c r="BJ16" s="1044" t="s">
        <v>35</v>
      </c>
      <c r="BK16" s="1044" t="s">
        <v>35</v>
      </c>
      <c r="BL16" s="1064" t="s">
        <v>35</v>
      </c>
      <c r="BM16" s="1084" t="s">
        <v>35</v>
      </c>
      <c r="BN16" s="1044" t="s">
        <v>35</v>
      </c>
      <c r="BO16" s="1044" t="s">
        <v>35</v>
      </c>
      <c r="BP16" s="1044" t="s">
        <v>35</v>
      </c>
      <c r="BQ16" s="1064" t="s">
        <v>35</v>
      </c>
      <c r="BR16" s="1084" t="s">
        <v>35</v>
      </c>
      <c r="BS16" s="1044" t="s">
        <v>35</v>
      </c>
      <c r="BT16" s="1044" t="s">
        <v>35</v>
      </c>
      <c r="BU16" s="1044" t="s">
        <v>35</v>
      </c>
      <c r="BV16" s="1044" t="s">
        <v>35</v>
      </c>
      <c r="BW16" s="1044" t="s">
        <v>35</v>
      </c>
      <c r="BX16" s="1044" t="s">
        <v>35</v>
      </c>
      <c r="BY16" s="1105" t="s">
        <v>35</v>
      </c>
      <c r="BZ16" s="1105" t="s">
        <v>35</v>
      </c>
      <c r="CA16" s="1105" t="s">
        <v>35</v>
      </c>
      <c r="CB16" s="1105" t="s">
        <v>35</v>
      </c>
      <c r="CC16" s="1105" t="s">
        <v>35</v>
      </c>
      <c r="CD16" s="1105" t="s">
        <v>35</v>
      </c>
      <c r="CE16" s="1105" t="s">
        <v>35</v>
      </c>
      <c r="CF16" s="1105" t="s">
        <v>35</v>
      </c>
      <c r="CG16" s="1105" t="s">
        <v>35</v>
      </c>
      <c r="CH16" s="1105" t="s">
        <v>35</v>
      </c>
      <c r="CI16" s="1105" t="s">
        <v>35</v>
      </c>
      <c r="CJ16" s="1105" t="s">
        <v>35</v>
      </c>
      <c r="CK16" s="1105" t="s">
        <v>35</v>
      </c>
      <c r="CL16" s="1105" t="s">
        <v>35</v>
      </c>
      <c r="CM16" s="1105" t="s">
        <v>35</v>
      </c>
      <c r="CN16" s="1105" t="s">
        <v>35</v>
      </c>
      <c r="CO16" s="1105" t="s">
        <v>35</v>
      </c>
      <c r="CP16" s="1105" t="s">
        <v>35</v>
      </c>
      <c r="CQ16" s="1105" t="s">
        <v>35</v>
      </c>
      <c r="CR16" s="1105" t="s">
        <v>35</v>
      </c>
      <c r="CS16" s="1105" t="s">
        <v>35</v>
      </c>
      <c r="CT16" s="1105" t="s">
        <v>35</v>
      </c>
      <c r="CU16" s="1105" t="s">
        <v>35</v>
      </c>
      <c r="CV16" s="1105" t="s">
        <v>35</v>
      </c>
      <c r="CW16" s="1105" t="s">
        <v>35</v>
      </c>
      <c r="CX16" s="1105" t="s">
        <v>35</v>
      </c>
      <c r="CY16" s="1105" t="s">
        <v>35</v>
      </c>
      <c r="CZ16" s="1125" t="s">
        <v>35</v>
      </c>
    </row>
    <row r="17" s="424" customFormat="true" ht="15" customHeight="true" x14ac:dyDescent="0.2">
      <c r="A17" s="1806"/>
      <c r="B17" s="1391" t="s">
        <v>51</v>
      </c>
      <c r="C17" s="1230">
        <v>10.066911462359261</v>
      </c>
      <c r="D17" s="1231">
        <v>7.8666961468022674</v>
      </c>
      <c r="E17" s="1231">
        <v>5.6225127872484411</v>
      </c>
      <c r="F17" s="1231">
        <v>2.9314005215647585</v>
      </c>
      <c r="G17" s="1232">
        <v>1.3467080496357922</v>
      </c>
      <c r="H17" s="1233">
        <v>3.5956956446735999</v>
      </c>
      <c r="I17" s="1231">
        <v>1.7776004075730267</v>
      </c>
      <c r="J17" s="1231">
        <v>1.2486197059891182</v>
      </c>
      <c r="K17" s="1231">
        <v>0.90269228211965291</v>
      </c>
      <c r="L17" s="1234">
        <v>0.68422078547549969</v>
      </c>
      <c r="M17" s="1235">
        <v>10.613080998443998</v>
      </c>
      <c r="N17" s="1231">
        <v>9.1132922289126448</v>
      </c>
      <c r="O17" s="1231">
        <v>7.9877332411535971</v>
      </c>
      <c r="P17" s="1231">
        <v>6.1082772563542544</v>
      </c>
      <c r="Q17" s="1232">
        <v>3.6934055685842315</v>
      </c>
      <c r="R17" s="1233">
        <v>4.4193052985934722</v>
      </c>
      <c r="S17" s="1231">
        <v>13.738711434426179</v>
      </c>
      <c r="T17" s="1231">
        <v>15.817035757528469</v>
      </c>
      <c r="U17" s="1231">
        <v>1.5424633850787817</v>
      </c>
      <c r="V17" s="1231">
        <v>0</v>
      </c>
      <c r="W17" s="1231">
        <v>8.6092877366144069</v>
      </c>
      <c r="X17" s="1231">
        <v>7.6500477950485157</v>
      </c>
      <c r="Y17" s="1231">
        <v>0.57901526920884905</v>
      </c>
      <c r="Z17" s="1231">
        <v>0.20239710908172251</v>
      </c>
      <c r="AA17" s="1231">
        <v>3.2549809298602934</v>
      </c>
      <c r="AB17" s="1231">
        <v>4.0275267328273721</v>
      </c>
      <c r="AC17" s="1231">
        <v>1.7351119425858652</v>
      </c>
      <c r="AD17" s="1231">
        <v>5.0649226885675214</v>
      </c>
      <c r="AE17" s="1231">
        <v>10.984428829705935</v>
      </c>
      <c r="AF17" s="1231">
        <v>21.773301866978713</v>
      </c>
      <c r="AG17" s="1231">
        <v>4.7524447162731995</v>
      </c>
      <c r="AH17" s="1231">
        <v>5.1280533936117987</v>
      </c>
      <c r="AI17" s="1231">
        <v>8.9026515241573776</v>
      </c>
      <c r="AJ17" s="1231">
        <v>14.775579278001755</v>
      </c>
      <c r="AK17" s="1231">
        <v>7.4321644829709506</v>
      </c>
      <c r="AL17" s="1231">
        <v>36.061371932151573</v>
      </c>
      <c r="AM17" s="1231">
        <v>29.668854437809866</v>
      </c>
      <c r="AN17" s="1231">
        <v>6.2169501521822985</v>
      </c>
      <c r="AO17" s="1231">
        <v>17.590848465091785</v>
      </c>
      <c r="AP17" s="1231">
        <v>10.837825297297055</v>
      </c>
      <c r="AQ17" s="1231">
        <v>0.38036616521598515</v>
      </c>
      <c r="AR17" s="1231">
        <v>0.43428560210533934</v>
      </c>
      <c r="AS17" s="1231">
        <v>6.3118407150517291</v>
      </c>
      <c r="AT17" s="1231">
        <v>2.2408005274706708</v>
      </c>
      <c r="AU17" s="1231">
        <v>2.3124205385118404</v>
      </c>
      <c r="AV17" s="1231">
        <v>2.3207914884396046</v>
      </c>
      <c r="AW17" s="1231">
        <v>13.524326103221723</v>
      </c>
      <c r="AX17" s="1231">
        <v>1.6048730268655287</v>
      </c>
      <c r="AY17" s="1236">
        <v>6.4724178773431147</v>
      </c>
      <c r="AZ17" s="1236">
        <v>2.8206517538348725</v>
      </c>
      <c r="BA17" s="1608"/>
      <c r="BB17" s="148" t="s">
        <v>51</v>
      </c>
      <c r="BC17" s="1026" t="s">
        <v>35</v>
      </c>
      <c r="BD17" s="1045" t="s">
        <v>35</v>
      </c>
      <c r="BE17" s="1045" t="s">
        <v>35</v>
      </c>
      <c r="BF17" s="1045" t="s">
        <v>35</v>
      </c>
      <c r="BG17" s="1065" t="s">
        <v>35</v>
      </c>
      <c r="BH17" s="1085" t="s">
        <v>35</v>
      </c>
      <c r="BI17" s="1045" t="s">
        <v>35</v>
      </c>
      <c r="BJ17" s="1045" t="s">
        <v>35</v>
      </c>
      <c r="BK17" s="1045" t="s">
        <v>35</v>
      </c>
      <c r="BL17" s="1065" t="s">
        <v>35</v>
      </c>
      <c r="BM17" s="1085" t="s">
        <v>35</v>
      </c>
      <c r="BN17" s="1045" t="s">
        <v>35</v>
      </c>
      <c r="BO17" s="1045" t="s">
        <v>35</v>
      </c>
      <c r="BP17" s="1045" t="s">
        <v>35</v>
      </c>
      <c r="BQ17" s="1065" t="s">
        <v>35</v>
      </c>
      <c r="BR17" s="1085" t="s">
        <v>35</v>
      </c>
      <c r="BS17" s="1045" t="s">
        <v>35</v>
      </c>
      <c r="BT17" s="1045" t="s">
        <v>35</v>
      </c>
      <c r="BU17" s="1045" t="s">
        <v>35</v>
      </c>
      <c r="BV17" s="1045" t="s">
        <v>35</v>
      </c>
      <c r="BW17" s="1045" t="s">
        <v>35</v>
      </c>
      <c r="BX17" s="1045" t="s">
        <v>35</v>
      </c>
      <c r="BY17" s="1106" t="s">
        <v>35</v>
      </c>
      <c r="BZ17" s="1106" t="s">
        <v>35</v>
      </c>
      <c r="CA17" s="1106" t="s">
        <v>35</v>
      </c>
      <c r="CB17" s="1106" t="s">
        <v>35</v>
      </c>
      <c r="CC17" s="1106" t="s">
        <v>35</v>
      </c>
      <c r="CD17" s="1106" t="s">
        <v>35</v>
      </c>
      <c r="CE17" s="1106" t="s">
        <v>35</v>
      </c>
      <c r="CF17" s="1106" t="s">
        <v>35</v>
      </c>
      <c r="CG17" s="1106" t="s">
        <v>35</v>
      </c>
      <c r="CH17" s="1106" t="s">
        <v>35</v>
      </c>
      <c r="CI17" s="1106" t="s">
        <v>35</v>
      </c>
      <c r="CJ17" s="1106" t="s">
        <v>35</v>
      </c>
      <c r="CK17" s="1106" t="s">
        <v>35</v>
      </c>
      <c r="CL17" s="1106" t="s">
        <v>35</v>
      </c>
      <c r="CM17" s="1106" t="s">
        <v>35</v>
      </c>
      <c r="CN17" s="1106" t="s">
        <v>35</v>
      </c>
      <c r="CO17" s="1106" t="s">
        <v>35</v>
      </c>
      <c r="CP17" s="1106" t="s">
        <v>35</v>
      </c>
      <c r="CQ17" s="1106" t="s">
        <v>35</v>
      </c>
      <c r="CR17" s="1106" t="s">
        <v>35</v>
      </c>
      <c r="CS17" s="1106" t="s">
        <v>35</v>
      </c>
      <c r="CT17" s="1106" t="s">
        <v>35</v>
      </c>
      <c r="CU17" s="1106" t="s">
        <v>35</v>
      </c>
      <c r="CV17" s="1106" t="s">
        <v>35</v>
      </c>
      <c r="CW17" s="1106" t="s">
        <v>35</v>
      </c>
      <c r="CX17" s="1106" t="s">
        <v>35</v>
      </c>
      <c r="CY17" s="1106" t="s">
        <v>35</v>
      </c>
      <c r="CZ17" s="1126" t="s">
        <v>35</v>
      </c>
    </row>
    <row r="18" s="424" customFormat="true" ht="15" customHeight="true" x14ac:dyDescent="0.2">
      <c r="A18" s="1806" t="s">
        <v>59</v>
      </c>
      <c r="B18" s="1391" t="s">
        <v>15</v>
      </c>
      <c r="C18" s="1230">
        <v>86.843460909986277</v>
      </c>
      <c r="D18" s="1231">
        <v>89.508340807139632</v>
      </c>
      <c r="E18" s="1231">
        <v>92.299211400759447</v>
      </c>
      <c r="F18" s="1231">
        <v>95.871040558490208</v>
      </c>
      <c r="G18" s="1232">
        <v>98.087887329629069</v>
      </c>
      <c r="H18" s="1233">
        <v>93.753078401883059</v>
      </c>
      <c r="I18" s="1231">
        <v>96.67740512191223</v>
      </c>
      <c r="J18" s="1231">
        <v>97.973625931524282</v>
      </c>
      <c r="K18" s="1231">
        <v>98.530079483687061</v>
      </c>
      <c r="L18" s="1234">
        <v>98.802708156144476</v>
      </c>
      <c r="M18" s="1235">
        <v>86.321751257553558</v>
      </c>
      <c r="N18" s="1231">
        <v>88.08985045700048</v>
      </c>
      <c r="O18" s="1231">
        <v>89.467953443948616</v>
      </c>
      <c r="P18" s="1231">
        <v>91.992375151349179</v>
      </c>
      <c r="Q18" s="1232">
        <v>95.329094270705866</v>
      </c>
      <c r="R18" s="1233">
        <v>93.541696340785677</v>
      </c>
      <c r="S18" s="1231">
        <v>85.455102876587773</v>
      </c>
      <c r="T18" s="1231">
        <v>83.614648367226422</v>
      </c>
      <c r="U18" s="1231">
        <v>98.256139148152997</v>
      </c>
      <c r="V18" s="1231">
        <v>98.711208860383479</v>
      </c>
      <c r="W18" s="1231">
        <v>89.261591725710161</v>
      </c>
      <c r="X18" s="1231">
        <v>91.504538940727102</v>
      </c>
      <c r="Y18" s="1231">
        <v>99.420984730791147</v>
      </c>
      <c r="Z18" s="1231">
        <v>97.474949192275901</v>
      </c>
      <c r="AA18" s="1231">
        <v>96.716949320096759</v>
      </c>
      <c r="AB18" s="1231">
        <v>94.701783241196793</v>
      </c>
      <c r="AC18" s="1231">
        <v>96.312973952422325</v>
      </c>
      <c r="AD18" s="1231">
        <v>94.267222095573601</v>
      </c>
      <c r="AE18" s="1231">
        <v>87.936025530940924</v>
      </c>
      <c r="AF18" s="1231">
        <v>76.431863473911918</v>
      </c>
      <c r="AG18" s="1231">
        <v>93.419279056413885</v>
      </c>
      <c r="AH18" s="1231">
        <v>94.615947433478837</v>
      </c>
      <c r="AI18" s="1231">
        <v>91.09734847584275</v>
      </c>
      <c r="AJ18" s="1231">
        <v>79.594581253229904</v>
      </c>
      <c r="AK18" s="1231">
        <v>90.52974912702976</v>
      </c>
      <c r="AL18" s="1231">
        <v>63.263254277162751</v>
      </c>
      <c r="AM18" s="1231">
        <v>68.295520514081886</v>
      </c>
      <c r="AN18" s="1231">
        <v>93.098830571272345</v>
      </c>
      <c r="AO18" s="1231">
        <v>81.626298455682928</v>
      </c>
      <c r="AP18" s="1231">
        <v>86.121330590468276</v>
      </c>
      <c r="AQ18" s="1231">
        <v>99.5552786024504</v>
      </c>
      <c r="AR18" s="1231">
        <v>99.162714174171754</v>
      </c>
      <c r="AS18" s="1231">
        <v>88.545512829698097</v>
      </c>
      <c r="AT18" s="1231">
        <v>97.759199472529303</v>
      </c>
      <c r="AU18" s="1231">
        <v>96.033395093732281</v>
      </c>
      <c r="AV18" s="1231">
        <v>95.187502205820863</v>
      </c>
      <c r="AW18" s="1231">
        <v>85.975051108518699</v>
      </c>
      <c r="AX18" s="1231">
        <v>97.800742879093278</v>
      </c>
      <c r="AY18" s="1236">
        <v>92.85562939717498</v>
      </c>
      <c r="AZ18" s="1236">
        <v>94.479967796118828</v>
      </c>
      <c r="BA18" s="1608" t="s">
        <v>59</v>
      </c>
      <c r="BB18" s="148" t="s">
        <v>15</v>
      </c>
      <c r="BC18" s="1026" t="s">
        <v>35</v>
      </c>
      <c r="BD18" s="1045" t="s">
        <v>35</v>
      </c>
      <c r="BE18" s="1045" t="s">
        <v>35</v>
      </c>
      <c r="BF18" s="1045" t="s">
        <v>35</v>
      </c>
      <c r="BG18" s="1065" t="s">
        <v>35</v>
      </c>
      <c r="BH18" s="1085" t="s">
        <v>35</v>
      </c>
      <c r="BI18" s="1045" t="s">
        <v>35</v>
      </c>
      <c r="BJ18" s="1045" t="s">
        <v>35</v>
      </c>
      <c r="BK18" s="1045" t="s">
        <v>35</v>
      </c>
      <c r="BL18" s="1065" t="s">
        <v>35</v>
      </c>
      <c r="BM18" s="1085" t="s">
        <v>35</v>
      </c>
      <c r="BN18" s="1045" t="s">
        <v>35</v>
      </c>
      <c r="BO18" s="1045" t="s">
        <v>35</v>
      </c>
      <c r="BP18" s="1045" t="s">
        <v>35</v>
      </c>
      <c r="BQ18" s="1065" t="s">
        <v>35</v>
      </c>
      <c r="BR18" s="1085" t="s">
        <v>35</v>
      </c>
      <c r="BS18" s="1045" t="s">
        <v>35</v>
      </c>
      <c r="BT18" s="1045" t="s">
        <v>35</v>
      </c>
      <c r="BU18" s="1045" t="s">
        <v>35</v>
      </c>
      <c r="BV18" s="1045" t="s">
        <v>35</v>
      </c>
      <c r="BW18" s="1045" t="s">
        <v>35</v>
      </c>
      <c r="BX18" s="1045" t="s">
        <v>35</v>
      </c>
      <c r="BY18" s="1106" t="s">
        <v>35</v>
      </c>
      <c r="BZ18" s="1106" t="s">
        <v>35</v>
      </c>
      <c r="CA18" s="1106" t="s">
        <v>35</v>
      </c>
      <c r="CB18" s="1106" t="s">
        <v>35</v>
      </c>
      <c r="CC18" s="1106" t="s">
        <v>35</v>
      </c>
      <c r="CD18" s="1106" t="s">
        <v>35</v>
      </c>
      <c r="CE18" s="1106" t="s">
        <v>35</v>
      </c>
      <c r="CF18" s="1106" t="s">
        <v>35</v>
      </c>
      <c r="CG18" s="1106" t="s">
        <v>35</v>
      </c>
      <c r="CH18" s="1106" t="s">
        <v>35</v>
      </c>
      <c r="CI18" s="1106" t="s">
        <v>35</v>
      </c>
      <c r="CJ18" s="1106" t="s">
        <v>35</v>
      </c>
      <c r="CK18" s="1106" t="s">
        <v>35</v>
      </c>
      <c r="CL18" s="1106" t="s">
        <v>35</v>
      </c>
      <c r="CM18" s="1106" t="s">
        <v>35</v>
      </c>
      <c r="CN18" s="1106" t="s">
        <v>35</v>
      </c>
      <c r="CO18" s="1106" t="s">
        <v>35</v>
      </c>
      <c r="CP18" s="1106" t="s">
        <v>35</v>
      </c>
      <c r="CQ18" s="1106" t="s">
        <v>35</v>
      </c>
      <c r="CR18" s="1106" t="s">
        <v>35</v>
      </c>
      <c r="CS18" s="1106" t="s">
        <v>35</v>
      </c>
      <c r="CT18" s="1106" t="s">
        <v>35</v>
      </c>
      <c r="CU18" s="1106" t="s">
        <v>35</v>
      </c>
      <c r="CV18" s="1106" t="s">
        <v>35</v>
      </c>
      <c r="CW18" s="1106" t="s">
        <v>35</v>
      </c>
      <c r="CX18" s="1106" t="s">
        <v>35</v>
      </c>
      <c r="CY18" s="1106" t="s">
        <v>35</v>
      </c>
      <c r="CZ18" s="1126" t="s">
        <v>35</v>
      </c>
    </row>
    <row r="19" s="424" customFormat="true" ht="15" customHeight="true" x14ac:dyDescent="0.2">
      <c r="A19" s="1806"/>
      <c r="B19" s="1391" t="s">
        <v>16</v>
      </c>
      <c r="C19" s="1230">
        <v>3.0896276276538499</v>
      </c>
      <c r="D19" s="1231">
        <v>2.6249630460590074</v>
      </c>
      <c r="E19" s="1231">
        <v>2.0782758119918832</v>
      </c>
      <c r="F19" s="1231">
        <v>1.1975589199452579</v>
      </c>
      <c r="G19" s="1232">
        <v>0.56540462073535813</v>
      </c>
      <c r="H19" s="1233">
        <v>2.6512259534429119</v>
      </c>
      <c r="I19" s="1231">
        <v>1.5449944705148271</v>
      </c>
      <c r="J19" s="1231">
        <v>0.77775436248625351</v>
      </c>
      <c r="K19" s="1231">
        <v>0.5672282341932019</v>
      </c>
      <c r="L19" s="1234">
        <v>0.51307105837994527</v>
      </c>
      <c r="M19" s="1235">
        <v>3.0651677440021166</v>
      </c>
      <c r="N19" s="1231">
        <v>2.7968573140877422</v>
      </c>
      <c r="O19" s="1231">
        <v>2.5443133148975181</v>
      </c>
      <c r="P19" s="1231">
        <v>1.8993475922969461</v>
      </c>
      <c r="Q19" s="1232">
        <v>0.97750016071007662</v>
      </c>
      <c r="R19" s="1233">
        <v>2.0389983606208242</v>
      </c>
      <c r="S19" s="1231">
        <v>0.80618568898570619</v>
      </c>
      <c r="T19" s="1231">
        <v>0.56831587524489691</v>
      </c>
      <c r="U19" s="1231">
        <v>0.20139746676802509</v>
      </c>
      <c r="V19" s="1231">
        <v>1.2887911396165044</v>
      </c>
      <c r="W19" s="1231">
        <v>2.129120537675087</v>
      </c>
      <c r="X19" s="1231">
        <v>0.8454132642243869</v>
      </c>
      <c r="Y19" s="1231">
        <v>0</v>
      </c>
      <c r="Z19" s="1231">
        <v>2.3226536986426911</v>
      </c>
      <c r="AA19" s="1231">
        <v>2.8069750042967107E-2</v>
      </c>
      <c r="AB19" s="1231">
        <v>1.2706900259767018</v>
      </c>
      <c r="AC19" s="1231">
        <v>1.9519141049920239</v>
      </c>
      <c r="AD19" s="1231">
        <v>0.66785521585881291</v>
      </c>
      <c r="AE19" s="1231">
        <v>1.0795456393526741</v>
      </c>
      <c r="AF19" s="1231">
        <v>1.7948346591093025</v>
      </c>
      <c r="AG19" s="1231">
        <v>1.8282762273132178</v>
      </c>
      <c r="AH19" s="1231">
        <v>0.25599917290958712</v>
      </c>
      <c r="AI19" s="1231">
        <v>0</v>
      </c>
      <c r="AJ19" s="1231">
        <v>5.6298394687695135</v>
      </c>
      <c r="AK19" s="1231">
        <v>2.038086389998635</v>
      </c>
      <c r="AL19" s="1231">
        <v>0.67537379068558701</v>
      </c>
      <c r="AM19" s="1231">
        <v>2.0356250481084728</v>
      </c>
      <c r="AN19" s="1231">
        <v>0.68421927654550196</v>
      </c>
      <c r="AO19" s="1231">
        <v>0.78285307922528158</v>
      </c>
      <c r="AP19" s="1231">
        <v>3.0408441122343235</v>
      </c>
      <c r="AQ19" s="1231">
        <v>6.4355232333573792E-2</v>
      </c>
      <c r="AR19" s="1231">
        <v>0.403000223722769</v>
      </c>
      <c r="AS19" s="1231">
        <v>5.1426464552482702</v>
      </c>
      <c r="AT19" s="1231">
        <v>0</v>
      </c>
      <c r="AU19" s="1231">
        <v>1.6541843677554446</v>
      </c>
      <c r="AV19" s="1231">
        <v>2.4917063057394135</v>
      </c>
      <c r="AW19" s="1231">
        <v>0.50062278825952711</v>
      </c>
      <c r="AX19" s="1231">
        <v>0.59438409404119785</v>
      </c>
      <c r="AY19" s="1236">
        <v>0.67195272548149165</v>
      </c>
      <c r="AZ19" s="1236">
        <v>2.6993804500459748</v>
      </c>
      <c r="BA19" s="1608"/>
      <c r="BB19" s="148" t="s">
        <v>16</v>
      </c>
      <c r="BC19" s="1026" t="s">
        <v>35</v>
      </c>
      <c r="BD19" s="1045" t="s">
        <v>35</v>
      </c>
      <c r="BE19" s="1045" t="s">
        <v>35</v>
      </c>
      <c r="BF19" s="1045" t="s">
        <v>35</v>
      </c>
      <c r="BG19" s="1065" t="s">
        <v>35</v>
      </c>
      <c r="BH19" s="1085" t="s">
        <v>35</v>
      </c>
      <c r="BI19" s="1045" t="s">
        <v>35</v>
      </c>
      <c r="BJ19" s="1045" t="s">
        <v>35</v>
      </c>
      <c r="BK19" s="1045" t="s">
        <v>35</v>
      </c>
      <c r="BL19" s="1065" t="s">
        <v>35</v>
      </c>
      <c r="BM19" s="1085" t="s">
        <v>35</v>
      </c>
      <c r="BN19" s="1045" t="s">
        <v>35</v>
      </c>
      <c r="BO19" s="1045" t="s">
        <v>35</v>
      </c>
      <c r="BP19" s="1045" t="s">
        <v>35</v>
      </c>
      <c r="BQ19" s="1065" t="s">
        <v>35</v>
      </c>
      <c r="BR19" s="1085" t="s">
        <v>35</v>
      </c>
      <c r="BS19" s="1045" t="s">
        <v>35</v>
      </c>
      <c r="BT19" s="1045" t="s">
        <v>35</v>
      </c>
      <c r="BU19" s="1045" t="s">
        <v>35</v>
      </c>
      <c r="BV19" s="1045" t="s">
        <v>35</v>
      </c>
      <c r="BW19" s="1045" t="s">
        <v>35</v>
      </c>
      <c r="BX19" s="1045" t="s">
        <v>35</v>
      </c>
      <c r="BY19" s="1106" t="s">
        <v>35</v>
      </c>
      <c r="BZ19" s="1106" t="s">
        <v>35</v>
      </c>
      <c r="CA19" s="1106" t="s">
        <v>35</v>
      </c>
      <c r="CB19" s="1106" t="s">
        <v>35</v>
      </c>
      <c r="CC19" s="1106" t="s">
        <v>35</v>
      </c>
      <c r="CD19" s="1106" t="s">
        <v>35</v>
      </c>
      <c r="CE19" s="1106" t="s">
        <v>35</v>
      </c>
      <c r="CF19" s="1106" t="s">
        <v>35</v>
      </c>
      <c r="CG19" s="1106" t="s">
        <v>35</v>
      </c>
      <c r="CH19" s="1106" t="s">
        <v>35</v>
      </c>
      <c r="CI19" s="1106" t="s">
        <v>35</v>
      </c>
      <c r="CJ19" s="1106" t="s">
        <v>35</v>
      </c>
      <c r="CK19" s="1106" t="s">
        <v>35</v>
      </c>
      <c r="CL19" s="1106" t="s">
        <v>35</v>
      </c>
      <c r="CM19" s="1106" t="s">
        <v>35</v>
      </c>
      <c r="CN19" s="1106" t="s">
        <v>35</v>
      </c>
      <c r="CO19" s="1106" t="s">
        <v>35</v>
      </c>
      <c r="CP19" s="1106" t="s">
        <v>35</v>
      </c>
      <c r="CQ19" s="1106" t="s">
        <v>35</v>
      </c>
      <c r="CR19" s="1106" t="s">
        <v>35</v>
      </c>
      <c r="CS19" s="1106" t="s">
        <v>35</v>
      </c>
      <c r="CT19" s="1106" t="s">
        <v>35</v>
      </c>
      <c r="CU19" s="1106" t="s">
        <v>35</v>
      </c>
      <c r="CV19" s="1106" t="s">
        <v>35</v>
      </c>
      <c r="CW19" s="1106" t="s">
        <v>35</v>
      </c>
      <c r="CX19" s="1106" t="s">
        <v>35</v>
      </c>
      <c r="CY19" s="1106" t="s">
        <v>35</v>
      </c>
      <c r="CZ19" s="1126" t="s">
        <v>35</v>
      </c>
    </row>
    <row r="20" s="424" customFormat="true" ht="15" customHeight="true" x14ac:dyDescent="0.2">
      <c r="A20" s="1806"/>
      <c r="B20" s="1391" t="s">
        <v>22</v>
      </c>
      <c r="C20" s="1230">
        <v>8.9885243516949078</v>
      </c>
      <c r="D20" s="1231">
        <v>7.0340985703740149</v>
      </c>
      <c r="E20" s="1231">
        <v>4.9279354187573352</v>
      </c>
      <c r="F20" s="1231">
        <v>2.4987097231548216</v>
      </c>
      <c r="G20" s="1232">
        <v>1.0433147471356481</v>
      </c>
      <c r="H20" s="1233">
        <v>3.0303193534237232</v>
      </c>
      <c r="I20" s="1231">
        <v>1.4076274280736785</v>
      </c>
      <c r="J20" s="1231">
        <v>0.9471374026503302</v>
      </c>
      <c r="K20" s="1231">
        <v>0.57290735764249812</v>
      </c>
      <c r="L20" s="1234">
        <v>0.41104210789579948</v>
      </c>
      <c r="M20" s="1235">
        <v>9.4322126966794944</v>
      </c>
      <c r="N20" s="1231">
        <v>8.2185530079779276</v>
      </c>
      <c r="O20" s="1231">
        <v>7.1430008446959139</v>
      </c>
      <c r="P20" s="1231">
        <v>5.3943693287975796</v>
      </c>
      <c r="Q20" s="1232">
        <v>3.2451160651700555</v>
      </c>
      <c r="R20" s="1233">
        <v>3.4387913534685612</v>
      </c>
      <c r="S20" s="1231">
        <v>8.4700462979853448</v>
      </c>
      <c r="T20" s="1231">
        <v>12.480511921993301</v>
      </c>
      <c r="U20" s="1231">
        <v>1.5131069341100885</v>
      </c>
      <c r="V20" s="1231">
        <v>0</v>
      </c>
      <c r="W20" s="1231">
        <v>7.9008090944135985</v>
      </c>
      <c r="X20" s="1231">
        <v>7.499619694131046</v>
      </c>
      <c r="Y20" s="1231">
        <v>0.57901526920884905</v>
      </c>
      <c r="Z20" s="1231">
        <v>0.18824204731383617</v>
      </c>
      <c r="AA20" s="1231">
        <v>2.7642245604268814</v>
      </c>
      <c r="AB20" s="1231">
        <v>3.6215233776375353</v>
      </c>
      <c r="AC20" s="1231">
        <v>1.5442585684902623</v>
      </c>
      <c r="AD20" s="1231">
        <v>4.0199686139766149</v>
      </c>
      <c r="AE20" s="1231">
        <v>8.3052456287405967</v>
      </c>
      <c r="AF20" s="1231">
        <v>20.30071228883309</v>
      </c>
      <c r="AG20" s="1231">
        <v>3.4443159211834002</v>
      </c>
      <c r="AH20" s="1231">
        <v>4.8094498365478797</v>
      </c>
      <c r="AI20" s="1231">
        <v>8.9026515241573776</v>
      </c>
      <c r="AJ20" s="1231">
        <v>14.161237470846652</v>
      </c>
      <c r="AK20" s="1231">
        <v>7.1514374964416216</v>
      </c>
      <c r="AL20" s="1231">
        <v>12.264917599733529</v>
      </c>
      <c r="AM20" s="1231">
        <v>26.372543176383161</v>
      </c>
      <c r="AN20" s="1231">
        <v>3.3168058368447308</v>
      </c>
      <c r="AO20" s="1231">
        <v>10.172078404234478</v>
      </c>
      <c r="AP20" s="1231">
        <v>9.6322146639989779</v>
      </c>
      <c r="AQ20" s="1231">
        <v>0.29168059284110937</v>
      </c>
      <c r="AR20" s="1231">
        <v>0.23024910470222584</v>
      </c>
      <c r="AS20" s="1231">
        <v>5.3405543096726991</v>
      </c>
      <c r="AT20" s="1231">
        <v>2.0557362860775323</v>
      </c>
      <c r="AU20" s="1231">
        <v>0.87172647861022634</v>
      </c>
      <c r="AV20" s="1231">
        <v>2.1463174368334466</v>
      </c>
      <c r="AW20" s="1231">
        <v>12.079091055336814</v>
      </c>
      <c r="AX20" s="1231">
        <v>1.5788450062483443</v>
      </c>
      <c r="AY20" s="1236">
        <v>4.2977422595739743</v>
      </c>
      <c r="AZ20" s="1236">
        <v>2.7243401678923562</v>
      </c>
      <c r="BA20" s="1608"/>
      <c r="BB20" s="148" t="s">
        <v>22</v>
      </c>
      <c r="BC20" s="1026" t="s">
        <v>35</v>
      </c>
      <c r="BD20" s="1045" t="s">
        <v>35</v>
      </c>
      <c r="BE20" s="1045" t="s">
        <v>35</v>
      </c>
      <c r="BF20" s="1045" t="s">
        <v>35</v>
      </c>
      <c r="BG20" s="1065" t="s">
        <v>35</v>
      </c>
      <c r="BH20" s="1085" t="s">
        <v>35</v>
      </c>
      <c r="BI20" s="1045" t="s">
        <v>35</v>
      </c>
      <c r="BJ20" s="1045" t="s">
        <v>35</v>
      </c>
      <c r="BK20" s="1045" t="s">
        <v>35</v>
      </c>
      <c r="BL20" s="1065" t="s">
        <v>35</v>
      </c>
      <c r="BM20" s="1085" t="s">
        <v>35</v>
      </c>
      <c r="BN20" s="1045" t="s">
        <v>35</v>
      </c>
      <c r="BO20" s="1045" t="s">
        <v>35</v>
      </c>
      <c r="BP20" s="1045" t="s">
        <v>35</v>
      </c>
      <c r="BQ20" s="1065" t="s">
        <v>35</v>
      </c>
      <c r="BR20" s="1085" t="s">
        <v>35</v>
      </c>
      <c r="BS20" s="1045" t="s">
        <v>35</v>
      </c>
      <c r="BT20" s="1045" t="s">
        <v>35</v>
      </c>
      <c r="BU20" s="1045" t="s">
        <v>35</v>
      </c>
      <c r="BV20" s="1045" t="s">
        <v>35</v>
      </c>
      <c r="BW20" s="1045" t="s">
        <v>35</v>
      </c>
      <c r="BX20" s="1045" t="s">
        <v>35</v>
      </c>
      <c r="BY20" s="1106" t="s">
        <v>35</v>
      </c>
      <c r="BZ20" s="1106" t="s">
        <v>35</v>
      </c>
      <c r="CA20" s="1106" t="s">
        <v>35</v>
      </c>
      <c r="CB20" s="1106" t="s">
        <v>35</v>
      </c>
      <c r="CC20" s="1106" t="s">
        <v>35</v>
      </c>
      <c r="CD20" s="1106" t="s">
        <v>35</v>
      </c>
      <c r="CE20" s="1106" t="s">
        <v>35</v>
      </c>
      <c r="CF20" s="1106" t="s">
        <v>35</v>
      </c>
      <c r="CG20" s="1106" t="s">
        <v>35</v>
      </c>
      <c r="CH20" s="1106" t="s">
        <v>35</v>
      </c>
      <c r="CI20" s="1106" t="s">
        <v>35</v>
      </c>
      <c r="CJ20" s="1106" t="s">
        <v>35</v>
      </c>
      <c r="CK20" s="1106" t="s">
        <v>35</v>
      </c>
      <c r="CL20" s="1106" t="s">
        <v>35</v>
      </c>
      <c r="CM20" s="1106" t="s">
        <v>35</v>
      </c>
      <c r="CN20" s="1106" t="s">
        <v>35</v>
      </c>
      <c r="CO20" s="1106" t="s">
        <v>35</v>
      </c>
      <c r="CP20" s="1106" t="s">
        <v>35</v>
      </c>
      <c r="CQ20" s="1106" t="s">
        <v>35</v>
      </c>
      <c r="CR20" s="1106" t="s">
        <v>35</v>
      </c>
      <c r="CS20" s="1106" t="s">
        <v>35</v>
      </c>
      <c r="CT20" s="1106" t="s">
        <v>35</v>
      </c>
      <c r="CU20" s="1106" t="s">
        <v>35</v>
      </c>
      <c r="CV20" s="1106" t="s">
        <v>35</v>
      </c>
      <c r="CW20" s="1106" t="s">
        <v>35</v>
      </c>
      <c r="CX20" s="1106" t="s">
        <v>35</v>
      </c>
      <c r="CY20" s="1106" t="s">
        <v>35</v>
      </c>
      <c r="CZ20" s="1126" t="s">
        <v>35</v>
      </c>
    </row>
    <row r="21" s="424" customFormat="true" ht="15" customHeight="true" x14ac:dyDescent="0.2">
      <c r="A21" s="1806"/>
      <c r="B21" s="1391" t="s">
        <v>17</v>
      </c>
      <c r="C21" s="1230">
        <v>1.0783871106643657</v>
      </c>
      <c r="D21" s="1231">
        <v>0.83259757642822374</v>
      </c>
      <c r="E21" s="1231">
        <v>0.69457736849109275</v>
      </c>
      <c r="F21" s="1231">
        <v>0.43269079840993274</v>
      </c>
      <c r="G21" s="1232">
        <v>0.30339330250014485</v>
      </c>
      <c r="H21" s="1233">
        <v>0.56537629124987909</v>
      </c>
      <c r="I21" s="1231">
        <v>0.36997297949934838</v>
      </c>
      <c r="J21" s="1231">
        <v>0.30148230333878812</v>
      </c>
      <c r="K21" s="1231">
        <v>0.32978492447715474</v>
      </c>
      <c r="L21" s="1234">
        <v>0.27317867757969988</v>
      </c>
      <c r="M21" s="1235">
        <v>1.1808683017645361</v>
      </c>
      <c r="N21" s="1231">
        <v>0.89473922093471092</v>
      </c>
      <c r="O21" s="1231">
        <v>0.84473239645768083</v>
      </c>
      <c r="P21" s="1231">
        <v>0.71390792755667232</v>
      </c>
      <c r="Q21" s="1232">
        <v>0.44828950341417767</v>
      </c>
      <c r="R21" s="1233">
        <v>0.98051394512491252</v>
      </c>
      <c r="S21" s="1231">
        <v>5.2686651364408155</v>
      </c>
      <c r="T21" s="1231">
        <v>3.3365238355351794</v>
      </c>
      <c r="U21" s="1231">
        <v>2.9356450968693173E-2</v>
      </c>
      <c r="V21" s="1231">
        <v>0</v>
      </c>
      <c r="W21" s="1231">
        <v>0.70847864220081458</v>
      </c>
      <c r="X21" s="1231">
        <v>0.15042810091746953</v>
      </c>
      <c r="Y21" s="1231">
        <v>0</v>
      </c>
      <c r="Z21" s="1231">
        <v>1.4155061767886343E-2</v>
      </c>
      <c r="AA21" s="1231">
        <v>0.49075636943341172</v>
      </c>
      <c r="AB21" s="1231">
        <v>0.40600335518984187</v>
      </c>
      <c r="AC21" s="1231">
        <v>0.19085337409560282</v>
      </c>
      <c r="AD21" s="1231">
        <v>1.0449540745909116</v>
      </c>
      <c r="AE21" s="1231">
        <v>2.6791832009653183</v>
      </c>
      <c r="AF21" s="1231">
        <v>1.4725895781456437</v>
      </c>
      <c r="AG21" s="1231">
        <v>1.3081287950898055</v>
      </c>
      <c r="AH21" s="1231">
        <v>0.31860355706391974</v>
      </c>
      <c r="AI21" s="1231">
        <v>0</v>
      </c>
      <c r="AJ21" s="1231">
        <v>0.61434180715511</v>
      </c>
      <c r="AK21" s="1231">
        <v>0.28072698652933092</v>
      </c>
      <c r="AL21" s="1231">
        <v>23.796454332418062</v>
      </c>
      <c r="AM21" s="1231">
        <v>3.2963112614267307</v>
      </c>
      <c r="AN21" s="1231">
        <v>2.9001443153375623</v>
      </c>
      <c r="AO21" s="1231">
        <v>7.4187700608573364</v>
      </c>
      <c r="AP21" s="1231">
        <v>1.2056106332980585</v>
      </c>
      <c r="AQ21" s="1231">
        <v>8.8685572374875787E-2</v>
      </c>
      <c r="AR21" s="1231">
        <v>0.2040364974031135</v>
      </c>
      <c r="AS21" s="1231">
        <v>0.97128640537904021</v>
      </c>
      <c r="AT21" s="1231">
        <v>0.18506424139313926</v>
      </c>
      <c r="AU21" s="1231">
        <v>1.4406940599016125</v>
      </c>
      <c r="AV21" s="1231">
        <v>0.17447405160615631</v>
      </c>
      <c r="AW21" s="1231">
        <v>1.4452350478849023</v>
      </c>
      <c r="AX21" s="1231">
        <v>2.6028020617183654E-2</v>
      </c>
      <c r="AY21" s="1236">
        <v>2.1746756177691475</v>
      </c>
      <c r="AZ21" s="1236">
        <v>9.6311585942515487E-2</v>
      </c>
      <c r="BA21" s="1608"/>
      <c r="BB21" s="148" t="s">
        <v>17</v>
      </c>
      <c r="BC21" s="1026" t="s">
        <v>35</v>
      </c>
      <c r="BD21" s="1045" t="s">
        <v>35</v>
      </c>
      <c r="BE21" s="1045" t="s">
        <v>35</v>
      </c>
      <c r="BF21" s="1045" t="s">
        <v>35</v>
      </c>
      <c r="BG21" s="1065" t="s">
        <v>35</v>
      </c>
      <c r="BH21" s="1085" t="s">
        <v>35</v>
      </c>
      <c r="BI21" s="1045" t="s">
        <v>35</v>
      </c>
      <c r="BJ21" s="1045" t="s">
        <v>35</v>
      </c>
      <c r="BK21" s="1045" t="s">
        <v>35</v>
      </c>
      <c r="BL21" s="1065" t="s">
        <v>35</v>
      </c>
      <c r="BM21" s="1085" t="s">
        <v>35</v>
      </c>
      <c r="BN21" s="1045" t="s">
        <v>35</v>
      </c>
      <c r="BO21" s="1045" t="s">
        <v>35</v>
      </c>
      <c r="BP21" s="1045" t="s">
        <v>35</v>
      </c>
      <c r="BQ21" s="1065" t="s">
        <v>35</v>
      </c>
      <c r="BR21" s="1085" t="s">
        <v>35</v>
      </c>
      <c r="BS21" s="1045" t="s">
        <v>35</v>
      </c>
      <c r="BT21" s="1045" t="s">
        <v>35</v>
      </c>
      <c r="BU21" s="1045" t="s">
        <v>35</v>
      </c>
      <c r="BV21" s="1045" t="s">
        <v>35</v>
      </c>
      <c r="BW21" s="1045" t="s">
        <v>35</v>
      </c>
      <c r="BX21" s="1045" t="s">
        <v>35</v>
      </c>
      <c r="BY21" s="1106" t="s">
        <v>35</v>
      </c>
      <c r="BZ21" s="1106" t="s">
        <v>35</v>
      </c>
      <c r="CA21" s="1106" t="s">
        <v>35</v>
      </c>
      <c r="CB21" s="1106" t="s">
        <v>35</v>
      </c>
      <c r="CC21" s="1106" t="s">
        <v>35</v>
      </c>
      <c r="CD21" s="1106" t="s">
        <v>35</v>
      </c>
      <c r="CE21" s="1106" t="s">
        <v>35</v>
      </c>
      <c r="CF21" s="1106" t="s">
        <v>35</v>
      </c>
      <c r="CG21" s="1106" t="s">
        <v>35</v>
      </c>
      <c r="CH21" s="1106" t="s">
        <v>35</v>
      </c>
      <c r="CI21" s="1106" t="s">
        <v>35</v>
      </c>
      <c r="CJ21" s="1106" t="s">
        <v>35</v>
      </c>
      <c r="CK21" s="1106" t="s">
        <v>35</v>
      </c>
      <c r="CL21" s="1106" t="s">
        <v>35</v>
      </c>
      <c r="CM21" s="1106" t="s">
        <v>35</v>
      </c>
      <c r="CN21" s="1106" t="s">
        <v>35</v>
      </c>
      <c r="CO21" s="1106" t="s">
        <v>35</v>
      </c>
      <c r="CP21" s="1106" t="s">
        <v>35</v>
      </c>
      <c r="CQ21" s="1106" t="s">
        <v>35</v>
      </c>
      <c r="CR21" s="1106" t="s">
        <v>35</v>
      </c>
      <c r="CS21" s="1106" t="s">
        <v>35</v>
      </c>
      <c r="CT21" s="1106" t="s">
        <v>35</v>
      </c>
      <c r="CU21" s="1106" t="s">
        <v>35</v>
      </c>
      <c r="CV21" s="1106" t="s">
        <v>35</v>
      </c>
      <c r="CW21" s="1106" t="s">
        <v>35</v>
      </c>
      <c r="CX21" s="1106" t="s">
        <v>35</v>
      </c>
      <c r="CY21" s="1106" t="s">
        <v>35</v>
      </c>
      <c r="CZ21" s="1126" t="s">
        <v>35</v>
      </c>
    </row>
    <row r="22" s="424" customFormat="true" ht="15" customHeight="true" x14ac:dyDescent="0.2">
      <c r="A22" s="1806" t="s">
        <v>54</v>
      </c>
      <c r="B22" s="1391" t="s">
        <v>49</v>
      </c>
      <c r="C22" s="1230">
        <v>3.4354737259587669</v>
      </c>
      <c r="D22" s="1231">
        <v>2.8490924956316728</v>
      </c>
      <c r="E22" s="1231">
        <v>2.2020885206520751</v>
      </c>
      <c r="F22" s="1231">
        <v>1.2337243211295101</v>
      </c>
      <c r="G22" s="1232">
        <v>0.57312291314093411</v>
      </c>
      <c r="H22" s="1233">
        <v>2.7501115963360321</v>
      </c>
      <c r="I22" s="1231">
        <v>1.5729553308876272</v>
      </c>
      <c r="J22" s="1231">
        <v>0.78758834577365922</v>
      </c>
      <c r="K22" s="1231">
        <v>0.57239520150036949</v>
      </c>
      <c r="L22" s="1234">
        <v>0.5166057825229361</v>
      </c>
      <c r="M22" s="1235">
        <v>3.4291010119151513</v>
      </c>
      <c r="N22" s="1231">
        <v>3.0773007216105137</v>
      </c>
      <c r="O22" s="1231">
        <v>2.7651892563041356</v>
      </c>
      <c r="P22" s="1231">
        <v>2.0229127092307815</v>
      </c>
      <c r="Q22" s="1232">
        <v>1.0149877757396963</v>
      </c>
      <c r="R22" s="1233">
        <v>2.1332742631664714</v>
      </c>
      <c r="S22" s="1231">
        <v>0.93458572482703595</v>
      </c>
      <c r="T22" s="1231">
        <v>0.67509606053783411</v>
      </c>
      <c r="U22" s="1231">
        <v>0.20455261597262397</v>
      </c>
      <c r="V22" s="1231">
        <v>1.2887911396165044</v>
      </c>
      <c r="W22" s="1231">
        <v>2.3296902769933814</v>
      </c>
      <c r="X22" s="1231">
        <v>0.91544526449582586</v>
      </c>
      <c r="Y22" s="1231">
        <v>0</v>
      </c>
      <c r="Z22" s="1231">
        <v>2.3273642165347592</v>
      </c>
      <c r="AA22" s="1231">
        <v>2.9014155263762637E-2</v>
      </c>
      <c r="AB22" s="1231">
        <v>1.3240150875754602</v>
      </c>
      <c r="AC22" s="1231">
        <v>1.9863800219785117</v>
      </c>
      <c r="AD22" s="1231">
        <v>0.70348625057514702</v>
      </c>
      <c r="AE22" s="1231">
        <v>1.2127604475933986</v>
      </c>
      <c r="AF22" s="1231">
        <v>2.294401658187418</v>
      </c>
      <c r="AG22" s="1231">
        <v>1.9194993738863722</v>
      </c>
      <c r="AH22" s="1231">
        <v>0.26983653447282469</v>
      </c>
      <c r="AI22" s="1231">
        <v>0</v>
      </c>
      <c r="AJ22" s="1231">
        <v>6.6058993667248771</v>
      </c>
      <c r="AK22" s="1231">
        <v>2.2017219897333797</v>
      </c>
      <c r="AL22" s="1231">
        <v>1.0562844576034953</v>
      </c>
      <c r="AM22" s="1231">
        <v>2.8943436536356089</v>
      </c>
      <c r="AN22" s="1231">
        <v>0.7295766960615887</v>
      </c>
      <c r="AO22" s="1231">
        <v>0.94995891189787063</v>
      </c>
      <c r="AP22" s="1231">
        <v>3.4104642718434754</v>
      </c>
      <c r="AQ22" s="1231">
        <v>6.4600952499288378E-2</v>
      </c>
      <c r="AR22" s="1231">
        <v>0.40475802956855056</v>
      </c>
      <c r="AS22" s="1231">
        <v>5.4891103576997269</v>
      </c>
      <c r="AT22" s="1231">
        <v>0</v>
      </c>
      <c r="AU22" s="1231">
        <v>1.6933415454393439</v>
      </c>
      <c r="AV22" s="1231">
        <v>2.5509075510624348</v>
      </c>
      <c r="AW22" s="1231">
        <v>0.57891747551698292</v>
      </c>
      <c r="AX22" s="1231">
        <v>0.6040787916290673</v>
      </c>
      <c r="AY22" s="1236">
        <v>0.71845407550497853</v>
      </c>
      <c r="AZ22" s="1236">
        <v>2.7777305556816274</v>
      </c>
      <c r="BA22" s="1608" t="s">
        <v>54</v>
      </c>
      <c r="BB22" s="148" t="s">
        <v>49</v>
      </c>
      <c r="BC22" s="1026" t="s">
        <v>35</v>
      </c>
      <c r="BD22" s="1045" t="s">
        <v>35</v>
      </c>
      <c r="BE22" s="1045" t="s">
        <v>35</v>
      </c>
      <c r="BF22" s="1045" t="s">
        <v>35</v>
      </c>
      <c r="BG22" s="1065" t="s">
        <v>35</v>
      </c>
      <c r="BH22" s="1085" t="s">
        <v>35</v>
      </c>
      <c r="BI22" s="1045" t="s">
        <v>35</v>
      </c>
      <c r="BJ22" s="1045" t="s">
        <v>35</v>
      </c>
      <c r="BK22" s="1045" t="s">
        <v>35</v>
      </c>
      <c r="BL22" s="1065" t="s">
        <v>35</v>
      </c>
      <c r="BM22" s="1085" t="s">
        <v>35</v>
      </c>
      <c r="BN22" s="1045" t="s">
        <v>35</v>
      </c>
      <c r="BO22" s="1045" t="s">
        <v>35</v>
      </c>
      <c r="BP22" s="1045" t="s">
        <v>35</v>
      </c>
      <c r="BQ22" s="1065" t="s">
        <v>35</v>
      </c>
      <c r="BR22" s="1085" t="s">
        <v>35</v>
      </c>
      <c r="BS22" s="1045" t="s">
        <v>35</v>
      </c>
      <c r="BT22" s="1045" t="s">
        <v>35</v>
      </c>
      <c r="BU22" s="1045" t="s">
        <v>35</v>
      </c>
      <c r="BV22" s="1045" t="s">
        <v>35</v>
      </c>
      <c r="BW22" s="1045" t="s">
        <v>35</v>
      </c>
      <c r="BX22" s="1045" t="s">
        <v>35</v>
      </c>
      <c r="BY22" s="1106" t="s">
        <v>35</v>
      </c>
      <c r="BZ22" s="1106" t="s">
        <v>35</v>
      </c>
      <c r="CA22" s="1106" t="s">
        <v>35</v>
      </c>
      <c r="CB22" s="1106" t="s">
        <v>35</v>
      </c>
      <c r="CC22" s="1106" t="s">
        <v>35</v>
      </c>
      <c r="CD22" s="1106" t="s">
        <v>35</v>
      </c>
      <c r="CE22" s="1106" t="s">
        <v>35</v>
      </c>
      <c r="CF22" s="1106" t="s">
        <v>35</v>
      </c>
      <c r="CG22" s="1106" t="s">
        <v>35</v>
      </c>
      <c r="CH22" s="1106" t="s">
        <v>35</v>
      </c>
      <c r="CI22" s="1106" t="s">
        <v>35</v>
      </c>
      <c r="CJ22" s="1106" t="s">
        <v>35</v>
      </c>
      <c r="CK22" s="1106" t="s">
        <v>35</v>
      </c>
      <c r="CL22" s="1106" t="s">
        <v>35</v>
      </c>
      <c r="CM22" s="1106" t="s">
        <v>35</v>
      </c>
      <c r="CN22" s="1106" t="s">
        <v>35</v>
      </c>
      <c r="CO22" s="1106" t="s">
        <v>35</v>
      </c>
      <c r="CP22" s="1106" t="s">
        <v>35</v>
      </c>
      <c r="CQ22" s="1106" t="s">
        <v>35</v>
      </c>
      <c r="CR22" s="1106" t="s">
        <v>35</v>
      </c>
      <c r="CS22" s="1106" t="s">
        <v>35</v>
      </c>
      <c r="CT22" s="1106" t="s">
        <v>35</v>
      </c>
      <c r="CU22" s="1106" t="s">
        <v>35</v>
      </c>
      <c r="CV22" s="1106" t="s">
        <v>35</v>
      </c>
      <c r="CW22" s="1106" t="s">
        <v>35</v>
      </c>
      <c r="CX22" s="1106" t="s">
        <v>35</v>
      </c>
      <c r="CY22" s="1106" t="s">
        <v>35</v>
      </c>
      <c r="CZ22" s="1126" t="s">
        <v>35</v>
      </c>
    </row>
    <row r="23" s="424" customFormat="true" ht="15" customHeight="true" x14ac:dyDescent="0.2">
      <c r="A23" s="1807"/>
      <c r="B23" s="1392" t="s">
        <v>48</v>
      </c>
      <c r="C23" s="1237">
        <v>96.564526274041611</v>
      </c>
      <c r="D23" s="1238">
        <v>97.150907504368405</v>
      </c>
      <c r="E23" s="1238">
        <v>97.797911479347661</v>
      </c>
      <c r="F23" s="1238">
        <v>98.766275678869931</v>
      </c>
      <c r="G23" s="1239">
        <v>99.426877086859264</v>
      </c>
      <c r="H23" s="1240">
        <v>97.249888403663604</v>
      </c>
      <c r="I23" s="1238">
        <v>98.427044669112476</v>
      </c>
      <c r="J23" s="1238">
        <v>99.212411654226244</v>
      </c>
      <c r="K23" s="1238">
        <v>99.42760479849963</v>
      </c>
      <c r="L23" s="1241">
        <v>99.483394217477098</v>
      </c>
      <c r="M23" s="1242">
        <v>96.57089898808502</v>
      </c>
      <c r="N23" s="1238">
        <v>96.922699278389288</v>
      </c>
      <c r="O23" s="1238">
        <v>97.234810743695718</v>
      </c>
      <c r="P23" s="1238">
        <v>97.977087290769205</v>
      </c>
      <c r="Q23" s="1239">
        <v>98.985012224260544</v>
      </c>
      <c r="R23" s="1240">
        <v>97.866725736833487</v>
      </c>
      <c r="S23" s="1238">
        <v>99.065414275172941</v>
      </c>
      <c r="T23" s="1238">
        <v>99.324903939462246</v>
      </c>
      <c r="U23" s="1238">
        <v>99.795447384027355</v>
      </c>
      <c r="V23" s="1238">
        <v>98.711208860383479</v>
      </c>
      <c r="W23" s="1238">
        <v>97.670309723006497</v>
      </c>
      <c r="X23" s="1238">
        <v>99.084554735504184</v>
      </c>
      <c r="Y23" s="1238">
        <v>100</v>
      </c>
      <c r="Z23" s="1238">
        <v>97.672635783465537</v>
      </c>
      <c r="AA23" s="1238">
        <v>99.970985844736234</v>
      </c>
      <c r="AB23" s="1238">
        <v>98.675984912424596</v>
      </c>
      <c r="AC23" s="1238">
        <v>98.013619978021666</v>
      </c>
      <c r="AD23" s="1238">
        <v>99.296513749424861</v>
      </c>
      <c r="AE23" s="1238">
        <v>98.787239552406518</v>
      </c>
      <c r="AF23" s="1238">
        <v>97.705598341812703</v>
      </c>
      <c r="AG23" s="1238">
        <v>98.080500626113633</v>
      </c>
      <c r="AH23" s="1238">
        <v>99.730163465527184</v>
      </c>
      <c r="AI23" s="1238">
        <v>100</v>
      </c>
      <c r="AJ23" s="1238">
        <v>93.394100633274959</v>
      </c>
      <c r="AK23" s="1238">
        <v>97.798278010266841</v>
      </c>
      <c r="AL23" s="1238">
        <v>98.943715542396646</v>
      </c>
      <c r="AM23" s="1238">
        <v>97.105656346364682</v>
      </c>
      <c r="AN23" s="1238">
        <v>99.270423303938443</v>
      </c>
      <c r="AO23" s="1238">
        <v>99.05004108810212</v>
      </c>
      <c r="AP23" s="1238">
        <v>96.589535728156875</v>
      </c>
      <c r="AQ23" s="1238">
        <v>99.935399047500724</v>
      </c>
      <c r="AR23" s="1238">
        <v>99.595241970431317</v>
      </c>
      <c r="AS23" s="1238">
        <v>94.510889642299077</v>
      </c>
      <c r="AT23" s="1238">
        <v>100</v>
      </c>
      <c r="AU23" s="1238">
        <v>98.306658454560562</v>
      </c>
      <c r="AV23" s="1238">
        <v>97.449092448937492</v>
      </c>
      <c r="AW23" s="1238">
        <v>99.421082524482998</v>
      </c>
      <c r="AX23" s="1238">
        <v>99.395921208370837</v>
      </c>
      <c r="AY23" s="1243">
        <v>99.281545924494935</v>
      </c>
      <c r="AZ23" s="1243">
        <v>97.222269444318471</v>
      </c>
      <c r="BA23" s="1609"/>
      <c r="BB23" s="149" t="s">
        <v>48</v>
      </c>
      <c r="BC23" s="1027" t="s">
        <v>35</v>
      </c>
      <c r="BD23" s="1046" t="s">
        <v>35</v>
      </c>
      <c r="BE23" s="1046" t="s">
        <v>35</v>
      </c>
      <c r="BF23" s="1046" t="s">
        <v>35</v>
      </c>
      <c r="BG23" s="1066" t="s">
        <v>35</v>
      </c>
      <c r="BH23" s="1086" t="s">
        <v>35</v>
      </c>
      <c r="BI23" s="1046" t="s">
        <v>35</v>
      </c>
      <c r="BJ23" s="1046" t="s">
        <v>35</v>
      </c>
      <c r="BK23" s="1046" t="s">
        <v>35</v>
      </c>
      <c r="BL23" s="1066" t="s">
        <v>35</v>
      </c>
      <c r="BM23" s="1086" t="s">
        <v>35</v>
      </c>
      <c r="BN23" s="1046" t="s">
        <v>35</v>
      </c>
      <c r="BO23" s="1046" t="s">
        <v>35</v>
      </c>
      <c r="BP23" s="1046" t="s">
        <v>35</v>
      </c>
      <c r="BQ23" s="1066" t="s">
        <v>35</v>
      </c>
      <c r="BR23" s="1086" t="s">
        <v>35</v>
      </c>
      <c r="BS23" s="1046" t="s">
        <v>35</v>
      </c>
      <c r="BT23" s="1046" t="s">
        <v>35</v>
      </c>
      <c r="BU23" s="1046" t="s">
        <v>35</v>
      </c>
      <c r="BV23" s="1046" t="s">
        <v>35</v>
      </c>
      <c r="BW23" s="1046" t="s">
        <v>35</v>
      </c>
      <c r="BX23" s="1046" t="s">
        <v>35</v>
      </c>
      <c r="BY23" s="1107" t="s">
        <v>35</v>
      </c>
      <c r="BZ23" s="1107" t="s">
        <v>35</v>
      </c>
      <c r="CA23" s="1107" t="s">
        <v>35</v>
      </c>
      <c r="CB23" s="1107" t="s">
        <v>35</v>
      </c>
      <c r="CC23" s="1107" t="s">
        <v>35</v>
      </c>
      <c r="CD23" s="1107" t="s">
        <v>35</v>
      </c>
      <c r="CE23" s="1107" t="s">
        <v>35</v>
      </c>
      <c r="CF23" s="1107" t="s">
        <v>35</v>
      </c>
      <c r="CG23" s="1107" t="s">
        <v>35</v>
      </c>
      <c r="CH23" s="1107" t="s">
        <v>35</v>
      </c>
      <c r="CI23" s="1107" t="s">
        <v>35</v>
      </c>
      <c r="CJ23" s="1107" t="s">
        <v>35</v>
      </c>
      <c r="CK23" s="1107" t="s">
        <v>35</v>
      </c>
      <c r="CL23" s="1107" t="s">
        <v>35</v>
      </c>
      <c r="CM23" s="1107" t="s">
        <v>35</v>
      </c>
      <c r="CN23" s="1107" t="s">
        <v>35</v>
      </c>
      <c r="CO23" s="1107" t="s">
        <v>35</v>
      </c>
      <c r="CP23" s="1107" t="s">
        <v>35</v>
      </c>
      <c r="CQ23" s="1107" t="s">
        <v>35</v>
      </c>
      <c r="CR23" s="1107" t="s">
        <v>35</v>
      </c>
      <c r="CS23" s="1107" t="s">
        <v>35</v>
      </c>
      <c r="CT23" s="1107" t="s">
        <v>35</v>
      </c>
      <c r="CU23" s="1107" t="s">
        <v>35</v>
      </c>
      <c r="CV23" s="1107" t="s">
        <v>35</v>
      </c>
      <c r="CW23" s="1107" t="s">
        <v>35</v>
      </c>
      <c r="CX23" s="1107" t="s">
        <v>35</v>
      </c>
      <c r="CY23" s="1107" t="s">
        <v>35</v>
      </c>
      <c r="CZ23" s="1127" t="s">
        <v>35</v>
      </c>
    </row>
    <row r="24" s="131" customFormat="true" ht="15" hidden="true" customHeight="true" x14ac:dyDescent="0.2">
      <c r="A24" s="1676" t="s">
        <v>47</v>
      </c>
      <c r="B24" s="242" t="s">
        <v>58</v>
      </c>
      <c r="C24" s="247"/>
      <c r="D24" s="248"/>
      <c r="E24" s="248"/>
      <c r="F24" s="248"/>
      <c r="G24" s="249"/>
      <c r="H24" s="250"/>
      <c r="I24" s="248"/>
      <c r="J24" s="248"/>
      <c r="K24" s="248"/>
      <c r="L24" s="251"/>
      <c r="M24" s="247"/>
      <c r="N24" s="248"/>
      <c r="O24" s="248"/>
      <c r="P24" s="248"/>
      <c r="Q24" s="249"/>
      <c r="R24" s="250"/>
      <c r="S24" s="248"/>
      <c r="T24" s="248"/>
      <c r="U24" s="248"/>
      <c r="V24" s="248"/>
      <c r="W24" s="248"/>
      <c r="X24" s="248"/>
      <c r="Y24" s="248"/>
      <c r="Z24" s="248"/>
      <c r="AA24" s="251"/>
      <c r="AB24" s="251"/>
      <c r="AC24" s="251"/>
      <c r="AD24" s="251"/>
      <c r="AE24" s="251"/>
      <c r="AF24" s="251"/>
      <c r="AG24" s="251"/>
      <c r="AH24" s="251"/>
      <c r="AI24" s="251"/>
      <c r="AJ24" s="251"/>
      <c r="AK24" s="251"/>
      <c r="AL24" s="251"/>
      <c r="AM24" s="251"/>
      <c r="AN24" s="251"/>
      <c r="AO24" s="251"/>
      <c r="AP24" s="251"/>
      <c r="AQ24" s="251"/>
      <c r="AR24" s="251"/>
      <c r="AS24" s="251"/>
      <c r="AT24" s="251"/>
      <c r="AU24" s="251"/>
      <c r="AV24" s="251"/>
      <c r="AW24" s="251"/>
      <c r="AX24" s="251"/>
      <c r="AY24" s="251"/>
      <c r="AZ24" s="800"/>
      <c r="BB24" s="133"/>
      <c r="BZ24" s="210"/>
      <c r="CA24" s="210"/>
      <c r="CB24" s="210"/>
      <c r="CC24" s="210"/>
      <c r="CD24" s="210"/>
      <c r="CE24" s="210"/>
      <c r="CF24" s="210"/>
      <c r="CG24" s="210"/>
      <c r="CH24" s="210"/>
      <c r="CI24" s="210"/>
      <c r="CJ24" s="210"/>
      <c r="CK24" s="210"/>
      <c r="CL24" s="210"/>
      <c r="CM24" s="210"/>
      <c r="CN24" s="210"/>
      <c r="CO24" s="210"/>
      <c r="CP24" s="210"/>
      <c r="CQ24" s="210"/>
      <c r="CR24" s="210"/>
      <c r="CS24" s="210"/>
      <c r="CT24" s="210"/>
      <c r="CU24" s="210"/>
      <c r="CV24" s="210"/>
      <c r="CW24" s="210"/>
      <c r="CX24" s="210"/>
      <c r="CY24" s="210"/>
      <c r="CZ24" s="210"/>
    </row>
    <row r="25" s="131" customFormat="true" ht="15" hidden="true" customHeight="true" x14ac:dyDescent="0.2">
      <c r="A25" s="1677"/>
      <c r="B25" s="234" t="s">
        <v>175</v>
      </c>
      <c r="C25" s="252"/>
      <c r="D25" s="253"/>
      <c r="E25" s="253"/>
      <c r="F25" s="253"/>
      <c r="G25" s="254"/>
      <c r="H25" s="255"/>
      <c r="I25" s="253"/>
      <c r="J25" s="253"/>
      <c r="K25" s="253"/>
      <c r="L25" s="256"/>
      <c r="M25" s="252"/>
      <c r="N25" s="253"/>
      <c r="O25" s="253"/>
      <c r="P25" s="253"/>
      <c r="Q25" s="254"/>
      <c r="R25" s="255"/>
      <c r="S25" s="253"/>
      <c r="T25" s="253"/>
      <c r="U25" s="253"/>
      <c r="V25" s="253"/>
      <c r="W25" s="253"/>
      <c r="X25" s="253"/>
      <c r="Y25" s="253"/>
      <c r="Z25" s="253"/>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800"/>
      <c r="BB25" s="133"/>
      <c r="BZ25" s="210"/>
      <c r="CA25" s="210"/>
      <c r="CB25" s="210"/>
      <c r="CC25" s="210"/>
      <c r="CD25" s="210"/>
      <c r="CE25" s="210"/>
      <c r="CF25" s="210"/>
      <c r="CG25" s="210"/>
      <c r="CH25" s="210"/>
      <c r="CI25" s="210"/>
      <c r="CJ25" s="210"/>
      <c r="CK25" s="210"/>
      <c r="CL25" s="210"/>
      <c r="CM25" s="210"/>
      <c r="CN25" s="210"/>
      <c r="CO25" s="210"/>
      <c r="CP25" s="210"/>
      <c r="CQ25" s="210"/>
      <c r="CR25" s="210"/>
      <c r="CS25" s="210"/>
      <c r="CT25" s="210"/>
      <c r="CU25" s="210"/>
      <c r="CV25" s="210"/>
      <c r="CW25" s="210"/>
      <c r="CX25" s="210"/>
      <c r="CY25" s="210"/>
      <c r="CZ25" s="210"/>
    </row>
    <row r="26" s="131" customFormat="true" ht="15" hidden="true" customHeight="true" x14ac:dyDescent="0.2">
      <c r="A26" s="1678"/>
      <c r="B26" s="235" t="s">
        <v>46</v>
      </c>
      <c r="C26" s="257"/>
      <c r="D26" s="258"/>
      <c r="E26" s="258"/>
      <c r="F26" s="258"/>
      <c r="G26" s="259"/>
      <c r="H26" s="260"/>
      <c r="I26" s="258"/>
      <c r="J26" s="258"/>
      <c r="K26" s="258"/>
      <c r="L26" s="261"/>
      <c r="M26" s="257"/>
      <c r="N26" s="258"/>
      <c r="O26" s="258"/>
      <c r="P26" s="258"/>
      <c r="Q26" s="259"/>
      <c r="R26" s="260"/>
      <c r="S26" s="258"/>
      <c r="T26" s="258"/>
      <c r="U26" s="258"/>
      <c r="V26" s="258"/>
      <c r="W26" s="258"/>
      <c r="X26" s="258"/>
      <c r="Y26" s="258"/>
      <c r="Z26" s="258"/>
      <c r="AA26" s="261"/>
      <c r="AB26" s="261"/>
      <c r="AC26" s="261"/>
      <c r="AD26" s="261"/>
      <c r="AE26" s="261"/>
      <c r="AF26" s="261"/>
      <c r="AG26" s="261"/>
      <c r="AH26" s="261"/>
      <c r="AI26" s="261"/>
      <c r="AJ26" s="261"/>
      <c r="AK26" s="261"/>
      <c r="AL26" s="261"/>
      <c r="AM26" s="261"/>
      <c r="AN26" s="261"/>
      <c r="AO26" s="261"/>
      <c r="AP26" s="261"/>
      <c r="AQ26" s="261"/>
      <c r="AR26" s="261"/>
      <c r="AS26" s="261"/>
      <c r="AT26" s="261"/>
      <c r="AU26" s="261"/>
      <c r="AV26" s="261"/>
      <c r="AW26" s="261"/>
      <c r="AX26" s="261"/>
      <c r="AY26" s="261"/>
      <c r="AZ26" s="800"/>
      <c r="BB26" s="133"/>
      <c r="BZ26" s="210"/>
      <c r="CA26" s="210"/>
      <c r="CB26" s="210"/>
      <c r="CC26" s="210"/>
      <c r="CD26" s="210"/>
      <c r="CE26" s="210"/>
      <c r="CF26" s="210"/>
      <c r="CG26" s="210"/>
      <c r="CH26" s="210"/>
      <c r="CI26" s="210"/>
      <c r="CJ26" s="210"/>
      <c r="CK26" s="210"/>
      <c r="CL26" s="210"/>
      <c r="CM26" s="210"/>
      <c r="CN26" s="210"/>
      <c r="CO26" s="210"/>
      <c r="CP26" s="210"/>
      <c r="CQ26" s="210"/>
      <c r="CR26" s="210"/>
      <c r="CS26" s="210"/>
      <c r="CT26" s="210"/>
      <c r="CU26" s="210"/>
      <c r="CV26" s="210"/>
      <c r="CW26" s="210"/>
      <c r="CX26" s="210"/>
      <c r="CY26" s="210"/>
      <c r="CZ26" s="210"/>
    </row>
    <row r="27" s="425" customFormat="true" ht="15" customHeight="true" x14ac:dyDescent="0.2">
      <c r="A27" s="130"/>
      <c r="B27" s="177"/>
      <c r="C27" s="1632" t="s">
        <v>113</v>
      </c>
      <c r="D27" s="1633"/>
      <c r="E27" s="1633"/>
      <c r="F27" s="1633"/>
      <c r="G27" s="1634"/>
      <c r="H27" s="1770" t="s">
        <v>38</v>
      </c>
      <c r="I27" s="1771"/>
      <c r="J27" s="1771"/>
      <c r="K27" s="1771"/>
      <c r="L27" s="1772"/>
      <c r="M27" s="1773" t="s">
        <v>37</v>
      </c>
      <c r="N27" s="1771"/>
      <c r="O27" s="1771"/>
      <c r="P27" s="1771"/>
      <c r="Q27" s="1774"/>
      <c r="R27" s="1775"/>
      <c r="S27" s="1771"/>
      <c r="T27" s="1771"/>
      <c r="U27" s="1771"/>
      <c r="V27" s="1771"/>
      <c r="W27" s="1771"/>
      <c r="X27" s="1771"/>
      <c r="Y27" s="1771"/>
      <c r="Z27" s="1771"/>
      <c r="AA27" s="1771"/>
      <c r="AB27" s="1771"/>
      <c r="AC27" s="1771"/>
      <c r="AD27" s="1771"/>
      <c r="AE27" s="1771"/>
      <c r="AF27" s="1771"/>
      <c r="AG27" s="1771"/>
      <c r="AH27" s="1771"/>
      <c r="AI27" s="1771"/>
      <c r="AJ27" s="1771"/>
      <c r="AK27" s="1771"/>
      <c r="AL27" s="1771"/>
      <c r="AM27" s="1771"/>
      <c r="AN27" s="1771"/>
      <c r="AO27" s="1771"/>
      <c r="AP27" s="1771"/>
      <c r="AQ27" s="1771"/>
      <c r="AR27" s="1771"/>
      <c r="AS27" s="1771"/>
      <c r="AT27" s="1771"/>
      <c r="AU27" s="1771"/>
      <c r="AV27" s="1771"/>
      <c r="AW27" s="1771"/>
      <c r="AX27" s="1771"/>
      <c r="AY27" s="1771"/>
      <c r="AZ27" s="1776"/>
      <c r="BA27" s="211" t="s">
        <v>127</v>
      </c>
      <c r="BB27" s="115" t="s">
        <v>94</v>
      </c>
      <c r="BC27" s="1610" t="s">
        <v>113</v>
      </c>
      <c r="BD27" s="1611"/>
      <c r="BE27" s="1611"/>
      <c r="BF27" s="1611"/>
      <c r="BG27" s="1612"/>
      <c r="BH27" s="1613" t="s">
        <v>38</v>
      </c>
      <c r="BI27" s="1611"/>
      <c r="BJ27" s="1611"/>
      <c r="BK27" s="1611"/>
      <c r="BL27" s="1612"/>
      <c r="BM27" s="1613" t="s">
        <v>37</v>
      </c>
      <c r="BN27" s="1611"/>
      <c r="BO27" s="1611"/>
      <c r="BP27" s="1611"/>
      <c r="BQ27" s="1612"/>
      <c r="BR27" s="417" t="s">
        <v>136</v>
      </c>
      <c r="BS27" s="332"/>
      <c r="BT27" s="332"/>
      <c r="BU27" s="332"/>
      <c r="BV27" s="332"/>
      <c r="BW27" s="332"/>
      <c r="BX27" s="332"/>
      <c r="BY27" s="333"/>
      <c r="BZ27" s="308"/>
      <c r="CA27" s="308"/>
      <c r="CB27" s="308"/>
      <c r="CC27" s="308"/>
      <c r="CD27" s="308"/>
      <c r="CE27" s="308"/>
      <c r="CF27" s="308"/>
      <c r="CG27" s="308"/>
      <c r="CH27" s="308"/>
      <c r="CI27" s="308"/>
      <c r="CJ27" s="308"/>
      <c r="CK27" s="308"/>
      <c r="CL27" s="308"/>
      <c r="CM27" s="308"/>
      <c r="CN27" s="308"/>
      <c r="CO27" s="308"/>
      <c r="CP27" s="308"/>
      <c r="CQ27" s="308"/>
      <c r="CR27" s="308"/>
      <c r="CS27" s="308"/>
      <c r="CT27" s="308"/>
      <c r="CU27" s="308"/>
      <c r="CV27" s="308"/>
      <c r="CW27" s="308"/>
      <c r="CX27" s="308"/>
      <c r="CY27" s="308"/>
      <c r="CZ27" s="309"/>
    </row>
    <row r="28" s="425" customFormat="true" ht="24" x14ac:dyDescent="0.2">
      <c r="A28" s="178" t="s">
        <v>68</v>
      </c>
      <c r="B28" s="237"/>
      <c r="C28" s="265" t="s">
        <v>0</v>
      </c>
      <c r="D28" s="266" t="s">
        <v>1</v>
      </c>
      <c r="E28" s="266" t="s">
        <v>2</v>
      </c>
      <c r="F28" s="266" t="s">
        <v>3</v>
      </c>
      <c r="G28" s="267" t="s">
        <v>4</v>
      </c>
      <c r="H28" s="1183" t="s">
        <v>0</v>
      </c>
      <c r="I28" s="1145" t="s">
        <v>1</v>
      </c>
      <c r="J28" s="1145" t="s">
        <v>2</v>
      </c>
      <c r="K28" s="1145" t="s">
        <v>3</v>
      </c>
      <c r="L28" s="1146" t="s">
        <v>4</v>
      </c>
      <c r="M28" s="1173" t="s">
        <v>0</v>
      </c>
      <c r="N28" s="1145" t="s">
        <v>1</v>
      </c>
      <c r="O28" s="1145" t="s">
        <v>2</v>
      </c>
      <c r="P28" s="1145" t="s">
        <v>3</v>
      </c>
      <c r="Q28" s="1195" t="s">
        <v>4</v>
      </c>
      <c r="R28" s="1183" t="s">
        <v>329</v>
      </c>
      <c r="S28" s="1145" t="s">
        <v>330</v>
      </c>
      <c r="T28" s="1145" t="s">
        <v>331</v>
      </c>
      <c r="U28" s="1145" t="s">
        <v>332</v>
      </c>
      <c r="V28" s="1145" t="s">
        <v>333</v>
      </c>
      <c r="W28" s="1145" t="s">
        <v>334</v>
      </c>
      <c r="X28" s="1145" t="s">
        <v>335</v>
      </c>
      <c r="Y28" s="1145" t="s">
        <v>336</v>
      </c>
      <c r="Z28" s="1145" t="s">
        <v>337</v>
      </c>
      <c r="AA28" s="1145" t="s">
        <v>338</v>
      </c>
      <c r="AB28" s="1145" t="s">
        <v>339</v>
      </c>
      <c r="AC28" s="1145" t="s">
        <v>340</v>
      </c>
      <c r="AD28" s="1145" t="s">
        <v>341</v>
      </c>
      <c r="AE28" s="1145" t="s">
        <v>342</v>
      </c>
      <c r="AF28" s="1145" t="s">
        <v>343</v>
      </c>
      <c r="AG28" s="1145" t="s">
        <v>344</v>
      </c>
      <c r="AH28" s="1145" t="s">
        <v>345</v>
      </c>
      <c r="AI28" s="1145" t="s">
        <v>346</v>
      </c>
      <c r="AJ28" s="1145" t="s">
        <v>347</v>
      </c>
      <c r="AK28" s="1145" t="s">
        <v>348</v>
      </c>
      <c r="AL28" s="1145" t="s">
        <v>349</v>
      </c>
      <c r="AM28" s="1145" t="s">
        <v>350</v>
      </c>
      <c r="AN28" s="1145" t="s">
        <v>351</v>
      </c>
      <c r="AO28" s="1145" t="s">
        <v>352</v>
      </c>
      <c r="AP28" s="1145" t="s">
        <v>353</v>
      </c>
      <c r="AQ28" s="1145" t="s">
        <v>354</v>
      </c>
      <c r="AR28" s="1145" t="s">
        <v>355</v>
      </c>
      <c r="AS28" s="1145" t="s">
        <v>356</v>
      </c>
      <c r="AT28" s="1145" t="s">
        <v>357</v>
      </c>
      <c r="AU28" s="1145" t="s">
        <v>358</v>
      </c>
      <c r="AV28" s="1145" t="s">
        <v>359</v>
      </c>
      <c r="AW28" s="1145" t="s">
        <v>360</v>
      </c>
      <c r="AX28" s="1145" t="s">
        <v>361</v>
      </c>
      <c r="AY28" s="1145" t="s">
        <v>362</v>
      </c>
      <c r="AZ28" s="452" t="s">
        <v>363</v>
      </c>
      <c r="BA28" s="188" t="s">
        <v>118</v>
      </c>
      <c r="BB28" s="187"/>
      <c r="BC28" s="316" t="s">
        <v>0</v>
      </c>
      <c r="BD28" s="167" t="s">
        <v>1</v>
      </c>
      <c r="BE28" s="167" t="s">
        <v>2</v>
      </c>
      <c r="BF28" s="167" t="s">
        <v>3</v>
      </c>
      <c r="BG28" s="317" t="s">
        <v>4</v>
      </c>
      <c r="BH28" s="327" t="s">
        <v>0</v>
      </c>
      <c r="BI28" s="167" t="s">
        <v>1</v>
      </c>
      <c r="BJ28" s="167" t="s">
        <v>2</v>
      </c>
      <c r="BK28" s="167" t="s">
        <v>3</v>
      </c>
      <c r="BL28" s="317" t="s">
        <v>4</v>
      </c>
      <c r="BM28" s="327" t="s">
        <v>0</v>
      </c>
      <c r="BN28" s="167" t="s">
        <v>1</v>
      </c>
      <c r="BO28" s="167" t="s">
        <v>2</v>
      </c>
      <c r="BP28" s="167" t="s">
        <v>3</v>
      </c>
      <c r="BQ28" s="317" t="s">
        <v>4</v>
      </c>
      <c r="BR28" s="1182" t="s">
        <v>329</v>
      </c>
      <c r="BS28" s="1143" t="s">
        <v>330</v>
      </c>
      <c r="BT28" s="1143" t="s">
        <v>331</v>
      </c>
      <c r="BU28" s="1143" t="s">
        <v>332</v>
      </c>
      <c r="BV28" s="1143" t="s">
        <v>333</v>
      </c>
      <c r="BW28" s="1143" t="s">
        <v>334</v>
      </c>
      <c r="BX28" s="1143" t="s">
        <v>335</v>
      </c>
      <c r="BY28" s="1143" t="s">
        <v>336</v>
      </c>
      <c r="BZ28" s="1143" t="s">
        <v>337</v>
      </c>
      <c r="CA28" s="1143" t="s">
        <v>338</v>
      </c>
      <c r="CB28" s="1143" t="s">
        <v>339</v>
      </c>
      <c r="CC28" s="1143" t="s">
        <v>340</v>
      </c>
      <c r="CD28" s="1143" t="s">
        <v>341</v>
      </c>
      <c r="CE28" s="1143" t="s">
        <v>342</v>
      </c>
      <c r="CF28" s="1143" t="s">
        <v>343</v>
      </c>
      <c r="CG28" s="1143" t="s">
        <v>344</v>
      </c>
      <c r="CH28" s="1143" t="s">
        <v>345</v>
      </c>
      <c r="CI28" s="1143" t="s">
        <v>346</v>
      </c>
      <c r="CJ28" s="1143" t="s">
        <v>347</v>
      </c>
      <c r="CK28" s="1143" t="s">
        <v>348</v>
      </c>
      <c r="CL28" s="1143" t="s">
        <v>349</v>
      </c>
      <c r="CM28" s="1143" t="s">
        <v>350</v>
      </c>
      <c r="CN28" s="1143" t="s">
        <v>351</v>
      </c>
      <c r="CO28" s="1143" t="s">
        <v>352</v>
      </c>
      <c r="CP28" s="1143" t="s">
        <v>353</v>
      </c>
      <c r="CQ28" s="1143" t="s">
        <v>354</v>
      </c>
      <c r="CR28" s="1143" t="s">
        <v>355</v>
      </c>
      <c r="CS28" s="1143" t="s">
        <v>356</v>
      </c>
      <c r="CT28" s="1143" t="s">
        <v>357</v>
      </c>
      <c r="CU28" s="1143" t="s">
        <v>358</v>
      </c>
      <c r="CV28" s="1143" t="s">
        <v>359</v>
      </c>
      <c r="CW28" s="1143" t="s">
        <v>360</v>
      </c>
      <c r="CX28" s="1143" t="s">
        <v>361</v>
      </c>
      <c r="CY28" s="1143" t="s">
        <v>362</v>
      </c>
      <c r="CZ28" s="451" t="s">
        <v>363</v>
      </c>
    </row>
    <row r="29" s="425" customFormat="true" ht="15" customHeight="true" x14ac:dyDescent="0.2">
      <c r="A29" s="1819" t="s">
        <v>57</v>
      </c>
      <c r="B29" s="1393" t="s">
        <v>49</v>
      </c>
      <c r="C29" s="1244">
        <v>15.377346214277466</v>
      </c>
      <c r="D29" s="1245">
        <v>31.179025371453132</v>
      </c>
      <c r="E29" s="1245">
        <v>46.759119245024642</v>
      </c>
      <c r="F29" s="1245">
        <v>59.03489102004712</v>
      </c>
      <c r="G29" s="1246">
        <v>65.930134246066743</v>
      </c>
      <c r="H29" s="1247">
        <v>54.874983447068196</v>
      </c>
      <c r="I29" s="1245">
        <v>68.517529389536307</v>
      </c>
      <c r="J29" s="1245">
        <v>71.323885922070957</v>
      </c>
      <c r="K29" s="1245">
        <v>72.507761583586316</v>
      </c>
      <c r="L29" s="1248">
        <v>72.432260306233303</v>
      </c>
      <c r="M29" s="1249">
        <v>12.430427032575142</v>
      </c>
      <c r="N29" s="1245">
        <v>21.025159282490474</v>
      </c>
      <c r="O29" s="1245">
        <v>33.789746587777174</v>
      </c>
      <c r="P29" s="1245">
        <v>43.318628714996358</v>
      </c>
      <c r="Q29" s="1246">
        <v>47.839617388053732</v>
      </c>
      <c r="R29" s="1247">
        <v>54.049745991337652</v>
      </c>
      <c r="S29" s="1245">
        <v>65.761678352008161</v>
      </c>
      <c r="T29" s="1245">
        <v>14.08349994403193</v>
      </c>
      <c r="U29" s="1245">
        <v>5.7813508004820848</v>
      </c>
      <c r="V29" s="1245">
        <v>97.922306540264387</v>
      </c>
      <c r="W29" s="1245">
        <v>29.020807787986648</v>
      </c>
      <c r="X29" s="1245">
        <v>43.900191055155894</v>
      </c>
      <c r="Y29" s="1245">
        <v>84.3901940778441</v>
      </c>
      <c r="Z29" s="1245">
        <v>75.617848002695567</v>
      </c>
      <c r="AA29" s="1245">
        <v>91.169602687611047</v>
      </c>
      <c r="AB29" s="1245">
        <v>74.071669391019626</v>
      </c>
      <c r="AC29" s="1245">
        <v>70.675837088547112</v>
      </c>
      <c r="AD29" s="1245">
        <v>79.684296260794781</v>
      </c>
      <c r="AE29" s="1245">
        <v>68.990067705833525</v>
      </c>
      <c r="AF29" s="1245">
        <v>20.616682619359555</v>
      </c>
      <c r="AG29" s="1245">
        <v>75.071037055968844</v>
      </c>
      <c r="AH29" s="1245">
        <v>27.048869318870889</v>
      </c>
      <c r="AI29" s="1245">
        <v>11.506294245206599</v>
      </c>
      <c r="AJ29" s="1245">
        <v>37.295333998246669</v>
      </c>
      <c r="AK29" s="1245">
        <v>72.921590897559696</v>
      </c>
      <c r="AL29" s="1245">
        <v>31.038350836898182</v>
      </c>
      <c r="AM29" s="1245">
        <v>40.198273771549701</v>
      </c>
      <c r="AN29" s="1245">
        <v>79.642311650363155</v>
      </c>
      <c r="AO29" s="1245">
        <v>51.725679712266995</v>
      </c>
      <c r="AP29" s="1245">
        <v>22.142600748262975</v>
      </c>
      <c r="AQ29" s="1245">
        <v>89.747360259813362</v>
      </c>
      <c r="AR29" s="1245">
        <v>70.427440218579392</v>
      </c>
      <c r="AS29" s="1245">
        <v>48.476983600169</v>
      </c>
      <c r="AT29" s="1245">
        <v>94.412461819359677</v>
      </c>
      <c r="AU29" s="1245">
        <v>83.898230853009892</v>
      </c>
      <c r="AV29" s="1245">
        <v>65.495468619676529</v>
      </c>
      <c r="AW29" s="1245">
        <v>35.104406415110425</v>
      </c>
      <c r="AX29" s="1245">
        <v>13.385088483226856</v>
      </c>
      <c r="AY29" s="1250">
        <v>66.976845757620978</v>
      </c>
      <c r="AZ29" s="1245">
        <v>31.65416473729498</v>
      </c>
      <c r="BA29" s="1642" t="s">
        <v>57</v>
      </c>
      <c r="BB29" s="150" t="s">
        <v>49</v>
      </c>
      <c r="BC29" s="1028" t="s">
        <v>35</v>
      </c>
      <c r="BD29" s="1047" t="s">
        <v>35</v>
      </c>
      <c r="BE29" s="1047" t="s">
        <v>35</v>
      </c>
      <c r="BF29" s="1047" t="s">
        <v>35</v>
      </c>
      <c r="BG29" s="1067" t="s">
        <v>35</v>
      </c>
      <c r="BH29" s="1087" t="s">
        <v>35</v>
      </c>
      <c r="BI29" s="1047" t="s">
        <v>35</v>
      </c>
      <c r="BJ29" s="1047" t="s">
        <v>35</v>
      </c>
      <c r="BK29" s="1047" t="s">
        <v>35</v>
      </c>
      <c r="BL29" s="1067" t="s">
        <v>35</v>
      </c>
      <c r="BM29" s="1087" t="s">
        <v>35</v>
      </c>
      <c r="BN29" s="1047" t="s">
        <v>35</v>
      </c>
      <c r="BO29" s="1047" t="s">
        <v>35</v>
      </c>
      <c r="BP29" s="1047" t="s">
        <v>35</v>
      </c>
      <c r="BQ29" s="1067" t="s">
        <v>35</v>
      </c>
      <c r="BR29" s="1087" t="s">
        <v>35</v>
      </c>
      <c r="BS29" s="1047" t="s">
        <v>35</v>
      </c>
      <c r="BT29" s="1047" t="s">
        <v>35</v>
      </c>
      <c r="BU29" s="1047" t="s">
        <v>35</v>
      </c>
      <c r="BV29" s="1047" t="s">
        <v>35</v>
      </c>
      <c r="BW29" s="1047" t="s">
        <v>35</v>
      </c>
      <c r="BX29" s="1047" t="s">
        <v>35</v>
      </c>
      <c r="BY29" s="1108" t="s">
        <v>35</v>
      </c>
      <c r="BZ29" s="1108" t="s">
        <v>35</v>
      </c>
      <c r="CA29" s="1108" t="s">
        <v>35</v>
      </c>
      <c r="CB29" s="1108" t="s">
        <v>35</v>
      </c>
      <c r="CC29" s="1108" t="s">
        <v>35</v>
      </c>
      <c r="CD29" s="1108" t="s">
        <v>35</v>
      </c>
      <c r="CE29" s="1108" t="s">
        <v>35</v>
      </c>
      <c r="CF29" s="1108" t="s">
        <v>35</v>
      </c>
      <c r="CG29" s="1108" t="s">
        <v>35</v>
      </c>
      <c r="CH29" s="1108" t="s">
        <v>35</v>
      </c>
      <c r="CI29" s="1108" t="s">
        <v>35</v>
      </c>
      <c r="CJ29" s="1108" t="s">
        <v>35</v>
      </c>
      <c r="CK29" s="1108" t="s">
        <v>35</v>
      </c>
      <c r="CL29" s="1108" t="s">
        <v>35</v>
      </c>
      <c r="CM29" s="1108" t="s">
        <v>35</v>
      </c>
      <c r="CN29" s="1108" t="s">
        <v>35</v>
      </c>
      <c r="CO29" s="1108" t="s">
        <v>35</v>
      </c>
      <c r="CP29" s="1108" t="s">
        <v>35</v>
      </c>
      <c r="CQ29" s="1108" t="s">
        <v>35</v>
      </c>
      <c r="CR29" s="1108" t="s">
        <v>35</v>
      </c>
      <c r="CS29" s="1108" t="s">
        <v>35</v>
      </c>
      <c r="CT29" s="1108" t="s">
        <v>35</v>
      </c>
      <c r="CU29" s="1108" t="s">
        <v>35</v>
      </c>
      <c r="CV29" s="1108" t="s">
        <v>35</v>
      </c>
      <c r="CW29" s="1108" t="s">
        <v>35</v>
      </c>
      <c r="CX29" s="1108" t="s">
        <v>35</v>
      </c>
      <c r="CY29" s="1108" t="s">
        <v>35</v>
      </c>
      <c r="CZ29" s="1128" t="s">
        <v>35</v>
      </c>
    </row>
    <row r="30" s="425" customFormat="true" ht="15" customHeight="true" x14ac:dyDescent="0.2">
      <c r="A30" s="1769"/>
      <c r="B30" s="1394" t="s">
        <v>48</v>
      </c>
      <c r="C30" s="1251">
        <v>84.622653785723173</v>
      </c>
      <c r="D30" s="1252">
        <v>68.820974628548356</v>
      </c>
      <c r="E30" s="1252">
        <v>53.240880754974363</v>
      </c>
      <c r="F30" s="1252">
        <v>40.965108979951978</v>
      </c>
      <c r="G30" s="1253">
        <v>34.069865753933762</v>
      </c>
      <c r="H30" s="1254">
        <v>45.125016552930596</v>
      </c>
      <c r="I30" s="1252">
        <v>31.482470610463807</v>
      </c>
      <c r="J30" s="1252">
        <v>28.676114077929494</v>
      </c>
      <c r="K30" s="1252">
        <v>27.492238416412633</v>
      </c>
      <c r="L30" s="1255">
        <v>27.56773969376728</v>
      </c>
      <c r="M30" s="1256">
        <v>87.569572967425117</v>
      </c>
      <c r="N30" s="1252">
        <v>78.974840717509693</v>
      </c>
      <c r="O30" s="1252">
        <v>66.210253412222627</v>
      </c>
      <c r="P30" s="1252">
        <v>56.681371285004623</v>
      </c>
      <c r="Q30" s="1253">
        <v>52.160382611947341</v>
      </c>
      <c r="R30" s="1254">
        <v>45.950254008662895</v>
      </c>
      <c r="S30" s="1252">
        <v>34.23832164799169</v>
      </c>
      <c r="T30" s="1252">
        <v>85.916500055967632</v>
      </c>
      <c r="U30" s="1252">
        <v>94.218649199517557</v>
      </c>
      <c r="V30" s="1252">
        <v>2.0776934597356149</v>
      </c>
      <c r="W30" s="1252">
        <v>70.979192212013899</v>
      </c>
      <c r="X30" s="1252">
        <v>56.099808944844241</v>
      </c>
      <c r="Y30" s="1252">
        <v>15.6098059221558</v>
      </c>
      <c r="Z30" s="1252">
        <v>24.38215199730498</v>
      </c>
      <c r="AA30" s="1252">
        <v>8.8303973123888948</v>
      </c>
      <c r="AB30" s="1252">
        <v>25.928330608981202</v>
      </c>
      <c r="AC30" s="1252">
        <v>29.32416291145308</v>
      </c>
      <c r="AD30" s="1252">
        <v>20.315703739205411</v>
      </c>
      <c r="AE30" s="1252">
        <v>31.009932294166553</v>
      </c>
      <c r="AF30" s="1252">
        <v>79.38331738064042</v>
      </c>
      <c r="AG30" s="1252">
        <v>24.928962944031895</v>
      </c>
      <c r="AH30" s="1252">
        <v>72.9511306811292</v>
      </c>
      <c r="AI30" s="1252">
        <v>88.493705754793552</v>
      </c>
      <c r="AJ30" s="1252">
        <v>62.704666001754092</v>
      </c>
      <c r="AK30" s="1252">
        <v>27.078409102439842</v>
      </c>
      <c r="AL30" s="1252">
        <v>68.961649163101839</v>
      </c>
      <c r="AM30" s="1252">
        <v>59.801726228450306</v>
      </c>
      <c r="AN30" s="1252">
        <v>20.357688349637122</v>
      </c>
      <c r="AO30" s="1252">
        <v>48.274320287733921</v>
      </c>
      <c r="AP30" s="1252">
        <v>77.857399251735416</v>
      </c>
      <c r="AQ30" s="1252">
        <v>10.252639740186382</v>
      </c>
      <c r="AR30" s="1252">
        <v>29.572559781419887</v>
      </c>
      <c r="AS30" s="1252">
        <v>51.523016399827384</v>
      </c>
      <c r="AT30" s="1252">
        <v>5.5875381806403421</v>
      </c>
      <c r="AU30" s="1252">
        <v>16.101769146990762</v>
      </c>
      <c r="AV30" s="1252">
        <v>34.504531380324096</v>
      </c>
      <c r="AW30" s="1252">
        <v>64.895593584889468</v>
      </c>
      <c r="AX30" s="1252">
        <v>86.614911516773205</v>
      </c>
      <c r="AY30" s="1252">
        <v>33.023154242379142</v>
      </c>
      <c r="AZ30" s="1252">
        <v>68.345835262705606</v>
      </c>
      <c r="BA30" s="1630"/>
      <c r="BB30" s="151" t="s">
        <v>48</v>
      </c>
      <c r="BC30" s="1029" t="s">
        <v>35</v>
      </c>
      <c r="BD30" s="1048" t="s">
        <v>35</v>
      </c>
      <c r="BE30" s="1048" t="s">
        <v>35</v>
      </c>
      <c r="BF30" s="1048" t="s">
        <v>35</v>
      </c>
      <c r="BG30" s="1068" t="s">
        <v>35</v>
      </c>
      <c r="BH30" s="1088" t="s">
        <v>35</v>
      </c>
      <c r="BI30" s="1048" t="s">
        <v>35</v>
      </c>
      <c r="BJ30" s="1048" t="s">
        <v>35</v>
      </c>
      <c r="BK30" s="1048" t="s">
        <v>35</v>
      </c>
      <c r="BL30" s="1068" t="s">
        <v>35</v>
      </c>
      <c r="BM30" s="1088" t="s">
        <v>35</v>
      </c>
      <c r="BN30" s="1048" t="s">
        <v>35</v>
      </c>
      <c r="BO30" s="1048" t="s">
        <v>35</v>
      </c>
      <c r="BP30" s="1048" t="s">
        <v>35</v>
      </c>
      <c r="BQ30" s="1068" t="s">
        <v>35</v>
      </c>
      <c r="BR30" s="1088" t="s">
        <v>35</v>
      </c>
      <c r="BS30" s="1048" t="s">
        <v>35</v>
      </c>
      <c r="BT30" s="1048" t="s">
        <v>35</v>
      </c>
      <c r="BU30" s="1048" t="s">
        <v>35</v>
      </c>
      <c r="BV30" s="1048" t="s">
        <v>35</v>
      </c>
      <c r="BW30" s="1048" t="s">
        <v>35</v>
      </c>
      <c r="BX30" s="1048" t="s">
        <v>35</v>
      </c>
      <c r="BY30" s="1109" t="s">
        <v>35</v>
      </c>
      <c r="BZ30" s="1109" t="s">
        <v>35</v>
      </c>
      <c r="CA30" s="1109" t="s">
        <v>35</v>
      </c>
      <c r="CB30" s="1109" t="s">
        <v>35</v>
      </c>
      <c r="CC30" s="1109" t="s">
        <v>35</v>
      </c>
      <c r="CD30" s="1109" t="s">
        <v>35</v>
      </c>
      <c r="CE30" s="1109" t="s">
        <v>35</v>
      </c>
      <c r="CF30" s="1109" t="s">
        <v>35</v>
      </c>
      <c r="CG30" s="1109" t="s">
        <v>35</v>
      </c>
      <c r="CH30" s="1109" t="s">
        <v>35</v>
      </c>
      <c r="CI30" s="1109" t="s">
        <v>35</v>
      </c>
      <c r="CJ30" s="1109" t="s">
        <v>35</v>
      </c>
      <c r="CK30" s="1109" t="s">
        <v>35</v>
      </c>
      <c r="CL30" s="1109" t="s">
        <v>35</v>
      </c>
      <c r="CM30" s="1109" t="s">
        <v>35</v>
      </c>
      <c r="CN30" s="1109" t="s">
        <v>35</v>
      </c>
      <c r="CO30" s="1109" t="s">
        <v>35</v>
      </c>
      <c r="CP30" s="1109" t="s">
        <v>35</v>
      </c>
      <c r="CQ30" s="1109" t="s">
        <v>35</v>
      </c>
      <c r="CR30" s="1109" t="s">
        <v>35</v>
      </c>
      <c r="CS30" s="1109" t="s">
        <v>35</v>
      </c>
      <c r="CT30" s="1109" t="s">
        <v>35</v>
      </c>
      <c r="CU30" s="1109" t="s">
        <v>35</v>
      </c>
      <c r="CV30" s="1109" t="s">
        <v>35</v>
      </c>
      <c r="CW30" s="1109" t="s">
        <v>35</v>
      </c>
      <c r="CX30" s="1109" t="s">
        <v>35</v>
      </c>
      <c r="CY30" s="1109" t="s">
        <v>35</v>
      </c>
      <c r="CZ30" s="1129" t="s">
        <v>35</v>
      </c>
    </row>
    <row r="31" s="130" customFormat="true" ht="15" customHeight="true" x14ac:dyDescent="0.2">
      <c r="A31" s="1638" t="s">
        <v>102</v>
      </c>
      <c r="B31" s="243" t="s">
        <v>49</v>
      </c>
      <c r="C31" s="1258">
        <v>5.4862391601235192</v>
      </c>
      <c r="D31" s="1259">
        <v>14.820003313913633</v>
      </c>
      <c r="E31" s="1259">
        <v>26.899700850941883</v>
      </c>
      <c r="F31" s="1259">
        <v>40.652096459999008</v>
      </c>
      <c r="G31" s="1260">
        <v>57.834185066172829</v>
      </c>
      <c r="H31" s="1261">
        <v>30.010223371270811</v>
      </c>
      <c r="I31" s="1259">
        <v>45.888541775679286</v>
      </c>
      <c r="J31" s="1259">
        <v>54.43402743455038</v>
      </c>
      <c r="K31" s="1259">
        <v>62.80207099611156</v>
      </c>
      <c r="L31" s="1262">
        <v>66.600315742680877</v>
      </c>
      <c r="M31" s="1263">
        <v>4.0580268964028061</v>
      </c>
      <c r="N31" s="1259">
        <v>8.816250567379825</v>
      </c>
      <c r="O31" s="1259">
        <v>16.767302444265621</v>
      </c>
      <c r="P31" s="1259">
        <v>24.562107732977317</v>
      </c>
      <c r="Q31" s="1260">
        <v>35.228952116950509</v>
      </c>
      <c r="R31" s="1261">
        <v>21.046616792005235</v>
      </c>
      <c r="S31" s="1259">
        <v>48.254348103395259</v>
      </c>
      <c r="T31" s="1259">
        <v>7.7801659212584457</v>
      </c>
      <c r="U31" s="1259">
        <v>4.0894902532569839</v>
      </c>
      <c r="V31" s="1259">
        <v>91.112311157509708</v>
      </c>
      <c r="W31" s="1259">
        <v>19.508007883494695</v>
      </c>
      <c r="X31" s="1259">
        <v>27.690636736416845</v>
      </c>
      <c r="Y31" s="1259">
        <v>74.986310016562683</v>
      </c>
      <c r="Z31" s="1259">
        <v>70.95708361554064</v>
      </c>
      <c r="AA31" s="1259">
        <v>89.196755223597336</v>
      </c>
      <c r="AB31" s="1259">
        <v>67.474034093101139</v>
      </c>
      <c r="AC31" s="1259">
        <v>60.908931753003415</v>
      </c>
      <c r="AD31" s="1259">
        <v>67.507626948174519</v>
      </c>
      <c r="AE31" s="1259">
        <v>62.912060562754554</v>
      </c>
      <c r="AF31" s="1259">
        <v>11.336769400739888</v>
      </c>
      <c r="AG31" s="1259">
        <v>44.064339360483032</v>
      </c>
      <c r="AH31" s="1259">
        <v>19.582764412394763</v>
      </c>
      <c r="AI31" s="1259">
        <v>5.9614283933405519</v>
      </c>
      <c r="AJ31" s="1259">
        <v>22.754669793906736</v>
      </c>
      <c r="AK31" s="1259">
        <v>61.161405301354257</v>
      </c>
      <c r="AL31" s="1259">
        <v>16.643748082271845</v>
      </c>
      <c r="AM31" s="1259">
        <v>23.204148245905547</v>
      </c>
      <c r="AN31" s="1259">
        <v>59.738918856707869</v>
      </c>
      <c r="AO31" s="1259">
        <v>33.24569740223626</v>
      </c>
      <c r="AP31" s="1259">
        <v>9.3136825242467953</v>
      </c>
      <c r="AQ31" s="1259">
        <v>42.288466611555634</v>
      </c>
      <c r="AR31" s="1259">
        <v>62.727304168536513</v>
      </c>
      <c r="AS31" s="1259">
        <v>35.272278673782104</v>
      </c>
      <c r="AT31" s="1259">
        <v>91.881381296061207</v>
      </c>
      <c r="AU31" s="1259">
        <v>30.904519829172571</v>
      </c>
      <c r="AV31" s="1259">
        <v>42.414207562234843</v>
      </c>
      <c r="AW31" s="1259">
        <v>8.7573066126625765</v>
      </c>
      <c r="AX31" s="1259">
        <v>10.340708496901627</v>
      </c>
      <c r="AY31" s="1264">
        <v>48.386737849901351</v>
      </c>
      <c r="AZ31" s="1259">
        <v>11.214057881568722</v>
      </c>
      <c r="BA31" s="1630" t="s">
        <v>102</v>
      </c>
      <c r="BB31" s="151" t="s">
        <v>49</v>
      </c>
      <c r="BC31" s="1029" t="s">
        <v>35</v>
      </c>
      <c r="BD31" s="1048" t="s">
        <v>35</v>
      </c>
      <c r="BE31" s="1048" t="s">
        <v>35</v>
      </c>
      <c r="BF31" s="1048" t="s">
        <v>35</v>
      </c>
      <c r="BG31" s="1068" t="s">
        <v>35</v>
      </c>
      <c r="BH31" s="1088" t="s">
        <v>35</v>
      </c>
      <c r="BI31" s="1048" t="s">
        <v>35</v>
      </c>
      <c r="BJ31" s="1048" t="s">
        <v>35</v>
      </c>
      <c r="BK31" s="1048" t="s">
        <v>35</v>
      </c>
      <c r="BL31" s="1068" t="s">
        <v>35</v>
      </c>
      <c r="BM31" s="1088" t="s">
        <v>35</v>
      </c>
      <c r="BN31" s="1048" t="s">
        <v>35</v>
      </c>
      <c r="BO31" s="1048" t="s">
        <v>35</v>
      </c>
      <c r="BP31" s="1048" t="s">
        <v>35</v>
      </c>
      <c r="BQ31" s="1068" t="s">
        <v>35</v>
      </c>
      <c r="BR31" s="1088" t="s">
        <v>35</v>
      </c>
      <c r="BS31" s="1048" t="s">
        <v>35</v>
      </c>
      <c r="BT31" s="1048" t="s">
        <v>35</v>
      </c>
      <c r="BU31" s="1048" t="s">
        <v>35</v>
      </c>
      <c r="BV31" s="1048" t="s">
        <v>35</v>
      </c>
      <c r="BW31" s="1048" t="s">
        <v>35</v>
      </c>
      <c r="BX31" s="1048" t="s">
        <v>35</v>
      </c>
      <c r="BY31" s="1109" t="s">
        <v>35</v>
      </c>
      <c r="BZ31" s="1109" t="s">
        <v>35</v>
      </c>
      <c r="CA31" s="1109" t="s">
        <v>35</v>
      </c>
      <c r="CB31" s="1109" t="s">
        <v>35</v>
      </c>
      <c r="CC31" s="1109" t="s">
        <v>35</v>
      </c>
      <c r="CD31" s="1109" t="s">
        <v>35</v>
      </c>
      <c r="CE31" s="1109" t="s">
        <v>35</v>
      </c>
      <c r="CF31" s="1109" t="s">
        <v>35</v>
      </c>
      <c r="CG31" s="1109" t="s">
        <v>35</v>
      </c>
      <c r="CH31" s="1109" t="s">
        <v>35</v>
      </c>
      <c r="CI31" s="1109" t="s">
        <v>35</v>
      </c>
      <c r="CJ31" s="1109" t="s">
        <v>35</v>
      </c>
      <c r="CK31" s="1109" t="s">
        <v>35</v>
      </c>
      <c r="CL31" s="1109" t="s">
        <v>35</v>
      </c>
      <c r="CM31" s="1109" t="s">
        <v>35</v>
      </c>
      <c r="CN31" s="1109" t="s">
        <v>35</v>
      </c>
      <c r="CO31" s="1109" t="s">
        <v>35</v>
      </c>
      <c r="CP31" s="1109" t="s">
        <v>35</v>
      </c>
      <c r="CQ31" s="1109" t="s">
        <v>35</v>
      </c>
      <c r="CR31" s="1109" t="s">
        <v>35</v>
      </c>
      <c r="CS31" s="1109" t="s">
        <v>35</v>
      </c>
      <c r="CT31" s="1109" t="s">
        <v>35</v>
      </c>
      <c r="CU31" s="1109" t="s">
        <v>35</v>
      </c>
      <c r="CV31" s="1109" t="s">
        <v>35</v>
      </c>
      <c r="CW31" s="1109" t="s">
        <v>35</v>
      </c>
      <c r="CX31" s="1109" t="s">
        <v>35</v>
      </c>
      <c r="CY31" s="1109" t="s">
        <v>35</v>
      </c>
      <c r="CZ31" s="1129" t="s">
        <v>35</v>
      </c>
    </row>
    <row r="32" s="130" customFormat="true" ht="15" customHeight="true" x14ac:dyDescent="0.2">
      <c r="A32" s="1638"/>
      <c r="B32" s="243" t="s">
        <v>48</v>
      </c>
      <c r="C32" s="1251">
        <v>94.513760839876369</v>
      </c>
      <c r="D32" s="1252">
        <v>85.179996686087094</v>
      </c>
      <c r="E32" s="1252">
        <v>73.100299149057562</v>
      </c>
      <c r="F32" s="1252">
        <v>59.347903540000033</v>
      </c>
      <c r="G32" s="1253">
        <v>42.165814933828351</v>
      </c>
      <c r="H32" s="1254">
        <v>69.989776628727654</v>
      </c>
      <c r="I32" s="1252">
        <v>54.111458224321197</v>
      </c>
      <c r="J32" s="1252">
        <v>45.565972565449719</v>
      </c>
      <c r="K32" s="1252">
        <v>37.197929003887438</v>
      </c>
      <c r="L32" s="1255">
        <v>33.399684257319549</v>
      </c>
      <c r="M32" s="1256">
        <v>95.941973103597732</v>
      </c>
      <c r="N32" s="1252">
        <v>91.183749432621227</v>
      </c>
      <c r="O32" s="1252">
        <v>83.232697555734021</v>
      </c>
      <c r="P32" s="1252">
        <v>75.43789226702313</v>
      </c>
      <c r="Q32" s="1253">
        <v>64.771047883050187</v>
      </c>
      <c r="R32" s="1254">
        <v>78.953383207995074</v>
      </c>
      <c r="S32" s="1252">
        <v>51.745651896604357</v>
      </c>
      <c r="T32" s="1252">
        <v>92.219834078741087</v>
      </c>
      <c r="U32" s="1252">
        <v>95.910509746742761</v>
      </c>
      <c r="V32" s="1252">
        <v>8.8876888424903342</v>
      </c>
      <c r="W32" s="1252">
        <v>80.491992116505571</v>
      </c>
      <c r="X32" s="1252">
        <v>72.309363263583251</v>
      </c>
      <c r="Y32" s="1252">
        <v>25.013689983437278</v>
      </c>
      <c r="Z32" s="1252">
        <v>29.042916384460099</v>
      </c>
      <c r="AA32" s="1252">
        <v>10.803244776402595</v>
      </c>
      <c r="AB32" s="1252">
        <v>32.525965906899785</v>
      </c>
      <c r="AC32" s="1252">
        <v>39.091068246996336</v>
      </c>
      <c r="AD32" s="1252">
        <v>32.492373051825929</v>
      </c>
      <c r="AE32" s="1252">
        <v>37.087939437245382</v>
      </c>
      <c r="AF32" s="1252">
        <v>88.66323059925989</v>
      </c>
      <c r="AG32" s="1252">
        <v>55.935660639517472</v>
      </c>
      <c r="AH32" s="1252">
        <v>80.417235587605248</v>
      </c>
      <c r="AI32" s="1252">
        <v>94.038571606659502</v>
      </c>
      <c r="AJ32" s="1252">
        <v>77.245330206094849</v>
      </c>
      <c r="AK32" s="1252">
        <v>38.838594698645252</v>
      </c>
      <c r="AL32" s="1252">
        <v>83.356251917728059</v>
      </c>
      <c r="AM32" s="1252">
        <v>76.795851754094343</v>
      </c>
      <c r="AN32" s="1252">
        <v>40.261081143292579</v>
      </c>
      <c r="AO32" s="1252">
        <v>66.754302597764863</v>
      </c>
      <c r="AP32" s="1252">
        <v>90.686317475752546</v>
      </c>
      <c r="AQ32" s="1252">
        <v>57.711533388443712</v>
      </c>
      <c r="AR32" s="1252">
        <v>37.272695831462613</v>
      </c>
      <c r="AS32" s="1252">
        <v>64.727721326214038</v>
      </c>
      <c r="AT32" s="1252">
        <v>8.1186187039388233</v>
      </c>
      <c r="AU32" s="1252">
        <v>69.095480170828012</v>
      </c>
      <c r="AV32" s="1252">
        <v>57.585792437765704</v>
      </c>
      <c r="AW32" s="1252">
        <v>91.242693387337468</v>
      </c>
      <c r="AX32" s="1252">
        <v>89.659291503098444</v>
      </c>
      <c r="AY32" s="1257">
        <v>51.613262150098414</v>
      </c>
      <c r="AZ32" s="1252">
        <v>88.785942118430938</v>
      </c>
      <c r="BA32" s="1630"/>
      <c r="BB32" s="151" t="s">
        <v>48</v>
      </c>
      <c r="BC32" s="1029" t="s">
        <v>35</v>
      </c>
      <c r="BD32" s="1048" t="s">
        <v>35</v>
      </c>
      <c r="BE32" s="1048" t="s">
        <v>35</v>
      </c>
      <c r="BF32" s="1048" t="s">
        <v>35</v>
      </c>
      <c r="BG32" s="1068" t="s">
        <v>35</v>
      </c>
      <c r="BH32" s="1088" t="s">
        <v>35</v>
      </c>
      <c r="BI32" s="1048" t="s">
        <v>35</v>
      </c>
      <c r="BJ32" s="1048" t="s">
        <v>35</v>
      </c>
      <c r="BK32" s="1048" t="s">
        <v>35</v>
      </c>
      <c r="BL32" s="1068" t="s">
        <v>35</v>
      </c>
      <c r="BM32" s="1088" t="s">
        <v>35</v>
      </c>
      <c r="BN32" s="1048" t="s">
        <v>35</v>
      </c>
      <c r="BO32" s="1048" t="s">
        <v>35</v>
      </c>
      <c r="BP32" s="1048" t="s">
        <v>35</v>
      </c>
      <c r="BQ32" s="1068" t="s">
        <v>35</v>
      </c>
      <c r="BR32" s="1088" t="s">
        <v>35</v>
      </c>
      <c r="BS32" s="1048" t="s">
        <v>35</v>
      </c>
      <c r="BT32" s="1048" t="s">
        <v>35</v>
      </c>
      <c r="BU32" s="1048" t="s">
        <v>35</v>
      </c>
      <c r="BV32" s="1048" t="s">
        <v>35</v>
      </c>
      <c r="BW32" s="1048" t="s">
        <v>35</v>
      </c>
      <c r="BX32" s="1048" t="s">
        <v>35</v>
      </c>
      <c r="BY32" s="1109" t="s">
        <v>35</v>
      </c>
      <c r="BZ32" s="1109" t="s">
        <v>35</v>
      </c>
      <c r="CA32" s="1109" t="s">
        <v>35</v>
      </c>
      <c r="CB32" s="1109" t="s">
        <v>35</v>
      </c>
      <c r="CC32" s="1109" t="s">
        <v>35</v>
      </c>
      <c r="CD32" s="1109" t="s">
        <v>35</v>
      </c>
      <c r="CE32" s="1109" t="s">
        <v>35</v>
      </c>
      <c r="CF32" s="1109" t="s">
        <v>35</v>
      </c>
      <c r="CG32" s="1109" t="s">
        <v>35</v>
      </c>
      <c r="CH32" s="1109" t="s">
        <v>35</v>
      </c>
      <c r="CI32" s="1109" t="s">
        <v>35</v>
      </c>
      <c r="CJ32" s="1109" t="s">
        <v>35</v>
      </c>
      <c r="CK32" s="1109" t="s">
        <v>35</v>
      </c>
      <c r="CL32" s="1109" t="s">
        <v>35</v>
      </c>
      <c r="CM32" s="1109" t="s">
        <v>35</v>
      </c>
      <c r="CN32" s="1109" t="s">
        <v>35</v>
      </c>
      <c r="CO32" s="1109" t="s">
        <v>35</v>
      </c>
      <c r="CP32" s="1109" t="s">
        <v>35</v>
      </c>
      <c r="CQ32" s="1109" t="s">
        <v>35</v>
      </c>
      <c r="CR32" s="1109" t="s">
        <v>35</v>
      </c>
      <c r="CS32" s="1109" t="s">
        <v>35</v>
      </c>
      <c r="CT32" s="1109" t="s">
        <v>35</v>
      </c>
      <c r="CU32" s="1109" t="s">
        <v>35</v>
      </c>
      <c r="CV32" s="1109" t="s">
        <v>35</v>
      </c>
      <c r="CW32" s="1109" t="s">
        <v>35</v>
      </c>
      <c r="CX32" s="1109" t="s">
        <v>35</v>
      </c>
      <c r="CY32" s="1109" t="s">
        <v>35</v>
      </c>
      <c r="CZ32" s="1129" t="s">
        <v>35</v>
      </c>
    </row>
    <row r="33" s="130" customFormat="true" ht="15" customHeight="true" x14ac:dyDescent="0.2">
      <c r="A33" s="1638" t="s">
        <v>103</v>
      </c>
      <c r="B33" s="243" t="s">
        <v>49</v>
      </c>
      <c r="C33" s="980" t="s">
        <v>35</v>
      </c>
      <c r="D33" s="987" t="s">
        <v>35</v>
      </c>
      <c r="E33" s="987" t="s">
        <v>35</v>
      </c>
      <c r="F33" s="987" t="s">
        <v>35</v>
      </c>
      <c r="G33" s="994" t="s">
        <v>35</v>
      </c>
      <c r="H33" s="1001" t="s">
        <v>35</v>
      </c>
      <c r="I33" s="987" t="s">
        <v>35</v>
      </c>
      <c r="J33" s="987" t="s">
        <v>35</v>
      </c>
      <c r="K33" s="987" t="s">
        <v>35</v>
      </c>
      <c r="L33" s="1008" t="s">
        <v>35</v>
      </c>
      <c r="M33" s="1015" t="s">
        <v>35</v>
      </c>
      <c r="N33" s="987" t="s">
        <v>35</v>
      </c>
      <c r="O33" s="987" t="s">
        <v>35</v>
      </c>
      <c r="P33" s="987" t="s">
        <v>35</v>
      </c>
      <c r="Q33" s="994" t="s">
        <v>35</v>
      </c>
      <c r="R33" s="1001" t="s">
        <v>35</v>
      </c>
      <c r="S33" s="987" t="s">
        <v>35</v>
      </c>
      <c r="T33" s="987" t="s">
        <v>35</v>
      </c>
      <c r="U33" s="987" t="s">
        <v>35</v>
      </c>
      <c r="V33" s="987" t="s">
        <v>35</v>
      </c>
      <c r="W33" s="987" t="s">
        <v>35</v>
      </c>
      <c r="X33" s="987" t="s">
        <v>35</v>
      </c>
      <c r="Y33" s="1020" t="s">
        <v>35</v>
      </c>
      <c r="Z33" s="1020" t="s">
        <v>35</v>
      </c>
      <c r="AA33" s="1020" t="s">
        <v>35</v>
      </c>
      <c r="AB33" s="1020" t="s">
        <v>35</v>
      </c>
      <c r="AC33" s="1020" t="s">
        <v>35</v>
      </c>
      <c r="AD33" s="1020" t="s">
        <v>35</v>
      </c>
      <c r="AE33" s="1020" t="s">
        <v>35</v>
      </c>
      <c r="AF33" s="1020" t="s">
        <v>35</v>
      </c>
      <c r="AG33" s="1020" t="s">
        <v>35</v>
      </c>
      <c r="AH33" s="1020" t="s">
        <v>35</v>
      </c>
      <c r="AI33" s="1020" t="s">
        <v>35</v>
      </c>
      <c r="AJ33" s="1020" t="s">
        <v>35</v>
      </c>
      <c r="AK33" s="1020" t="s">
        <v>35</v>
      </c>
      <c r="AL33" s="1020" t="s">
        <v>35</v>
      </c>
      <c r="AM33" s="1020" t="s">
        <v>35</v>
      </c>
      <c r="AN33" s="1020" t="s">
        <v>35</v>
      </c>
      <c r="AO33" s="1020" t="s">
        <v>35</v>
      </c>
      <c r="AP33" s="1020" t="s">
        <v>35</v>
      </c>
      <c r="AQ33" s="1020" t="s">
        <v>35</v>
      </c>
      <c r="AR33" s="1020" t="s">
        <v>35</v>
      </c>
      <c r="AS33" s="1020" t="s">
        <v>35</v>
      </c>
      <c r="AT33" s="1020" t="s">
        <v>35</v>
      </c>
      <c r="AU33" s="1020" t="s">
        <v>35</v>
      </c>
      <c r="AV33" s="1020" t="s">
        <v>35</v>
      </c>
      <c r="AW33" s="1020" t="s">
        <v>35</v>
      </c>
      <c r="AX33" s="1020" t="s">
        <v>35</v>
      </c>
      <c r="AY33" s="1022" t="s">
        <v>35</v>
      </c>
      <c r="AZ33" s="1022" t="s">
        <v>35</v>
      </c>
      <c r="BA33" s="1630" t="s">
        <v>103</v>
      </c>
      <c r="BB33" s="151" t="s">
        <v>49</v>
      </c>
      <c r="BC33" s="1029" t="s">
        <v>35</v>
      </c>
      <c r="BD33" s="1048" t="s">
        <v>35</v>
      </c>
      <c r="BE33" s="1048" t="s">
        <v>35</v>
      </c>
      <c r="BF33" s="1048" t="s">
        <v>35</v>
      </c>
      <c r="BG33" s="1068" t="s">
        <v>35</v>
      </c>
      <c r="BH33" s="1088" t="s">
        <v>35</v>
      </c>
      <c r="BI33" s="1048" t="s">
        <v>35</v>
      </c>
      <c r="BJ33" s="1048" t="s">
        <v>35</v>
      </c>
      <c r="BK33" s="1048" t="s">
        <v>35</v>
      </c>
      <c r="BL33" s="1068" t="s">
        <v>35</v>
      </c>
      <c r="BM33" s="1088" t="s">
        <v>35</v>
      </c>
      <c r="BN33" s="1048" t="s">
        <v>35</v>
      </c>
      <c r="BO33" s="1048" t="s">
        <v>35</v>
      </c>
      <c r="BP33" s="1048" t="s">
        <v>35</v>
      </c>
      <c r="BQ33" s="1068" t="s">
        <v>35</v>
      </c>
      <c r="BR33" s="1088" t="s">
        <v>35</v>
      </c>
      <c r="BS33" s="1048" t="s">
        <v>35</v>
      </c>
      <c r="BT33" s="1048" t="s">
        <v>35</v>
      </c>
      <c r="BU33" s="1048" t="s">
        <v>35</v>
      </c>
      <c r="BV33" s="1048" t="s">
        <v>35</v>
      </c>
      <c r="BW33" s="1048" t="s">
        <v>35</v>
      </c>
      <c r="BX33" s="1048" t="s">
        <v>35</v>
      </c>
      <c r="BY33" s="1109" t="s">
        <v>35</v>
      </c>
      <c r="BZ33" s="1109" t="s">
        <v>35</v>
      </c>
      <c r="CA33" s="1109" t="s">
        <v>35</v>
      </c>
      <c r="CB33" s="1109" t="s">
        <v>35</v>
      </c>
      <c r="CC33" s="1109" t="s">
        <v>35</v>
      </c>
      <c r="CD33" s="1109" t="s">
        <v>35</v>
      </c>
      <c r="CE33" s="1109" t="s">
        <v>35</v>
      </c>
      <c r="CF33" s="1109" t="s">
        <v>35</v>
      </c>
      <c r="CG33" s="1109" t="s">
        <v>35</v>
      </c>
      <c r="CH33" s="1109" t="s">
        <v>35</v>
      </c>
      <c r="CI33" s="1109" t="s">
        <v>35</v>
      </c>
      <c r="CJ33" s="1109" t="s">
        <v>35</v>
      </c>
      <c r="CK33" s="1109" t="s">
        <v>35</v>
      </c>
      <c r="CL33" s="1109" t="s">
        <v>35</v>
      </c>
      <c r="CM33" s="1109" t="s">
        <v>35</v>
      </c>
      <c r="CN33" s="1109" t="s">
        <v>35</v>
      </c>
      <c r="CO33" s="1109" t="s">
        <v>35</v>
      </c>
      <c r="CP33" s="1109" t="s">
        <v>35</v>
      </c>
      <c r="CQ33" s="1109" t="s">
        <v>35</v>
      </c>
      <c r="CR33" s="1109" t="s">
        <v>35</v>
      </c>
      <c r="CS33" s="1109" t="s">
        <v>35</v>
      </c>
      <c r="CT33" s="1109" t="s">
        <v>35</v>
      </c>
      <c r="CU33" s="1109" t="s">
        <v>35</v>
      </c>
      <c r="CV33" s="1109" t="s">
        <v>35</v>
      </c>
      <c r="CW33" s="1109" t="s">
        <v>35</v>
      </c>
      <c r="CX33" s="1109" t="s">
        <v>35</v>
      </c>
      <c r="CY33" s="1109" t="s">
        <v>35</v>
      </c>
      <c r="CZ33" s="1129" t="s">
        <v>35</v>
      </c>
    </row>
    <row r="34" s="130" customFormat="true" ht="15" customHeight="true" x14ac:dyDescent="0.2">
      <c r="A34" s="1638"/>
      <c r="B34" s="243" t="s">
        <v>48</v>
      </c>
      <c r="C34" s="980" t="s">
        <v>35</v>
      </c>
      <c r="D34" s="987" t="s">
        <v>35</v>
      </c>
      <c r="E34" s="987" t="s">
        <v>35</v>
      </c>
      <c r="F34" s="987" t="s">
        <v>35</v>
      </c>
      <c r="G34" s="994" t="s">
        <v>35</v>
      </c>
      <c r="H34" s="1001" t="s">
        <v>35</v>
      </c>
      <c r="I34" s="987" t="s">
        <v>35</v>
      </c>
      <c r="J34" s="987" t="s">
        <v>35</v>
      </c>
      <c r="K34" s="987" t="s">
        <v>35</v>
      </c>
      <c r="L34" s="1008" t="s">
        <v>35</v>
      </c>
      <c r="M34" s="1015" t="s">
        <v>35</v>
      </c>
      <c r="N34" s="987" t="s">
        <v>35</v>
      </c>
      <c r="O34" s="987" t="s">
        <v>35</v>
      </c>
      <c r="P34" s="987" t="s">
        <v>35</v>
      </c>
      <c r="Q34" s="994" t="s">
        <v>35</v>
      </c>
      <c r="R34" s="1001" t="s">
        <v>35</v>
      </c>
      <c r="S34" s="987" t="s">
        <v>35</v>
      </c>
      <c r="T34" s="987" t="s">
        <v>35</v>
      </c>
      <c r="U34" s="987" t="s">
        <v>35</v>
      </c>
      <c r="V34" s="987" t="s">
        <v>35</v>
      </c>
      <c r="W34" s="987" t="s">
        <v>35</v>
      </c>
      <c r="X34" s="987" t="s">
        <v>35</v>
      </c>
      <c r="Y34" s="1020" t="s">
        <v>35</v>
      </c>
      <c r="Z34" s="1020" t="s">
        <v>35</v>
      </c>
      <c r="AA34" s="1020" t="s">
        <v>35</v>
      </c>
      <c r="AB34" s="1020" t="s">
        <v>35</v>
      </c>
      <c r="AC34" s="1020" t="s">
        <v>35</v>
      </c>
      <c r="AD34" s="1020" t="s">
        <v>35</v>
      </c>
      <c r="AE34" s="1020" t="s">
        <v>35</v>
      </c>
      <c r="AF34" s="1020" t="s">
        <v>35</v>
      </c>
      <c r="AG34" s="1020" t="s">
        <v>35</v>
      </c>
      <c r="AH34" s="1020" t="s">
        <v>35</v>
      </c>
      <c r="AI34" s="1020" t="s">
        <v>35</v>
      </c>
      <c r="AJ34" s="1020" t="s">
        <v>35</v>
      </c>
      <c r="AK34" s="1020" t="s">
        <v>35</v>
      </c>
      <c r="AL34" s="1020" t="s">
        <v>35</v>
      </c>
      <c r="AM34" s="1020" t="s">
        <v>35</v>
      </c>
      <c r="AN34" s="1020" t="s">
        <v>35</v>
      </c>
      <c r="AO34" s="1020" t="s">
        <v>35</v>
      </c>
      <c r="AP34" s="1020" t="s">
        <v>35</v>
      </c>
      <c r="AQ34" s="1020" t="s">
        <v>35</v>
      </c>
      <c r="AR34" s="1020" t="s">
        <v>35</v>
      </c>
      <c r="AS34" s="1020" t="s">
        <v>35</v>
      </c>
      <c r="AT34" s="1020" t="s">
        <v>35</v>
      </c>
      <c r="AU34" s="1020" t="s">
        <v>35</v>
      </c>
      <c r="AV34" s="1020" t="s">
        <v>35</v>
      </c>
      <c r="AW34" s="1020" t="s">
        <v>35</v>
      </c>
      <c r="AX34" s="1020" t="s">
        <v>35</v>
      </c>
      <c r="AY34" s="1022" t="s">
        <v>35</v>
      </c>
      <c r="AZ34" s="1022" t="s">
        <v>35</v>
      </c>
      <c r="BA34" s="1630"/>
      <c r="BB34" s="151" t="s">
        <v>48</v>
      </c>
      <c r="BC34" s="1029" t="s">
        <v>35</v>
      </c>
      <c r="BD34" s="1048" t="s">
        <v>35</v>
      </c>
      <c r="BE34" s="1048" t="s">
        <v>35</v>
      </c>
      <c r="BF34" s="1048" t="s">
        <v>35</v>
      </c>
      <c r="BG34" s="1068" t="s">
        <v>35</v>
      </c>
      <c r="BH34" s="1088" t="s">
        <v>35</v>
      </c>
      <c r="BI34" s="1048" t="s">
        <v>35</v>
      </c>
      <c r="BJ34" s="1048" t="s">
        <v>35</v>
      </c>
      <c r="BK34" s="1048" t="s">
        <v>35</v>
      </c>
      <c r="BL34" s="1068" t="s">
        <v>35</v>
      </c>
      <c r="BM34" s="1088" t="s">
        <v>35</v>
      </c>
      <c r="BN34" s="1048" t="s">
        <v>35</v>
      </c>
      <c r="BO34" s="1048" t="s">
        <v>35</v>
      </c>
      <c r="BP34" s="1048" t="s">
        <v>35</v>
      </c>
      <c r="BQ34" s="1068" t="s">
        <v>35</v>
      </c>
      <c r="BR34" s="1088" t="s">
        <v>35</v>
      </c>
      <c r="BS34" s="1048" t="s">
        <v>35</v>
      </c>
      <c r="BT34" s="1048" t="s">
        <v>35</v>
      </c>
      <c r="BU34" s="1048" t="s">
        <v>35</v>
      </c>
      <c r="BV34" s="1048" t="s">
        <v>35</v>
      </c>
      <c r="BW34" s="1048" t="s">
        <v>35</v>
      </c>
      <c r="BX34" s="1048" t="s">
        <v>35</v>
      </c>
      <c r="BY34" s="1109" t="s">
        <v>35</v>
      </c>
      <c r="BZ34" s="1109" t="s">
        <v>35</v>
      </c>
      <c r="CA34" s="1109" t="s">
        <v>35</v>
      </c>
      <c r="CB34" s="1109" t="s">
        <v>35</v>
      </c>
      <c r="CC34" s="1109" t="s">
        <v>35</v>
      </c>
      <c r="CD34" s="1109" t="s">
        <v>35</v>
      </c>
      <c r="CE34" s="1109" t="s">
        <v>35</v>
      </c>
      <c r="CF34" s="1109" t="s">
        <v>35</v>
      </c>
      <c r="CG34" s="1109" t="s">
        <v>35</v>
      </c>
      <c r="CH34" s="1109" t="s">
        <v>35</v>
      </c>
      <c r="CI34" s="1109" t="s">
        <v>35</v>
      </c>
      <c r="CJ34" s="1109" t="s">
        <v>35</v>
      </c>
      <c r="CK34" s="1109" t="s">
        <v>35</v>
      </c>
      <c r="CL34" s="1109" t="s">
        <v>35</v>
      </c>
      <c r="CM34" s="1109" t="s">
        <v>35</v>
      </c>
      <c r="CN34" s="1109" t="s">
        <v>35</v>
      </c>
      <c r="CO34" s="1109" t="s">
        <v>35</v>
      </c>
      <c r="CP34" s="1109" t="s">
        <v>35</v>
      </c>
      <c r="CQ34" s="1109" t="s">
        <v>35</v>
      </c>
      <c r="CR34" s="1109" t="s">
        <v>35</v>
      </c>
      <c r="CS34" s="1109" t="s">
        <v>35</v>
      </c>
      <c r="CT34" s="1109" t="s">
        <v>35</v>
      </c>
      <c r="CU34" s="1109" t="s">
        <v>35</v>
      </c>
      <c r="CV34" s="1109" t="s">
        <v>35</v>
      </c>
      <c r="CW34" s="1109" t="s">
        <v>35</v>
      </c>
      <c r="CX34" s="1109" t="s">
        <v>35</v>
      </c>
      <c r="CY34" s="1109" t="s">
        <v>35</v>
      </c>
      <c r="CZ34" s="1129" t="s">
        <v>35</v>
      </c>
    </row>
    <row r="35" s="425" customFormat="true" ht="15" customHeight="true" x14ac:dyDescent="0.2">
      <c r="A35" s="1769" t="s">
        <v>176</v>
      </c>
      <c r="B35" s="1394" t="s">
        <v>49</v>
      </c>
      <c r="C35" s="1251">
        <v>48.351347657400325</v>
      </c>
      <c r="D35" s="1252">
        <v>54.956513526714268</v>
      </c>
      <c r="E35" s="1252">
        <v>64.026389934240669</v>
      </c>
      <c r="F35" s="1252">
        <v>77.298055454324938</v>
      </c>
      <c r="G35" s="1253">
        <v>91.25947905032271</v>
      </c>
      <c r="H35" s="1254">
        <v>61.438678399084921</v>
      </c>
      <c r="I35" s="1252">
        <v>77.495912016691818</v>
      </c>
      <c r="J35" s="1252">
        <v>84.400271731425079</v>
      </c>
      <c r="K35" s="1252">
        <v>90.726236071040574</v>
      </c>
      <c r="L35" s="1255">
        <v>95.707062890662272</v>
      </c>
      <c r="M35" s="1256">
        <v>47.065063757431552</v>
      </c>
      <c r="N35" s="1252">
        <v>52.309895693161515</v>
      </c>
      <c r="O35" s="1252">
        <v>56.425412901112594</v>
      </c>
      <c r="P35" s="1252">
        <v>64.039035020635666</v>
      </c>
      <c r="Q35" s="1253">
        <v>79.607685191162915</v>
      </c>
      <c r="R35" s="1254">
        <v>38.407839099742816</v>
      </c>
      <c r="S35" s="1252">
        <v>83.697540263879006</v>
      </c>
      <c r="T35" s="1252">
        <v>84.090211102910445</v>
      </c>
      <c r="U35" s="1252">
        <v>87.390681515764626</v>
      </c>
      <c r="V35" s="1252">
        <v>94.516904061597558</v>
      </c>
      <c r="W35" s="1252">
        <v>36.272643402873626</v>
      </c>
      <c r="X35" s="1252">
        <v>63.143662143657764</v>
      </c>
      <c r="Y35" s="1252">
        <v>93.281121496611817</v>
      </c>
      <c r="Z35" s="1252">
        <v>85.224354236655202</v>
      </c>
      <c r="AA35" s="1252">
        <v>98.716098058047791</v>
      </c>
      <c r="AB35" s="1252">
        <v>82.794561485186406</v>
      </c>
      <c r="AC35" s="1252">
        <v>84.634710051007602</v>
      </c>
      <c r="AD35" s="1252">
        <v>74.996517998533236</v>
      </c>
      <c r="AE35" s="1252">
        <v>76.431457251642271</v>
      </c>
      <c r="AF35" s="1252">
        <v>36.583227084282285</v>
      </c>
      <c r="AG35" s="1252">
        <v>74.855367578748528</v>
      </c>
      <c r="AH35" s="1252">
        <v>94.29603948507922</v>
      </c>
      <c r="AI35" s="1252">
        <v>85.48916081585331</v>
      </c>
      <c r="AJ35" s="1252">
        <v>45.623159040291164</v>
      </c>
      <c r="AK35" s="1252">
        <v>75.616424476561434</v>
      </c>
      <c r="AL35" s="1252">
        <v>60.170812153924167</v>
      </c>
      <c r="AM35" s="1252">
        <v>67.356401612336668</v>
      </c>
      <c r="AN35" s="1252">
        <v>76.923888826873736</v>
      </c>
      <c r="AO35" s="1252">
        <v>71.939207252266598</v>
      </c>
      <c r="AP35" s="1252">
        <v>32.528161740292852</v>
      </c>
      <c r="AQ35" s="1252">
        <v>82.949258995306806</v>
      </c>
      <c r="AR35" s="1252">
        <v>93.652843157568583</v>
      </c>
      <c r="AS35" s="1252">
        <v>61.667882254791351</v>
      </c>
      <c r="AT35" s="1252">
        <v>99.752585818198142</v>
      </c>
      <c r="AU35" s="1252">
        <v>63.873525949988085</v>
      </c>
      <c r="AV35" s="1252">
        <v>59.426493629971318</v>
      </c>
      <c r="AW35" s="1252">
        <v>64.647112036680937</v>
      </c>
      <c r="AX35" s="1252">
        <v>74.307005572805735</v>
      </c>
      <c r="AY35" s="1257">
        <v>81.408486611453739</v>
      </c>
      <c r="AZ35" s="1252">
        <v>46.592377664858375</v>
      </c>
      <c r="BA35" s="1630" t="s">
        <v>55</v>
      </c>
      <c r="BB35" s="151" t="s">
        <v>49</v>
      </c>
      <c r="BC35" s="1029" t="s">
        <v>35</v>
      </c>
      <c r="BD35" s="1048" t="s">
        <v>35</v>
      </c>
      <c r="BE35" s="1048" t="s">
        <v>35</v>
      </c>
      <c r="BF35" s="1048" t="s">
        <v>35</v>
      </c>
      <c r="BG35" s="1068" t="s">
        <v>35</v>
      </c>
      <c r="BH35" s="1088" t="s">
        <v>35</v>
      </c>
      <c r="BI35" s="1048" t="s">
        <v>35</v>
      </c>
      <c r="BJ35" s="1048" t="s">
        <v>35</v>
      </c>
      <c r="BK35" s="1048" t="s">
        <v>35</v>
      </c>
      <c r="BL35" s="1068" t="s">
        <v>35</v>
      </c>
      <c r="BM35" s="1088" t="s">
        <v>35</v>
      </c>
      <c r="BN35" s="1048" t="s">
        <v>35</v>
      </c>
      <c r="BO35" s="1048" t="s">
        <v>35</v>
      </c>
      <c r="BP35" s="1048" t="s">
        <v>35</v>
      </c>
      <c r="BQ35" s="1068" t="s">
        <v>35</v>
      </c>
      <c r="BR35" s="1088" t="s">
        <v>35</v>
      </c>
      <c r="BS35" s="1048" t="s">
        <v>35</v>
      </c>
      <c r="BT35" s="1048" t="s">
        <v>35</v>
      </c>
      <c r="BU35" s="1048" t="s">
        <v>35</v>
      </c>
      <c r="BV35" s="1048" t="s">
        <v>35</v>
      </c>
      <c r="BW35" s="1048" t="s">
        <v>35</v>
      </c>
      <c r="BX35" s="1048" t="s">
        <v>35</v>
      </c>
      <c r="BY35" s="1109" t="s">
        <v>35</v>
      </c>
      <c r="BZ35" s="1109" t="s">
        <v>35</v>
      </c>
      <c r="CA35" s="1109" t="s">
        <v>35</v>
      </c>
      <c r="CB35" s="1109" t="s">
        <v>35</v>
      </c>
      <c r="CC35" s="1109" t="s">
        <v>35</v>
      </c>
      <c r="CD35" s="1109" t="s">
        <v>35</v>
      </c>
      <c r="CE35" s="1109" t="s">
        <v>35</v>
      </c>
      <c r="CF35" s="1109" t="s">
        <v>35</v>
      </c>
      <c r="CG35" s="1109" t="s">
        <v>35</v>
      </c>
      <c r="CH35" s="1109" t="s">
        <v>35</v>
      </c>
      <c r="CI35" s="1109" t="s">
        <v>35</v>
      </c>
      <c r="CJ35" s="1109" t="s">
        <v>35</v>
      </c>
      <c r="CK35" s="1109" t="s">
        <v>35</v>
      </c>
      <c r="CL35" s="1109" t="s">
        <v>35</v>
      </c>
      <c r="CM35" s="1109" t="s">
        <v>35</v>
      </c>
      <c r="CN35" s="1109" t="s">
        <v>35</v>
      </c>
      <c r="CO35" s="1109" t="s">
        <v>35</v>
      </c>
      <c r="CP35" s="1109" t="s">
        <v>35</v>
      </c>
      <c r="CQ35" s="1109" t="s">
        <v>35</v>
      </c>
      <c r="CR35" s="1109" t="s">
        <v>35</v>
      </c>
      <c r="CS35" s="1109" t="s">
        <v>35</v>
      </c>
      <c r="CT35" s="1109" t="s">
        <v>35</v>
      </c>
      <c r="CU35" s="1109" t="s">
        <v>35</v>
      </c>
      <c r="CV35" s="1109" t="s">
        <v>35</v>
      </c>
      <c r="CW35" s="1109" t="s">
        <v>35</v>
      </c>
      <c r="CX35" s="1109" t="s">
        <v>35</v>
      </c>
      <c r="CY35" s="1109" t="s">
        <v>35</v>
      </c>
      <c r="CZ35" s="1129" t="s">
        <v>35</v>
      </c>
    </row>
    <row r="36" s="425" customFormat="true" ht="15" customHeight="true" x14ac:dyDescent="0.2">
      <c r="A36" s="1769"/>
      <c r="B36" s="1394" t="s">
        <v>48</v>
      </c>
      <c r="C36" s="1251">
        <v>51.648652342597842</v>
      </c>
      <c r="D36" s="1252">
        <v>45.043486473286968</v>
      </c>
      <c r="E36" s="1252">
        <v>35.973610065758763</v>
      </c>
      <c r="F36" s="1252">
        <v>22.701944545674557</v>
      </c>
      <c r="G36" s="1253">
        <v>8.7405209496767924</v>
      </c>
      <c r="H36" s="1254">
        <v>38.561321600913971</v>
      </c>
      <c r="I36" s="1252">
        <v>22.504087983308292</v>
      </c>
      <c r="J36" s="1252">
        <v>15.599728268574209</v>
      </c>
      <c r="K36" s="1252">
        <v>9.2737639289592657</v>
      </c>
      <c r="L36" s="1255">
        <v>4.2929371093378732</v>
      </c>
      <c r="M36" s="1256">
        <v>52.934936242566522</v>
      </c>
      <c r="N36" s="1252">
        <v>47.690104306838386</v>
      </c>
      <c r="O36" s="1252">
        <v>43.574587098887164</v>
      </c>
      <c r="P36" s="1252">
        <v>35.960964979365244</v>
      </c>
      <c r="Q36" s="1253">
        <v>20.392314808837884</v>
      </c>
      <c r="R36" s="1254">
        <v>61.592160900257575</v>
      </c>
      <c r="S36" s="1252">
        <v>16.302459736120522</v>
      </c>
      <c r="T36" s="1252">
        <v>15.909788897089172</v>
      </c>
      <c r="U36" s="1252">
        <v>12.609318484235054</v>
      </c>
      <c r="V36" s="1252">
        <v>5.4830959384024549</v>
      </c>
      <c r="W36" s="1252">
        <v>63.72735659712734</v>
      </c>
      <c r="X36" s="1252">
        <v>36.856337856342357</v>
      </c>
      <c r="Y36" s="1252">
        <v>6.7188785033881535</v>
      </c>
      <c r="Z36" s="1252">
        <v>14.77564576334526</v>
      </c>
      <c r="AA36" s="1252">
        <v>1.2839019419522419</v>
      </c>
      <c r="AB36" s="1252">
        <v>17.205438514814482</v>
      </c>
      <c r="AC36" s="1252">
        <v>15.365289948993052</v>
      </c>
      <c r="AD36" s="1252">
        <v>25.003482001467059</v>
      </c>
      <c r="AE36" s="1252">
        <v>23.568542748357849</v>
      </c>
      <c r="AF36" s="1252">
        <v>63.416772915717914</v>
      </c>
      <c r="AG36" s="1252">
        <v>25.144632421252016</v>
      </c>
      <c r="AH36" s="1252">
        <v>5.7039605149210155</v>
      </c>
      <c r="AI36" s="1252">
        <v>14.510839184146848</v>
      </c>
      <c r="AJ36" s="1252">
        <v>54.376840959709284</v>
      </c>
      <c r="AK36" s="1252">
        <v>24.383575523437941</v>
      </c>
      <c r="AL36" s="1252">
        <v>39.829187846075499</v>
      </c>
      <c r="AM36" s="1252">
        <v>32.643598387663211</v>
      </c>
      <c r="AN36" s="1252">
        <v>23.076111173126662</v>
      </c>
      <c r="AO36" s="1252">
        <v>28.0607927477338</v>
      </c>
      <c r="AP36" s="1252">
        <v>67.471838259705336</v>
      </c>
      <c r="AQ36" s="1252">
        <v>17.050741004692718</v>
      </c>
      <c r="AR36" s="1252">
        <v>6.3471568424310245</v>
      </c>
      <c r="AS36" s="1252">
        <v>38.332117745205935</v>
      </c>
      <c r="AT36" s="1252">
        <v>0.24741418180182512</v>
      </c>
      <c r="AU36" s="1252">
        <v>36.126474050012085</v>
      </c>
      <c r="AV36" s="1252">
        <v>40.573506370029001</v>
      </c>
      <c r="AW36" s="1252">
        <v>35.352887963318913</v>
      </c>
      <c r="AX36" s="1252">
        <v>25.69299442719198</v>
      </c>
      <c r="AY36" s="1257">
        <v>18.591513388545952</v>
      </c>
      <c r="AZ36" s="1252">
        <v>53.407622335142193</v>
      </c>
      <c r="BA36" s="1630"/>
      <c r="BB36" s="151" t="s">
        <v>48</v>
      </c>
      <c r="BC36" s="1029" t="s">
        <v>35</v>
      </c>
      <c r="BD36" s="1048" t="s">
        <v>35</v>
      </c>
      <c r="BE36" s="1048" t="s">
        <v>35</v>
      </c>
      <c r="BF36" s="1048" t="s">
        <v>35</v>
      </c>
      <c r="BG36" s="1068" t="s">
        <v>35</v>
      </c>
      <c r="BH36" s="1088" t="s">
        <v>35</v>
      </c>
      <c r="BI36" s="1048" t="s">
        <v>35</v>
      </c>
      <c r="BJ36" s="1048" t="s">
        <v>35</v>
      </c>
      <c r="BK36" s="1048" t="s">
        <v>35</v>
      </c>
      <c r="BL36" s="1068" t="s">
        <v>35</v>
      </c>
      <c r="BM36" s="1088" t="s">
        <v>35</v>
      </c>
      <c r="BN36" s="1048" t="s">
        <v>35</v>
      </c>
      <c r="BO36" s="1048" t="s">
        <v>35</v>
      </c>
      <c r="BP36" s="1048" t="s">
        <v>35</v>
      </c>
      <c r="BQ36" s="1068" t="s">
        <v>35</v>
      </c>
      <c r="BR36" s="1088" t="s">
        <v>35</v>
      </c>
      <c r="BS36" s="1048" t="s">
        <v>35</v>
      </c>
      <c r="BT36" s="1048" t="s">
        <v>35</v>
      </c>
      <c r="BU36" s="1048" t="s">
        <v>35</v>
      </c>
      <c r="BV36" s="1048" t="s">
        <v>35</v>
      </c>
      <c r="BW36" s="1048" t="s">
        <v>35</v>
      </c>
      <c r="BX36" s="1048" t="s">
        <v>35</v>
      </c>
      <c r="BY36" s="1109" t="s">
        <v>35</v>
      </c>
      <c r="BZ36" s="1109" t="s">
        <v>35</v>
      </c>
      <c r="CA36" s="1109" t="s">
        <v>35</v>
      </c>
      <c r="CB36" s="1109" t="s">
        <v>35</v>
      </c>
      <c r="CC36" s="1109" t="s">
        <v>35</v>
      </c>
      <c r="CD36" s="1109" t="s">
        <v>35</v>
      </c>
      <c r="CE36" s="1109" t="s">
        <v>35</v>
      </c>
      <c r="CF36" s="1109" t="s">
        <v>35</v>
      </c>
      <c r="CG36" s="1109" t="s">
        <v>35</v>
      </c>
      <c r="CH36" s="1109" t="s">
        <v>35</v>
      </c>
      <c r="CI36" s="1109" t="s">
        <v>35</v>
      </c>
      <c r="CJ36" s="1109" t="s">
        <v>35</v>
      </c>
      <c r="CK36" s="1109" t="s">
        <v>35</v>
      </c>
      <c r="CL36" s="1109" t="s">
        <v>35</v>
      </c>
      <c r="CM36" s="1109" t="s">
        <v>35</v>
      </c>
      <c r="CN36" s="1109" t="s">
        <v>35</v>
      </c>
      <c r="CO36" s="1109" t="s">
        <v>35</v>
      </c>
      <c r="CP36" s="1109" t="s">
        <v>35</v>
      </c>
      <c r="CQ36" s="1109" t="s">
        <v>35</v>
      </c>
      <c r="CR36" s="1109" t="s">
        <v>35</v>
      </c>
      <c r="CS36" s="1109" t="s">
        <v>35</v>
      </c>
      <c r="CT36" s="1109" t="s">
        <v>35</v>
      </c>
      <c r="CU36" s="1109" t="s">
        <v>35</v>
      </c>
      <c r="CV36" s="1109" t="s">
        <v>35</v>
      </c>
      <c r="CW36" s="1109" t="s">
        <v>35</v>
      </c>
      <c r="CX36" s="1109" t="s">
        <v>35</v>
      </c>
      <c r="CY36" s="1109" t="s">
        <v>35</v>
      </c>
      <c r="CZ36" s="1129" t="s">
        <v>35</v>
      </c>
    </row>
    <row r="37" s="425" customFormat="true" ht="15" customHeight="true" x14ac:dyDescent="0.2">
      <c r="A37" s="1769" t="s">
        <v>177</v>
      </c>
      <c r="B37" s="1394" t="s">
        <v>49</v>
      </c>
      <c r="C37" s="1251">
        <v>51.288186094663544</v>
      </c>
      <c r="D37" s="1252">
        <v>57.012644711030255</v>
      </c>
      <c r="E37" s="1252">
        <v>65.554475931802372</v>
      </c>
      <c r="F37" s="1252">
        <v>77.969623530321314</v>
      </c>
      <c r="G37" s="1253">
        <v>91.484747882334403</v>
      </c>
      <c r="H37" s="1254">
        <v>62.330115503046869</v>
      </c>
      <c r="I37" s="1252">
        <v>77.756383273372549</v>
      </c>
      <c r="J37" s="1252">
        <v>84.519639633682658</v>
      </c>
      <c r="K37" s="1252">
        <v>90.830363474389316</v>
      </c>
      <c r="L37" s="1255">
        <v>95.735155816631092</v>
      </c>
      <c r="M37" s="1256">
        <v>50.262974038562213</v>
      </c>
      <c r="N37" s="1252">
        <v>54.718866341867958</v>
      </c>
      <c r="O37" s="1252">
        <v>58.526888592682937</v>
      </c>
      <c r="P37" s="1252">
        <v>65.67454337649805</v>
      </c>
      <c r="Q37" s="1253">
        <v>80.50055575612366</v>
      </c>
      <c r="R37" s="1254">
        <v>39.711354433082526</v>
      </c>
      <c r="S37" s="1252">
        <v>90.380036961351976</v>
      </c>
      <c r="T37" s="1252">
        <v>88.395546584317742</v>
      </c>
      <c r="U37" s="1252">
        <v>87.945551234830106</v>
      </c>
      <c r="V37" s="1252">
        <v>94.516904061597558</v>
      </c>
      <c r="W37" s="1252">
        <v>36.715795337350272</v>
      </c>
      <c r="X37" s="1252">
        <v>66.456454339522764</v>
      </c>
      <c r="Y37" s="1252">
        <v>93.590710312924244</v>
      </c>
      <c r="Z37" s="1252">
        <v>85.339710411583994</v>
      </c>
      <c r="AA37" s="1252">
        <v>99.184416972520268</v>
      </c>
      <c r="AB37" s="1252">
        <v>85.177886752542847</v>
      </c>
      <c r="AC37" s="1252">
        <v>85.714997743860962</v>
      </c>
      <c r="AD37" s="1252">
        <v>78.301053378969669</v>
      </c>
      <c r="AE37" s="1252">
        <v>84.022346769771616</v>
      </c>
      <c r="AF37" s="1252">
        <v>38.325562802875126</v>
      </c>
      <c r="AG37" s="1252">
        <v>75.530259123190788</v>
      </c>
      <c r="AH37" s="1252">
        <v>94.46219861894663</v>
      </c>
      <c r="AI37" s="1252">
        <v>84.396071353819636</v>
      </c>
      <c r="AJ37" s="1252">
        <v>49.07615311392</v>
      </c>
      <c r="AK37" s="1252">
        <v>79.889268648389901</v>
      </c>
      <c r="AL37" s="1252">
        <v>73.176928471675851</v>
      </c>
      <c r="AM37" s="1252">
        <v>68.767549067239329</v>
      </c>
      <c r="AN37" s="1252">
        <v>80.170271000534029</v>
      </c>
      <c r="AO37" s="1252">
        <v>79.266725851299014</v>
      </c>
      <c r="AP37" s="1252">
        <v>33.080678046726497</v>
      </c>
      <c r="AQ37" s="1252">
        <v>82.907976636232021</v>
      </c>
      <c r="AR37" s="1252">
        <v>93.8797909962435</v>
      </c>
      <c r="AS37" s="1252">
        <v>64.555745092873408</v>
      </c>
      <c r="AT37" s="1252">
        <v>99.847898753539937</v>
      </c>
      <c r="AU37" s="1252">
        <v>64.314114399739225</v>
      </c>
      <c r="AV37" s="1252">
        <v>60.03752844857987</v>
      </c>
      <c r="AW37" s="1252">
        <v>70.159893371180772</v>
      </c>
      <c r="AX37" s="1252">
        <v>74.899091126279927</v>
      </c>
      <c r="AY37" s="1257">
        <v>85.926895803719177</v>
      </c>
      <c r="AZ37" s="1252">
        <v>46.540216127768019</v>
      </c>
      <c r="BA37" s="1630" t="s">
        <v>124</v>
      </c>
      <c r="BB37" s="151" t="s">
        <v>49</v>
      </c>
      <c r="BC37" s="1029" t="s">
        <v>35</v>
      </c>
      <c r="BD37" s="1048" t="s">
        <v>35</v>
      </c>
      <c r="BE37" s="1048" t="s">
        <v>35</v>
      </c>
      <c r="BF37" s="1048" t="s">
        <v>35</v>
      </c>
      <c r="BG37" s="1068" t="s">
        <v>35</v>
      </c>
      <c r="BH37" s="1088" t="s">
        <v>35</v>
      </c>
      <c r="BI37" s="1048" t="s">
        <v>35</v>
      </c>
      <c r="BJ37" s="1048" t="s">
        <v>35</v>
      </c>
      <c r="BK37" s="1048" t="s">
        <v>35</v>
      </c>
      <c r="BL37" s="1068" t="s">
        <v>35</v>
      </c>
      <c r="BM37" s="1088" t="s">
        <v>35</v>
      </c>
      <c r="BN37" s="1048" t="s">
        <v>35</v>
      </c>
      <c r="BO37" s="1048" t="s">
        <v>35</v>
      </c>
      <c r="BP37" s="1048" t="s">
        <v>35</v>
      </c>
      <c r="BQ37" s="1068" t="s">
        <v>35</v>
      </c>
      <c r="BR37" s="1088" t="s">
        <v>35</v>
      </c>
      <c r="BS37" s="1048" t="s">
        <v>35</v>
      </c>
      <c r="BT37" s="1048" t="s">
        <v>35</v>
      </c>
      <c r="BU37" s="1048" t="s">
        <v>35</v>
      </c>
      <c r="BV37" s="1048" t="s">
        <v>35</v>
      </c>
      <c r="BW37" s="1048" t="s">
        <v>35</v>
      </c>
      <c r="BX37" s="1048" t="s">
        <v>35</v>
      </c>
      <c r="BY37" s="1109" t="s">
        <v>35</v>
      </c>
      <c r="BZ37" s="1109" t="s">
        <v>35</v>
      </c>
      <c r="CA37" s="1109" t="s">
        <v>35</v>
      </c>
      <c r="CB37" s="1109" t="s">
        <v>35</v>
      </c>
      <c r="CC37" s="1109" t="s">
        <v>35</v>
      </c>
      <c r="CD37" s="1109" t="s">
        <v>35</v>
      </c>
      <c r="CE37" s="1109" t="s">
        <v>35</v>
      </c>
      <c r="CF37" s="1109" t="s">
        <v>35</v>
      </c>
      <c r="CG37" s="1109" t="s">
        <v>35</v>
      </c>
      <c r="CH37" s="1109" t="s">
        <v>35</v>
      </c>
      <c r="CI37" s="1109" t="s">
        <v>35</v>
      </c>
      <c r="CJ37" s="1109" t="s">
        <v>35</v>
      </c>
      <c r="CK37" s="1109" t="s">
        <v>35</v>
      </c>
      <c r="CL37" s="1109" t="s">
        <v>35</v>
      </c>
      <c r="CM37" s="1109" t="s">
        <v>35</v>
      </c>
      <c r="CN37" s="1109" t="s">
        <v>35</v>
      </c>
      <c r="CO37" s="1109" t="s">
        <v>35</v>
      </c>
      <c r="CP37" s="1109" t="s">
        <v>35</v>
      </c>
      <c r="CQ37" s="1109" t="s">
        <v>35</v>
      </c>
      <c r="CR37" s="1109" t="s">
        <v>35</v>
      </c>
      <c r="CS37" s="1109" t="s">
        <v>35</v>
      </c>
      <c r="CT37" s="1109" t="s">
        <v>35</v>
      </c>
      <c r="CU37" s="1109" t="s">
        <v>35</v>
      </c>
      <c r="CV37" s="1109" t="s">
        <v>35</v>
      </c>
      <c r="CW37" s="1109" t="s">
        <v>35</v>
      </c>
      <c r="CX37" s="1109" t="s">
        <v>35</v>
      </c>
      <c r="CY37" s="1109" t="s">
        <v>35</v>
      </c>
      <c r="CZ37" s="1129" t="s">
        <v>35</v>
      </c>
    </row>
    <row r="38" s="425" customFormat="true" ht="15" customHeight="true" x14ac:dyDescent="0.2">
      <c r="A38" s="1769"/>
      <c r="B38" s="1394" t="s">
        <v>48</v>
      </c>
      <c r="C38" s="1251">
        <v>48.711813905335163</v>
      </c>
      <c r="D38" s="1252">
        <v>42.987355288970008</v>
      </c>
      <c r="E38" s="1252">
        <v>34.445524068197194</v>
      </c>
      <c r="F38" s="1252">
        <v>22.03037646967725</v>
      </c>
      <c r="G38" s="1253">
        <v>8.5152521176653213</v>
      </c>
      <c r="H38" s="1254">
        <v>37.669884496952058</v>
      </c>
      <c r="I38" s="1252">
        <v>22.243616726627558</v>
      </c>
      <c r="J38" s="1252">
        <v>15.480360366316804</v>
      </c>
      <c r="K38" s="1252">
        <v>9.1696365256105565</v>
      </c>
      <c r="L38" s="1255">
        <v>4.26484418336904</v>
      </c>
      <c r="M38" s="1256">
        <v>49.737025961436046</v>
      </c>
      <c r="N38" s="1252">
        <v>45.281133658130173</v>
      </c>
      <c r="O38" s="1252">
        <v>41.473111407316459</v>
      </c>
      <c r="P38" s="1252">
        <v>34.325456623502724</v>
      </c>
      <c r="Q38" s="1253">
        <v>19.499444243877207</v>
      </c>
      <c r="R38" s="1254">
        <v>60.28864556691795</v>
      </c>
      <c r="S38" s="1252">
        <v>9.6199630386480486</v>
      </c>
      <c r="T38" s="1252">
        <v>11.604453415682482</v>
      </c>
      <c r="U38" s="1252">
        <v>12.054448765169624</v>
      </c>
      <c r="V38" s="1252">
        <v>5.4830959384024549</v>
      </c>
      <c r="W38" s="1252">
        <v>63.284204662650779</v>
      </c>
      <c r="X38" s="1252">
        <v>33.543545660477342</v>
      </c>
      <c r="Y38" s="1252">
        <v>6.4092896870757237</v>
      </c>
      <c r="Z38" s="1252">
        <v>14.66028958841644</v>
      </c>
      <c r="AA38" s="1252">
        <v>0.81558302747974676</v>
      </c>
      <c r="AB38" s="1252">
        <v>14.822113247457214</v>
      </c>
      <c r="AC38" s="1252">
        <v>14.28500225613957</v>
      </c>
      <c r="AD38" s="1252">
        <v>21.698946621030792</v>
      </c>
      <c r="AE38" s="1252">
        <v>15.977653230229095</v>
      </c>
      <c r="AF38" s="1252">
        <v>61.674437197125812</v>
      </c>
      <c r="AG38" s="1252">
        <v>24.469740876809524</v>
      </c>
      <c r="AH38" s="1252">
        <v>5.5378013810533524</v>
      </c>
      <c r="AI38" s="1252">
        <v>15.603928646180401</v>
      </c>
      <c r="AJ38" s="1252">
        <v>50.92384688607838</v>
      </c>
      <c r="AK38" s="1252">
        <v>20.110731351610514</v>
      </c>
      <c r="AL38" s="1252">
        <v>26.823071528324601</v>
      </c>
      <c r="AM38" s="1252">
        <v>31.23245093276083</v>
      </c>
      <c r="AN38" s="1252">
        <v>19.82972899946629</v>
      </c>
      <c r="AO38" s="1252">
        <v>20.733274148701884</v>
      </c>
      <c r="AP38" s="1252">
        <v>66.919321953271975</v>
      </c>
      <c r="AQ38" s="1252">
        <v>17.092023363767535</v>
      </c>
      <c r="AR38" s="1252">
        <v>6.1202090037561225</v>
      </c>
      <c r="AS38" s="1252">
        <v>35.444254907124176</v>
      </c>
      <c r="AT38" s="1252">
        <v>0.15210124646005213</v>
      </c>
      <c r="AU38" s="1252">
        <v>35.685885600261294</v>
      </c>
      <c r="AV38" s="1252">
        <v>39.962471551420556</v>
      </c>
      <c r="AW38" s="1252">
        <v>29.840106628819115</v>
      </c>
      <c r="AX38" s="1252">
        <v>25.100908873717565</v>
      </c>
      <c r="AY38" s="1257">
        <v>14.073104196280639</v>
      </c>
      <c r="AZ38" s="1252">
        <v>53.459783872232933</v>
      </c>
      <c r="BA38" s="1630"/>
      <c r="BB38" s="151" t="s">
        <v>48</v>
      </c>
      <c r="BC38" s="1029" t="s">
        <v>35</v>
      </c>
      <c r="BD38" s="1048" t="s">
        <v>35</v>
      </c>
      <c r="BE38" s="1048" t="s">
        <v>35</v>
      </c>
      <c r="BF38" s="1048" t="s">
        <v>35</v>
      </c>
      <c r="BG38" s="1068" t="s">
        <v>35</v>
      </c>
      <c r="BH38" s="1088" t="s">
        <v>35</v>
      </c>
      <c r="BI38" s="1048" t="s">
        <v>35</v>
      </c>
      <c r="BJ38" s="1048" t="s">
        <v>35</v>
      </c>
      <c r="BK38" s="1048" t="s">
        <v>35</v>
      </c>
      <c r="BL38" s="1068" t="s">
        <v>35</v>
      </c>
      <c r="BM38" s="1088" t="s">
        <v>35</v>
      </c>
      <c r="BN38" s="1048" t="s">
        <v>35</v>
      </c>
      <c r="BO38" s="1048" t="s">
        <v>35</v>
      </c>
      <c r="BP38" s="1048" t="s">
        <v>35</v>
      </c>
      <c r="BQ38" s="1068" t="s">
        <v>35</v>
      </c>
      <c r="BR38" s="1088" t="s">
        <v>35</v>
      </c>
      <c r="BS38" s="1048" t="s">
        <v>35</v>
      </c>
      <c r="BT38" s="1048" t="s">
        <v>35</v>
      </c>
      <c r="BU38" s="1048" t="s">
        <v>35</v>
      </c>
      <c r="BV38" s="1048" t="s">
        <v>35</v>
      </c>
      <c r="BW38" s="1048" t="s">
        <v>35</v>
      </c>
      <c r="BX38" s="1048" t="s">
        <v>35</v>
      </c>
      <c r="BY38" s="1109" t="s">
        <v>35</v>
      </c>
      <c r="BZ38" s="1109" t="s">
        <v>35</v>
      </c>
      <c r="CA38" s="1109" t="s">
        <v>35</v>
      </c>
      <c r="CB38" s="1109" t="s">
        <v>35</v>
      </c>
      <c r="CC38" s="1109" t="s">
        <v>35</v>
      </c>
      <c r="CD38" s="1109" t="s">
        <v>35</v>
      </c>
      <c r="CE38" s="1109" t="s">
        <v>35</v>
      </c>
      <c r="CF38" s="1109" t="s">
        <v>35</v>
      </c>
      <c r="CG38" s="1109" t="s">
        <v>35</v>
      </c>
      <c r="CH38" s="1109" t="s">
        <v>35</v>
      </c>
      <c r="CI38" s="1109" t="s">
        <v>35</v>
      </c>
      <c r="CJ38" s="1109" t="s">
        <v>35</v>
      </c>
      <c r="CK38" s="1109" t="s">
        <v>35</v>
      </c>
      <c r="CL38" s="1109" t="s">
        <v>35</v>
      </c>
      <c r="CM38" s="1109" t="s">
        <v>35</v>
      </c>
      <c r="CN38" s="1109" t="s">
        <v>35</v>
      </c>
      <c r="CO38" s="1109" t="s">
        <v>35</v>
      </c>
      <c r="CP38" s="1109" t="s">
        <v>35</v>
      </c>
      <c r="CQ38" s="1109" t="s">
        <v>35</v>
      </c>
      <c r="CR38" s="1109" t="s">
        <v>35</v>
      </c>
      <c r="CS38" s="1109" t="s">
        <v>35</v>
      </c>
      <c r="CT38" s="1109" t="s">
        <v>35</v>
      </c>
      <c r="CU38" s="1109" t="s">
        <v>35</v>
      </c>
      <c r="CV38" s="1109" t="s">
        <v>35</v>
      </c>
      <c r="CW38" s="1109" t="s">
        <v>35</v>
      </c>
      <c r="CX38" s="1109" t="s">
        <v>35</v>
      </c>
      <c r="CY38" s="1109" t="s">
        <v>35</v>
      </c>
      <c r="CZ38" s="1129" t="s">
        <v>35</v>
      </c>
    </row>
    <row r="39" s="130" customFormat="true" ht="15" customHeight="true" x14ac:dyDescent="0.2">
      <c r="A39" s="1638" t="s">
        <v>121</v>
      </c>
      <c r="B39" s="243" t="s">
        <v>49</v>
      </c>
      <c r="C39" s="980" t="s">
        <v>35</v>
      </c>
      <c r="D39" s="987" t="s">
        <v>35</v>
      </c>
      <c r="E39" s="987" t="s">
        <v>35</v>
      </c>
      <c r="F39" s="987" t="s">
        <v>35</v>
      </c>
      <c r="G39" s="994" t="s">
        <v>35</v>
      </c>
      <c r="H39" s="1001" t="s">
        <v>35</v>
      </c>
      <c r="I39" s="987" t="s">
        <v>35</v>
      </c>
      <c r="J39" s="987" t="s">
        <v>35</v>
      </c>
      <c r="K39" s="987" t="s">
        <v>35</v>
      </c>
      <c r="L39" s="1008" t="s">
        <v>35</v>
      </c>
      <c r="M39" s="1015" t="s">
        <v>35</v>
      </c>
      <c r="N39" s="987" t="s">
        <v>35</v>
      </c>
      <c r="O39" s="987" t="s">
        <v>35</v>
      </c>
      <c r="P39" s="987" t="s">
        <v>35</v>
      </c>
      <c r="Q39" s="994" t="s">
        <v>35</v>
      </c>
      <c r="R39" s="1001" t="s">
        <v>35</v>
      </c>
      <c r="S39" s="987" t="s">
        <v>35</v>
      </c>
      <c r="T39" s="987" t="s">
        <v>35</v>
      </c>
      <c r="U39" s="987" t="s">
        <v>35</v>
      </c>
      <c r="V39" s="987" t="s">
        <v>35</v>
      </c>
      <c r="W39" s="987" t="s">
        <v>35</v>
      </c>
      <c r="X39" s="987" t="s">
        <v>35</v>
      </c>
      <c r="Y39" s="1020" t="s">
        <v>35</v>
      </c>
      <c r="Z39" s="1020" t="s">
        <v>35</v>
      </c>
      <c r="AA39" s="1020" t="s">
        <v>35</v>
      </c>
      <c r="AB39" s="1020" t="s">
        <v>35</v>
      </c>
      <c r="AC39" s="1020" t="s">
        <v>35</v>
      </c>
      <c r="AD39" s="1020" t="s">
        <v>35</v>
      </c>
      <c r="AE39" s="1020" t="s">
        <v>35</v>
      </c>
      <c r="AF39" s="1020" t="s">
        <v>35</v>
      </c>
      <c r="AG39" s="1020" t="s">
        <v>35</v>
      </c>
      <c r="AH39" s="1020" t="s">
        <v>35</v>
      </c>
      <c r="AI39" s="1020" t="s">
        <v>35</v>
      </c>
      <c r="AJ39" s="1020" t="s">
        <v>35</v>
      </c>
      <c r="AK39" s="1020" t="s">
        <v>35</v>
      </c>
      <c r="AL39" s="1020" t="s">
        <v>35</v>
      </c>
      <c r="AM39" s="1020" t="s">
        <v>35</v>
      </c>
      <c r="AN39" s="1020" t="s">
        <v>35</v>
      </c>
      <c r="AO39" s="1020" t="s">
        <v>35</v>
      </c>
      <c r="AP39" s="1020" t="s">
        <v>35</v>
      </c>
      <c r="AQ39" s="1020" t="s">
        <v>35</v>
      </c>
      <c r="AR39" s="1020" t="s">
        <v>35</v>
      </c>
      <c r="AS39" s="1020" t="s">
        <v>35</v>
      </c>
      <c r="AT39" s="1020" t="s">
        <v>35</v>
      </c>
      <c r="AU39" s="1020" t="s">
        <v>35</v>
      </c>
      <c r="AV39" s="1020" t="s">
        <v>35</v>
      </c>
      <c r="AW39" s="1020" t="s">
        <v>35</v>
      </c>
      <c r="AX39" s="1020" t="s">
        <v>35</v>
      </c>
      <c r="AY39" s="1022" t="s">
        <v>35</v>
      </c>
      <c r="AZ39" s="1022" t="s">
        <v>35</v>
      </c>
      <c r="BA39" s="1630" t="s">
        <v>121</v>
      </c>
      <c r="BB39" s="151" t="s">
        <v>49</v>
      </c>
      <c r="BC39" s="1029" t="s">
        <v>35</v>
      </c>
      <c r="BD39" s="1048" t="s">
        <v>35</v>
      </c>
      <c r="BE39" s="1048" t="s">
        <v>35</v>
      </c>
      <c r="BF39" s="1048" t="s">
        <v>35</v>
      </c>
      <c r="BG39" s="1068" t="s">
        <v>35</v>
      </c>
      <c r="BH39" s="1088" t="s">
        <v>35</v>
      </c>
      <c r="BI39" s="1048" t="s">
        <v>35</v>
      </c>
      <c r="BJ39" s="1048" t="s">
        <v>35</v>
      </c>
      <c r="BK39" s="1048" t="s">
        <v>35</v>
      </c>
      <c r="BL39" s="1068" t="s">
        <v>35</v>
      </c>
      <c r="BM39" s="1088" t="s">
        <v>35</v>
      </c>
      <c r="BN39" s="1048" t="s">
        <v>35</v>
      </c>
      <c r="BO39" s="1048" t="s">
        <v>35</v>
      </c>
      <c r="BP39" s="1048" t="s">
        <v>35</v>
      </c>
      <c r="BQ39" s="1068" t="s">
        <v>35</v>
      </c>
      <c r="BR39" s="1088" t="s">
        <v>35</v>
      </c>
      <c r="BS39" s="1048" t="s">
        <v>35</v>
      </c>
      <c r="BT39" s="1048" t="s">
        <v>35</v>
      </c>
      <c r="BU39" s="1048" t="s">
        <v>35</v>
      </c>
      <c r="BV39" s="1048" t="s">
        <v>35</v>
      </c>
      <c r="BW39" s="1048" t="s">
        <v>35</v>
      </c>
      <c r="BX39" s="1048" t="s">
        <v>35</v>
      </c>
      <c r="BY39" s="1109" t="s">
        <v>35</v>
      </c>
      <c r="BZ39" s="1109" t="s">
        <v>35</v>
      </c>
      <c r="CA39" s="1109" t="s">
        <v>35</v>
      </c>
      <c r="CB39" s="1109" t="s">
        <v>35</v>
      </c>
      <c r="CC39" s="1109" t="s">
        <v>35</v>
      </c>
      <c r="CD39" s="1109" t="s">
        <v>35</v>
      </c>
      <c r="CE39" s="1109" t="s">
        <v>35</v>
      </c>
      <c r="CF39" s="1109" t="s">
        <v>35</v>
      </c>
      <c r="CG39" s="1109" t="s">
        <v>35</v>
      </c>
      <c r="CH39" s="1109" t="s">
        <v>35</v>
      </c>
      <c r="CI39" s="1109" t="s">
        <v>35</v>
      </c>
      <c r="CJ39" s="1109" t="s">
        <v>35</v>
      </c>
      <c r="CK39" s="1109" t="s">
        <v>35</v>
      </c>
      <c r="CL39" s="1109" t="s">
        <v>35</v>
      </c>
      <c r="CM39" s="1109" t="s">
        <v>35</v>
      </c>
      <c r="CN39" s="1109" t="s">
        <v>35</v>
      </c>
      <c r="CO39" s="1109" t="s">
        <v>35</v>
      </c>
      <c r="CP39" s="1109" t="s">
        <v>35</v>
      </c>
      <c r="CQ39" s="1109" t="s">
        <v>35</v>
      </c>
      <c r="CR39" s="1109" t="s">
        <v>35</v>
      </c>
      <c r="CS39" s="1109" t="s">
        <v>35</v>
      </c>
      <c r="CT39" s="1109" t="s">
        <v>35</v>
      </c>
      <c r="CU39" s="1109" t="s">
        <v>35</v>
      </c>
      <c r="CV39" s="1109" t="s">
        <v>35</v>
      </c>
      <c r="CW39" s="1109" t="s">
        <v>35</v>
      </c>
      <c r="CX39" s="1109" t="s">
        <v>35</v>
      </c>
      <c r="CY39" s="1109" t="s">
        <v>35</v>
      </c>
      <c r="CZ39" s="1129" t="s">
        <v>35</v>
      </c>
    </row>
    <row r="40" s="130" customFormat="true" ht="15" customHeight="true" x14ac:dyDescent="0.2">
      <c r="A40" s="1638"/>
      <c r="B40" s="243" t="s">
        <v>48</v>
      </c>
      <c r="C40" s="980" t="s">
        <v>35</v>
      </c>
      <c r="D40" s="987" t="s">
        <v>35</v>
      </c>
      <c r="E40" s="987" t="s">
        <v>35</v>
      </c>
      <c r="F40" s="987" t="s">
        <v>35</v>
      </c>
      <c r="G40" s="994" t="s">
        <v>35</v>
      </c>
      <c r="H40" s="1001" t="s">
        <v>35</v>
      </c>
      <c r="I40" s="987" t="s">
        <v>35</v>
      </c>
      <c r="J40" s="987" t="s">
        <v>35</v>
      </c>
      <c r="K40" s="987" t="s">
        <v>35</v>
      </c>
      <c r="L40" s="1008" t="s">
        <v>35</v>
      </c>
      <c r="M40" s="1015" t="s">
        <v>35</v>
      </c>
      <c r="N40" s="987" t="s">
        <v>35</v>
      </c>
      <c r="O40" s="987" t="s">
        <v>35</v>
      </c>
      <c r="P40" s="987" t="s">
        <v>35</v>
      </c>
      <c r="Q40" s="994" t="s">
        <v>35</v>
      </c>
      <c r="R40" s="1001" t="s">
        <v>35</v>
      </c>
      <c r="S40" s="987" t="s">
        <v>35</v>
      </c>
      <c r="T40" s="987" t="s">
        <v>35</v>
      </c>
      <c r="U40" s="987" t="s">
        <v>35</v>
      </c>
      <c r="V40" s="987" t="s">
        <v>35</v>
      </c>
      <c r="W40" s="987" t="s">
        <v>35</v>
      </c>
      <c r="X40" s="987" t="s">
        <v>35</v>
      </c>
      <c r="Y40" s="1020" t="s">
        <v>35</v>
      </c>
      <c r="Z40" s="1020" t="s">
        <v>35</v>
      </c>
      <c r="AA40" s="1020" t="s">
        <v>35</v>
      </c>
      <c r="AB40" s="1020" t="s">
        <v>35</v>
      </c>
      <c r="AC40" s="1020" t="s">
        <v>35</v>
      </c>
      <c r="AD40" s="1020" t="s">
        <v>35</v>
      </c>
      <c r="AE40" s="1020" t="s">
        <v>35</v>
      </c>
      <c r="AF40" s="1020" t="s">
        <v>35</v>
      </c>
      <c r="AG40" s="1020" t="s">
        <v>35</v>
      </c>
      <c r="AH40" s="1020" t="s">
        <v>35</v>
      </c>
      <c r="AI40" s="1020" t="s">
        <v>35</v>
      </c>
      <c r="AJ40" s="1020" t="s">
        <v>35</v>
      </c>
      <c r="AK40" s="1020" t="s">
        <v>35</v>
      </c>
      <c r="AL40" s="1020" t="s">
        <v>35</v>
      </c>
      <c r="AM40" s="1020" t="s">
        <v>35</v>
      </c>
      <c r="AN40" s="1020" t="s">
        <v>35</v>
      </c>
      <c r="AO40" s="1020" t="s">
        <v>35</v>
      </c>
      <c r="AP40" s="1020" t="s">
        <v>35</v>
      </c>
      <c r="AQ40" s="1020" t="s">
        <v>35</v>
      </c>
      <c r="AR40" s="1020" t="s">
        <v>35</v>
      </c>
      <c r="AS40" s="1020" t="s">
        <v>35</v>
      </c>
      <c r="AT40" s="1020" t="s">
        <v>35</v>
      </c>
      <c r="AU40" s="1020" t="s">
        <v>35</v>
      </c>
      <c r="AV40" s="1020" t="s">
        <v>35</v>
      </c>
      <c r="AW40" s="1020" t="s">
        <v>35</v>
      </c>
      <c r="AX40" s="1020" t="s">
        <v>35</v>
      </c>
      <c r="AY40" s="1022" t="s">
        <v>35</v>
      </c>
      <c r="AZ40" s="1022" t="s">
        <v>35</v>
      </c>
      <c r="BA40" s="1630"/>
      <c r="BB40" s="151" t="s">
        <v>48</v>
      </c>
      <c r="BC40" s="1029" t="s">
        <v>35</v>
      </c>
      <c r="BD40" s="1048" t="s">
        <v>35</v>
      </c>
      <c r="BE40" s="1048" t="s">
        <v>35</v>
      </c>
      <c r="BF40" s="1048" t="s">
        <v>35</v>
      </c>
      <c r="BG40" s="1068" t="s">
        <v>35</v>
      </c>
      <c r="BH40" s="1088" t="s">
        <v>35</v>
      </c>
      <c r="BI40" s="1048" t="s">
        <v>35</v>
      </c>
      <c r="BJ40" s="1048" t="s">
        <v>35</v>
      </c>
      <c r="BK40" s="1048" t="s">
        <v>35</v>
      </c>
      <c r="BL40" s="1068" t="s">
        <v>35</v>
      </c>
      <c r="BM40" s="1088" t="s">
        <v>35</v>
      </c>
      <c r="BN40" s="1048" t="s">
        <v>35</v>
      </c>
      <c r="BO40" s="1048" t="s">
        <v>35</v>
      </c>
      <c r="BP40" s="1048" t="s">
        <v>35</v>
      </c>
      <c r="BQ40" s="1068" t="s">
        <v>35</v>
      </c>
      <c r="BR40" s="1088" t="s">
        <v>35</v>
      </c>
      <c r="BS40" s="1048" t="s">
        <v>35</v>
      </c>
      <c r="BT40" s="1048" t="s">
        <v>35</v>
      </c>
      <c r="BU40" s="1048" t="s">
        <v>35</v>
      </c>
      <c r="BV40" s="1048" t="s">
        <v>35</v>
      </c>
      <c r="BW40" s="1048" t="s">
        <v>35</v>
      </c>
      <c r="BX40" s="1048" t="s">
        <v>35</v>
      </c>
      <c r="BY40" s="1109" t="s">
        <v>35</v>
      </c>
      <c r="BZ40" s="1109" t="s">
        <v>35</v>
      </c>
      <c r="CA40" s="1109" t="s">
        <v>35</v>
      </c>
      <c r="CB40" s="1109" t="s">
        <v>35</v>
      </c>
      <c r="CC40" s="1109" t="s">
        <v>35</v>
      </c>
      <c r="CD40" s="1109" t="s">
        <v>35</v>
      </c>
      <c r="CE40" s="1109" t="s">
        <v>35</v>
      </c>
      <c r="CF40" s="1109" t="s">
        <v>35</v>
      </c>
      <c r="CG40" s="1109" t="s">
        <v>35</v>
      </c>
      <c r="CH40" s="1109" t="s">
        <v>35</v>
      </c>
      <c r="CI40" s="1109" t="s">
        <v>35</v>
      </c>
      <c r="CJ40" s="1109" t="s">
        <v>35</v>
      </c>
      <c r="CK40" s="1109" t="s">
        <v>35</v>
      </c>
      <c r="CL40" s="1109" t="s">
        <v>35</v>
      </c>
      <c r="CM40" s="1109" t="s">
        <v>35</v>
      </c>
      <c r="CN40" s="1109" t="s">
        <v>35</v>
      </c>
      <c r="CO40" s="1109" t="s">
        <v>35</v>
      </c>
      <c r="CP40" s="1109" t="s">
        <v>35</v>
      </c>
      <c r="CQ40" s="1109" t="s">
        <v>35</v>
      </c>
      <c r="CR40" s="1109" t="s">
        <v>35</v>
      </c>
      <c r="CS40" s="1109" t="s">
        <v>35</v>
      </c>
      <c r="CT40" s="1109" t="s">
        <v>35</v>
      </c>
      <c r="CU40" s="1109" t="s">
        <v>35</v>
      </c>
      <c r="CV40" s="1109" t="s">
        <v>35</v>
      </c>
      <c r="CW40" s="1109" t="s">
        <v>35</v>
      </c>
      <c r="CX40" s="1109" t="s">
        <v>35</v>
      </c>
      <c r="CY40" s="1109" t="s">
        <v>35</v>
      </c>
      <c r="CZ40" s="1129" t="s">
        <v>35</v>
      </c>
    </row>
    <row r="41" s="425" customFormat="true" ht="15" customHeight="true" x14ac:dyDescent="0.2">
      <c r="A41" s="1769" t="s">
        <v>56</v>
      </c>
      <c r="B41" s="1394" t="s">
        <v>49</v>
      </c>
      <c r="C41" s="1251">
        <v>4.3132010894954238</v>
      </c>
      <c r="D41" s="1252">
        <v>3.3668636602037956</v>
      </c>
      <c r="E41" s="1252">
        <v>2.4615882233165332</v>
      </c>
      <c r="F41" s="1252">
        <v>1.3339263234479108</v>
      </c>
      <c r="G41" s="1253">
        <v>0.59120182242059183</v>
      </c>
      <c r="H41" s="1254">
        <v>2.9341855615897421</v>
      </c>
      <c r="I41" s="1252">
        <v>1.6266215085860898</v>
      </c>
      <c r="J41" s="1252">
        <v>0.7964247461851357</v>
      </c>
      <c r="K41" s="1252">
        <v>0.57718301366698732</v>
      </c>
      <c r="L41" s="1255">
        <v>0.51504721214789395</v>
      </c>
      <c r="M41" s="1256">
        <v>4.427525424582492</v>
      </c>
      <c r="N41" s="1252">
        <v>3.756593137999432</v>
      </c>
      <c r="O41" s="1252">
        <v>3.2235523012480298</v>
      </c>
      <c r="P41" s="1252">
        <v>2.2831199926542238</v>
      </c>
      <c r="Q41" s="1253">
        <v>1.1470857140316462</v>
      </c>
      <c r="R41" s="1254">
        <v>2.4171178740299495</v>
      </c>
      <c r="S41" s="1252">
        <v>1.7749233739255816</v>
      </c>
      <c r="T41" s="1252">
        <v>1.0310572714105575</v>
      </c>
      <c r="U41" s="1252">
        <v>0.21203340779169852</v>
      </c>
      <c r="V41" s="1252">
        <v>1.2887911396165044</v>
      </c>
      <c r="W41" s="1252">
        <v>2.4463811207277635</v>
      </c>
      <c r="X41" s="1252">
        <v>1.0019063481463708</v>
      </c>
      <c r="Y41" s="1252">
        <v>8.2912604237735901E-2</v>
      </c>
      <c r="Z41" s="1252">
        <v>2.4168030914272549</v>
      </c>
      <c r="AA41" s="1252">
        <v>2.8069750042967107E-2</v>
      </c>
      <c r="AB41" s="1252">
        <v>1.7490555686195552</v>
      </c>
      <c r="AC41" s="1252">
        <v>2.2737256204980154</v>
      </c>
      <c r="AD41" s="1252">
        <v>0.94336050131106375</v>
      </c>
      <c r="AE41" s="1252">
        <v>2.1977145544789582</v>
      </c>
      <c r="AF41" s="1252">
        <v>2.6368382890056283</v>
      </c>
      <c r="AG41" s="1252">
        <v>2.0876718895610864</v>
      </c>
      <c r="AH41" s="1252">
        <v>0.29229529449301112</v>
      </c>
      <c r="AI41" s="1252">
        <v>0</v>
      </c>
      <c r="AJ41" s="1252">
        <v>7.6979732729321331</v>
      </c>
      <c r="AK41" s="1252">
        <v>3.0131238741192266</v>
      </c>
      <c r="AL41" s="1252">
        <v>1.5114556658551588</v>
      </c>
      <c r="AM41" s="1252">
        <v>3.3542006360937173</v>
      </c>
      <c r="AN41" s="1252">
        <v>0.86992634541579461</v>
      </c>
      <c r="AO41" s="1252">
        <v>1.4555864289852709</v>
      </c>
      <c r="AP41" s="1252">
        <v>3.8595794520864519</v>
      </c>
      <c r="AQ41" s="1252">
        <v>7.9826536661313924E-2</v>
      </c>
      <c r="AR41" s="1252">
        <v>0.41526626707439707</v>
      </c>
      <c r="AS41" s="1252">
        <v>6.5273631750833285</v>
      </c>
      <c r="AT41" s="1252">
        <v>0</v>
      </c>
      <c r="AU41" s="1252">
        <v>1.7949710397527752</v>
      </c>
      <c r="AV41" s="1252">
        <v>2.5604434435626144</v>
      </c>
      <c r="AW41" s="1252">
        <v>1.7234457740424689</v>
      </c>
      <c r="AX41" s="1252">
        <v>0.65427057617219664</v>
      </c>
      <c r="AY41" s="1257">
        <v>1.5247781909677176</v>
      </c>
      <c r="AZ41" s="1252">
        <v>2.9395209747131683</v>
      </c>
      <c r="BA41" s="1630" t="s">
        <v>56</v>
      </c>
      <c r="BB41" s="151" t="s">
        <v>49</v>
      </c>
      <c r="BC41" s="1029" t="s">
        <v>35</v>
      </c>
      <c r="BD41" s="1048" t="s">
        <v>35</v>
      </c>
      <c r="BE41" s="1048" t="s">
        <v>35</v>
      </c>
      <c r="BF41" s="1048" t="s">
        <v>35</v>
      </c>
      <c r="BG41" s="1068" t="s">
        <v>35</v>
      </c>
      <c r="BH41" s="1088" t="s">
        <v>35</v>
      </c>
      <c r="BI41" s="1048" t="s">
        <v>35</v>
      </c>
      <c r="BJ41" s="1048" t="s">
        <v>35</v>
      </c>
      <c r="BK41" s="1048" t="s">
        <v>35</v>
      </c>
      <c r="BL41" s="1068" t="s">
        <v>35</v>
      </c>
      <c r="BM41" s="1088" t="s">
        <v>35</v>
      </c>
      <c r="BN41" s="1048" t="s">
        <v>35</v>
      </c>
      <c r="BO41" s="1048" t="s">
        <v>35</v>
      </c>
      <c r="BP41" s="1048" t="s">
        <v>35</v>
      </c>
      <c r="BQ41" s="1068" t="s">
        <v>35</v>
      </c>
      <c r="BR41" s="1088" t="s">
        <v>35</v>
      </c>
      <c r="BS41" s="1048" t="s">
        <v>35</v>
      </c>
      <c r="BT41" s="1048" t="s">
        <v>35</v>
      </c>
      <c r="BU41" s="1048" t="s">
        <v>35</v>
      </c>
      <c r="BV41" s="1048" t="s">
        <v>35</v>
      </c>
      <c r="BW41" s="1048" t="s">
        <v>35</v>
      </c>
      <c r="BX41" s="1048" t="s">
        <v>35</v>
      </c>
      <c r="BY41" s="1109" t="s">
        <v>35</v>
      </c>
      <c r="BZ41" s="1109" t="s">
        <v>35</v>
      </c>
      <c r="CA41" s="1109" t="s">
        <v>35</v>
      </c>
      <c r="CB41" s="1109" t="s">
        <v>35</v>
      </c>
      <c r="CC41" s="1109" t="s">
        <v>35</v>
      </c>
      <c r="CD41" s="1109" t="s">
        <v>35</v>
      </c>
      <c r="CE41" s="1109" t="s">
        <v>35</v>
      </c>
      <c r="CF41" s="1109" t="s">
        <v>35</v>
      </c>
      <c r="CG41" s="1109" t="s">
        <v>35</v>
      </c>
      <c r="CH41" s="1109" t="s">
        <v>35</v>
      </c>
      <c r="CI41" s="1109" t="s">
        <v>35</v>
      </c>
      <c r="CJ41" s="1109" t="s">
        <v>35</v>
      </c>
      <c r="CK41" s="1109" t="s">
        <v>35</v>
      </c>
      <c r="CL41" s="1109" t="s">
        <v>35</v>
      </c>
      <c r="CM41" s="1109" t="s">
        <v>35</v>
      </c>
      <c r="CN41" s="1109" t="s">
        <v>35</v>
      </c>
      <c r="CO41" s="1109" t="s">
        <v>35</v>
      </c>
      <c r="CP41" s="1109" t="s">
        <v>35</v>
      </c>
      <c r="CQ41" s="1109" t="s">
        <v>35</v>
      </c>
      <c r="CR41" s="1109" t="s">
        <v>35</v>
      </c>
      <c r="CS41" s="1109" t="s">
        <v>35</v>
      </c>
      <c r="CT41" s="1109" t="s">
        <v>35</v>
      </c>
      <c r="CU41" s="1109" t="s">
        <v>35</v>
      </c>
      <c r="CV41" s="1109" t="s">
        <v>35</v>
      </c>
      <c r="CW41" s="1109" t="s">
        <v>35</v>
      </c>
      <c r="CX41" s="1109" t="s">
        <v>35</v>
      </c>
      <c r="CY41" s="1109" t="s">
        <v>35</v>
      </c>
      <c r="CZ41" s="1129" t="s">
        <v>35</v>
      </c>
    </row>
    <row r="42" s="425" customFormat="true" ht="15" customHeight="true" x14ac:dyDescent="0.2">
      <c r="A42" s="1769"/>
      <c r="B42" s="1394" t="s">
        <v>48</v>
      </c>
      <c r="C42" s="1251">
        <v>95.686798910504336</v>
      </c>
      <c r="D42" s="1252">
        <v>96.633136339796437</v>
      </c>
      <c r="E42" s="1252">
        <v>97.538411776683716</v>
      </c>
      <c r="F42" s="1252">
        <v>98.666073676552486</v>
      </c>
      <c r="G42" s="1253">
        <v>99.408798177579527</v>
      </c>
      <c r="H42" s="1254">
        <v>97.065814438410456</v>
      </c>
      <c r="I42" s="1252">
        <v>98.373378491413959</v>
      </c>
      <c r="J42" s="1252">
        <v>99.203575253814705</v>
      </c>
      <c r="K42" s="1252">
        <v>99.422816986332947</v>
      </c>
      <c r="L42" s="1255">
        <v>99.484952787852109</v>
      </c>
      <c r="M42" s="1256">
        <v>95.572474575417814</v>
      </c>
      <c r="N42" s="1252">
        <v>96.243406862001336</v>
      </c>
      <c r="O42" s="1252">
        <v>96.776447698751909</v>
      </c>
      <c r="P42" s="1252">
        <v>97.716880007345708</v>
      </c>
      <c r="Q42" s="1253">
        <v>98.852914285968282</v>
      </c>
      <c r="R42" s="1254">
        <v>97.582882125970087</v>
      </c>
      <c r="S42" s="1252">
        <v>98.225076626074753</v>
      </c>
      <c r="T42" s="1252">
        <v>98.968942728589198</v>
      </c>
      <c r="U42" s="1252">
        <v>99.787966592208335</v>
      </c>
      <c r="V42" s="1252">
        <v>98.711208860383479</v>
      </c>
      <c r="W42" s="1252">
        <v>97.553618879272236</v>
      </c>
      <c r="X42" s="1252">
        <v>98.998093651853623</v>
      </c>
      <c r="Y42" s="1252">
        <v>99.917087395762266</v>
      </c>
      <c r="Z42" s="1252">
        <v>97.583196908573044</v>
      </c>
      <c r="AA42" s="1252">
        <v>99.971930249957026</v>
      </c>
      <c r="AB42" s="1252">
        <v>98.250944431380987</v>
      </c>
      <c r="AC42" s="1252">
        <v>97.726274379502115</v>
      </c>
      <c r="AD42" s="1252">
        <v>99.056639498688938</v>
      </c>
      <c r="AE42" s="1252">
        <v>97.802285445521122</v>
      </c>
      <c r="AF42" s="1252">
        <v>97.363161710994632</v>
      </c>
      <c r="AG42" s="1252">
        <v>97.912328110438821</v>
      </c>
      <c r="AH42" s="1252">
        <v>99.707704705507012</v>
      </c>
      <c r="AI42" s="1252">
        <v>100</v>
      </c>
      <c r="AJ42" s="1252">
        <v>92.302026727068068</v>
      </c>
      <c r="AK42" s="1252">
        <v>96.986876125880187</v>
      </c>
      <c r="AL42" s="1252">
        <v>98.488544334144592</v>
      </c>
      <c r="AM42" s="1252">
        <v>96.645799363906178</v>
      </c>
      <c r="AN42" s="1252">
        <v>99.130073654584166</v>
      </c>
      <c r="AO42" s="1252">
        <v>98.544413571014772</v>
      </c>
      <c r="AP42" s="1252">
        <v>96.140420547913479</v>
      </c>
      <c r="AQ42" s="1252">
        <v>99.920173463338699</v>
      </c>
      <c r="AR42" s="1252">
        <v>99.584733732925514</v>
      </c>
      <c r="AS42" s="1252">
        <v>93.472636824915952</v>
      </c>
      <c r="AT42" s="1252">
        <v>100</v>
      </c>
      <c r="AU42" s="1252">
        <v>98.205028960247063</v>
      </c>
      <c r="AV42" s="1252">
        <v>97.439556556437367</v>
      </c>
      <c r="AW42" s="1252">
        <v>98.276554225957454</v>
      </c>
      <c r="AX42" s="1252">
        <v>99.345729423827805</v>
      </c>
      <c r="AY42" s="1257">
        <v>98.475221809032291</v>
      </c>
      <c r="AZ42" s="1252">
        <v>97.060479025286654</v>
      </c>
      <c r="BA42" s="1630"/>
      <c r="BB42" s="151" t="s">
        <v>48</v>
      </c>
      <c r="BC42" s="1029" t="s">
        <v>35</v>
      </c>
      <c r="BD42" s="1048" t="s">
        <v>35</v>
      </c>
      <c r="BE42" s="1048" t="s">
        <v>35</v>
      </c>
      <c r="BF42" s="1048" t="s">
        <v>35</v>
      </c>
      <c r="BG42" s="1068" t="s">
        <v>35</v>
      </c>
      <c r="BH42" s="1088" t="s">
        <v>35</v>
      </c>
      <c r="BI42" s="1048" t="s">
        <v>35</v>
      </c>
      <c r="BJ42" s="1048" t="s">
        <v>35</v>
      </c>
      <c r="BK42" s="1048" t="s">
        <v>35</v>
      </c>
      <c r="BL42" s="1068" t="s">
        <v>35</v>
      </c>
      <c r="BM42" s="1088" t="s">
        <v>35</v>
      </c>
      <c r="BN42" s="1048" t="s">
        <v>35</v>
      </c>
      <c r="BO42" s="1048" t="s">
        <v>35</v>
      </c>
      <c r="BP42" s="1048" t="s">
        <v>35</v>
      </c>
      <c r="BQ42" s="1068" t="s">
        <v>35</v>
      </c>
      <c r="BR42" s="1088" t="s">
        <v>35</v>
      </c>
      <c r="BS42" s="1048" t="s">
        <v>35</v>
      </c>
      <c r="BT42" s="1048" t="s">
        <v>35</v>
      </c>
      <c r="BU42" s="1048" t="s">
        <v>35</v>
      </c>
      <c r="BV42" s="1048" t="s">
        <v>35</v>
      </c>
      <c r="BW42" s="1048" t="s">
        <v>35</v>
      </c>
      <c r="BX42" s="1048" t="s">
        <v>35</v>
      </c>
      <c r="BY42" s="1109" t="s">
        <v>35</v>
      </c>
      <c r="BZ42" s="1109" t="s">
        <v>35</v>
      </c>
      <c r="CA42" s="1109" t="s">
        <v>35</v>
      </c>
      <c r="CB42" s="1109" t="s">
        <v>35</v>
      </c>
      <c r="CC42" s="1109" t="s">
        <v>35</v>
      </c>
      <c r="CD42" s="1109" t="s">
        <v>35</v>
      </c>
      <c r="CE42" s="1109" t="s">
        <v>35</v>
      </c>
      <c r="CF42" s="1109" t="s">
        <v>35</v>
      </c>
      <c r="CG42" s="1109" t="s">
        <v>35</v>
      </c>
      <c r="CH42" s="1109" t="s">
        <v>35</v>
      </c>
      <c r="CI42" s="1109" t="s">
        <v>35</v>
      </c>
      <c r="CJ42" s="1109" t="s">
        <v>35</v>
      </c>
      <c r="CK42" s="1109" t="s">
        <v>35</v>
      </c>
      <c r="CL42" s="1109" t="s">
        <v>35</v>
      </c>
      <c r="CM42" s="1109" t="s">
        <v>35</v>
      </c>
      <c r="CN42" s="1109" t="s">
        <v>35</v>
      </c>
      <c r="CO42" s="1109" t="s">
        <v>35</v>
      </c>
      <c r="CP42" s="1109" t="s">
        <v>35</v>
      </c>
      <c r="CQ42" s="1109" t="s">
        <v>35</v>
      </c>
      <c r="CR42" s="1109" t="s">
        <v>35</v>
      </c>
      <c r="CS42" s="1109" t="s">
        <v>35</v>
      </c>
      <c r="CT42" s="1109" t="s">
        <v>35</v>
      </c>
      <c r="CU42" s="1109" t="s">
        <v>35</v>
      </c>
      <c r="CV42" s="1109" t="s">
        <v>35</v>
      </c>
      <c r="CW42" s="1109" t="s">
        <v>35</v>
      </c>
      <c r="CX42" s="1109" t="s">
        <v>35</v>
      </c>
      <c r="CY42" s="1109" t="s">
        <v>35</v>
      </c>
      <c r="CZ42" s="1129" t="s">
        <v>35</v>
      </c>
    </row>
    <row r="43" s="425" customFormat="true" ht="15" customHeight="true" x14ac:dyDescent="0.2">
      <c r="A43" s="1769" t="s">
        <v>178</v>
      </c>
      <c r="B43" s="1394" t="s">
        <v>49</v>
      </c>
      <c r="C43" s="1422" t="s">
        <v>35</v>
      </c>
      <c r="D43" s="1423" t="s">
        <v>35</v>
      </c>
      <c r="E43" s="1423" t="s">
        <v>35</v>
      </c>
      <c r="F43" s="1423" t="s">
        <v>35</v>
      </c>
      <c r="G43" s="1424" t="s">
        <v>35</v>
      </c>
      <c r="H43" s="1425" t="s">
        <v>35</v>
      </c>
      <c r="I43" s="1423" t="s">
        <v>35</v>
      </c>
      <c r="J43" s="1423" t="s">
        <v>35</v>
      </c>
      <c r="K43" s="1423" t="s">
        <v>35</v>
      </c>
      <c r="L43" s="1426" t="s">
        <v>35</v>
      </c>
      <c r="M43" s="1422" t="s">
        <v>35</v>
      </c>
      <c r="N43" s="1423" t="s">
        <v>35</v>
      </c>
      <c r="O43" s="1423" t="s">
        <v>35</v>
      </c>
      <c r="P43" s="1423" t="s">
        <v>35</v>
      </c>
      <c r="Q43" s="1424" t="s">
        <v>35</v>
      </c>
      <c r="R43" s="1425" t="s">
        <v>35</v>
      </c>
      <c r="S43" s="1423" t="s">
        <v>35</v>
      </c>
      <c r="T43" s="1423" t="s">
        <v>35</v>
      </c>
      <c r="U43" s="1423" t="s">
        <v>35</v>
      </c>
      <c r="V43" s="1423" t="s">
        <v>35</v>
      </c>
      <c r="W43" s="1423" t="s">
        <v>35</v>
      </c>
      <c r="X43" s="1423" t="s">
        <v>35</v>
      </c>
      <c r="Y43" s="1423" t="s">
        <v>35</v>
      </c>
      <c r="Z43" s="1423" t="s">
        <v>35</v>
      </c>
      <c r="AA43" s="1423" t="s">
        <v>35</v>
      </c>
      <c r="AB43" s="1423" t="s">
        <v>35</v>
      </c>
      <c r="AC43" s="1423" t="s">
        <v>35</v>
      </c>
      <c r="AD43" s="1423" t="s">
        <v>35</v>
      </c>
      <c r="AE43" s="1423" t="s">
        <v>35</v>
      </c>
      <c r="AF43" s="1423" t="s">
        <v>35</v>
      </c>
      <c r="AG43" s="1423" t="s">
        <v>35</v>
      </c>
      <c r="AH43" s="1423" t="s">
        <v>35</v>
      </c>
      <c r="AI43" s="1423" t="s">
        <v>35</v>
      </c>
      <c r="AJ43" s="1423" t="s">
        <v>35</v>
      </c>
      <c r="AK43" s="1423" t="s">
        <v>35</v>
      </c>
      <c r="AL43" s="1423" t="s">
        <v>35</v>
      </c>
      <c r="AM43" s="1423" t="s">
        <v>35</v>
      </c>
      <c r="AN43" s="1423" t="s">
        <v>35</v>
      </c>
      <c r="AO43" s="1423" t="s">
        <v>35</v>
      </c>
      <c r="AP43" s="1423" t="s">
        <v>35</v>
      </c>
      <c r="AQ43" s="1423" t="s">
        <v>35</v>
      </c>
      <c r="AR43" s="1423" t="s">
        <v>35</v>
      </c>
      <c r="AS43" s="1423" t="s">
        <v>35</v>
      </c>
      <c r="AT43" s="1423" t="s">
        <v>35</v>
      </c>
      <c r="AU43" s="1423" t="s">
        <v>35</v>
      </c>
      <c r="AV43" s="1423" t="s">
        <v>35</v>
      </c>
      <c r="AW43" s="1423" t="s">
        <v>35</v>
      </c>
      <c r="AX43" s="1423" t="s">
        <v>35</v>
      </c>
      <c r="AY43" s="1424" t="s">
        <v>35</v>
      </c>
      <c r="AZ43" s="1423" t="s">
        <v>35</v>
      </c>
      <c r="BA43" s="1630" t="s">
        <v>53</v>
      </c>
      <c r="BB43" s="151" t="s">
        <v>49</v>
      </c>
      <c r="BC43" s="1029" t="s">
        <v>35</v>
      </c>
      <c r="BD43" s="1048" t="s">
        <v>35</v>
      </c>
      <c r="BE43" s="1048" t="s">
        <v>35</v>
      </c>
      <c r="BF43" s="1048" t="s">
        <v>35</v>
      </c>
      <c r="BG43" s="1068" t="s">
        <v>35</v>
      </c>
      <c r="BH43" s="1088" t="s">
        <v>35</v>
      </c>
      <c r="BI43" s="1048" t="s">
        <v>35</v>
      </c>
      <c r="BJ43" s="1048" t="s">
        <v>35</v>
      </c>
      <c r="BK43" s="1048" t="s">
        <v>35</v>
      </c>
      <c r="BL43" s="1068" t="s">
        <v>35</v>
      </c>
      <c r="BM43" s="1088" t="s">
        <v>35</v>
      </c>
      <c r="BN43" s="1048" t="s">
        <v>35</v>
      </c>
      <c r="BO43" s="1048" t="s">
        <v>35</v>
      </c>
      <c r="BP43" s="1048" t="s">
        <v>35</v>
      </c>
      <c r="BQ43" s="1068" t="s">
        <v>35</v>
      </c>
      <c r="BR43" s="1088" t="s">
        <v>35</v>
      </c>
      <c r="BS43" s="1048" t="s">
        <v>35</v>
      </c>
      <c r="BT43" s="1048" t="s">
        <v>35</v>
      </c>
      <c r="BU43" s="1048" t="s">
        <v>35</v>
      </c>
      <c r="BV43" s="1048" t="s">
        <v>35</v>
      </c>
      <c r="BW43" s="1048" t="s">
        <v>35</v>
      </c>
      <c r="BX43" s="1048" t="s">
        <v>35</v>
      </c>
      <c r="BY43" s="1109" t="s">
        <v>35</v>
      </c>
      <c r="BZ43" s="1109" t="s">
        <v>35</v>
      </c>
      <c r="CA43" s="1109" t="s">
        <v>35</v>
      </c>
      <c r="CB43" s="1109" t="s">
        <v>35</v>
      </c>
      <c r="CC43" s="1109" t="s">
        <v>35</v>
      </c>
      <c r="CD43" s="1109" t="s">
        <v>35</v>
      </c>
      <c r="CE43" s="1109" t="s">
        <v>35</v>
      </c>
      <c r="CF43" s="1109" t="s">
        <v>35</v>
      </c>
      <c r="CG43" s="1109" t="s">
        <v>35</v>
      </c>
      <c r="CH43" s="1109" t="s">
        <v>35</v>
      </c>
      <c r="CI43" s="1109" t="s">
        <v>35</v>
      </c>
      <c r="CJ43" s="1109" t="s">
        <v>35</v>
      </c>
      <c r="CK43" s="1109" t="s">
        <v>35</v>
      </c>
      <c r="CL43" s="1109" t="s">
        <v>35</v>
      </c>
      <c r="CM43" s="1109" t="s">
        <v>35</v>
      </c>
      <c r="CN43" s="1109" t="s">
        <v>35</v>
      </c>
      <c r="CO43" s="1109" t="s">
        <v>35</v>
      </c>
      <c r="CP43" s="1109" t="s">
        <v>35</v>
      </c>
      <c r="CQ43" s="1109" t="s">
        <v>35</v>
      </c>
      <c r="CR43" s="1109" t="s">
        <v>35</v>
      </c>
      <c r="CS43" s="1109" t="s">
        <v>35</v>
      </c>
      <c r="CT43" s="1109" t="s">
        <v>35</v>
      </c>
      <c r="CU43" s="1109" t="s">
        <v>35</v>
      </c>
      <c r="CV43" s="1109" t="s">
        <v>35</v>
      </c>
      <c r="CW43" s="1109" t="s">
        <v>35</v>
      </c>
      <c r="CX43" s="1109" t="s">
        <v>35</v>
      </c>
      <c r="CY43" s="1109" t="s">
        <v>35</v>
      </c>
      <c r="CZ43" s="1129" t="s">
        <v>35</v>
      </c>
    </row>
    <row r="44" s="425" customFormat="true" ht="15" customHeight="true" x14ac:dyDescent="0.2">
      <c r="A44" s="1769"/>
      <c r="B44" s="1394" t="s">
        <v>48</v>
      </c>
      <c r="C44" s="1422" t="s">
        <v>35</v>
      </c>
      <c r="D44" s="1423" t="s">
        <v>35</v>
      </c>
      <c r="E44" s="1423" t="s">
        <v>35</v>
      </c>
      <c r="F44" s="1423" t="s">
        <v>35</v>
      </c>
      <c r="G44" s="1424" t="s">
        <v>35</v>
      </c>
      <c r="H44" s="1425" t="s">
        <v>35</v>
      </c>
      <c r="I44" s="1423" t="s">
        <v>35</v>
      </c>
      <c r="J44" s="1423" t="s">
        <v>35</v>
      </c>
      <c r="K44" s="1423" t="s">
        <v>35</v>
      </c>
      <c r="L44" s="1426" t="s">
        <v>35</v>
      </c>
      <c r="M44" s="1422" t="s">
        <v>35</v>
      </c>
      <c r="N44" s="1423" t="s">
        <v>35</v>
      </c>
      <c r="O44" s="1423" t="s">
        <v>35</v>
      </c>
      <c r="P44" s="1423" t="s">
        <v>35</v>
      </c>
      <c r="Q44" s="1424" t="s">
        <v>35</v>
      </c>
      <c r="R44" s="1425" t="s">
        <v>35</v>
      </c>
      <c r="S44" s="1423" t="s">
        <v>35</v>
      </c>
      <c r="T44" s="1423" t="s">
        <v>35</v>
      </c>
      <c r="U44" s="1423" t="s">
        <v>35</v>
      </c>
      <c r="V44" s="1423" t="s">
        <v>35</v>
      </c>
      <c r="W44" s="1423" t="s">
        <v>35</v>
      </c>
      <c r="X44" s="1423" t="s">
        <v>35</v>
      </c>
      <c r="Y44" s="1423" t="s">
        <v>35</v>
      </c>
      <c r="Z44" s="1423" t="s">
        <v>35</v>
      </c>
      <c r="AA44" s="1423" t="s">
        <v>35</v>
      </c>
      <c r="AB44" s="1423" t="s">
        <v>35</v>
      </c>
      <c r="AC44" s="1423" t="s">
        <v>35</v>
      </c>
      <c r="AD44" s="1423" t="s">
        <v>35</v>
      </c>
      <c r="AE44" s="1423" t="s">
        <v>35</v>
      </c>
      <c r="AF44" s="1423" t="s">
        <v>35</v>
      </c>
      <c r="AG44" s="1423" t="s">
        <v>35</v>
      </c>
      <c r="AH44" s="1423" t="s">
        <v>35</v>
      </c>
      <c r="AI44" s="1423" t="s">
        <v>35</v>
      </c>
      <c r="AJ44" s="1423" t="s">
        <v>35</v>
      </c>
      <c r="AK44" s="1423" t="s">
        <v>35</v>
      </c>
      <c r="AL44" s="1423" t="s">
        <v>35</v>
      </c>
      <c r="AM44" s="1423" t="s">
        <v>35</v>
      </c>
      <c r="AN44" s="1423" t="s">
        <v>35</v>
      </c>
      <c r="AO44" s="1423" t="s">
        <v>35</v>
      </c>
      <c r="AP44" s="1423" t="s">
        <v>35</v>
      </c>
      <c r="AQ44" s="1423" t="s">
        <v>35</v>
      </c>
      <c r="AR44" s="1423" t="s">
        <v>35</v>
      </c>
      <c r="AS44" s="1423" t="s">
        <v>35</v>
      </c>
      <c r="AT44" s="1423" t="s">
        <v>35</v>
      </c>
      <c r="AU44" s="1423" t="s">
        <v>35</v>
      </c>
      <c r="AV44" s="1423" t="s">
        <v>35</v>
      </c>
      <c r="AW44" s="1423" t="s">
        <v>35</v>
      </c>
      <c r="AX44" s="1423" t="s">
        <v>35</v>
      </c>
      <c r="AY44" s="1424" t="s">
        <v>35</v>
      </c>
      <c r="AZ44" s="1423" t="s">
        <v>35</v>
      </c>
      <c r="BA44" s="1630"/>
      <c r="BB44" s="151" t="s">
        <v>48</v>
      </c>
      <c r="BC44" s="1029" t="s">
        <v>35</v>
      </c>
      <c r="BD44" s="1048" t="s">
        <v>35</v>
      </c>
      <c r="BE44" s="1048" t="s">
        <v>35</v>
      </c>
      <c r="BF44" s="1048" t="s">
        <v>35</v>
      </c>
      <c r="BG44" s="1068" t="s">
        <v>35</v>
      </c>
      <c r="BH44" s="1088" t="s">
        <v>35</v>
      </c>
      <c r="BI44" s="1048" t="s">
        <v>35</v>
      </c>
      <c r="BJ44" s="1048" t="s">
        <v>35</v>
      </c>
      <c r="BK44" s="1048" t="s">
        <v>35</v>
      </c>
      <c r="BL44" s="1068" t="s">
        <v>35</v>
      </c>
      <c r="BM44" s="1088" t="s">
        <v>35</v>
      </c>
      <c r="BN44" s="1048" t="s">
        <v>35</v>
      </c>
      <c r="BO44" s="1048" t="s">
        <v>35</v>
      </c>
      <c r="BP44" s="1048" t="s">
        <v>35</v>
      </c>
      <c r="BQ44" s="1068" t="s">
        <v>35</v>
      </c>
      <c r="BR44" s="1088" t="s">
        <v>35</v>
      </c>
      <c r="BS44" s="1048" t="s">
        <v>35</v>
      </c>
      <c r="BT44" s="1048" t="s">
        <v>35</v>
      </c>
      <c r="BU44" s="1048" t="s">
        <v>35</v>
      </c>
      <c r="BV44" s="1048" t="s">
        <v>35</v>
      </c>
      <c r="BW44" s="1048" t="s">
        <v>35</v>
      </c>
      <c r="BX44" s="1048" t="s">
        <v>35</v>
      </c>
      <c r="BY44" s="1109" t="s">
        <v>35</v>
      </c>
      <c r="BZ44" s="1109" t="s">
        <v>35</v>
      </c>
      <c r="CA44" s="1109" t="s">
        <v>35</v>
      </c>
      <c r="CB44" s="1109" t="s">
        <v>35</v>
      </c>
      <c r="CC44" s="1109" t="s">
        <v>35</v>
      </c>
      <c r="CD44" s="1109" t="s">
        <v>35</v>
      </c>
      <c r="CE44" s="1109" t="s">
        <v>35</v>
      </c>
      <c r="CF44" s="1109" t="s">
        <v>35</v>
      </c>
      <c r="CG44" s="1109" t="s">
        <v>35</v>
      </c>
      <c r="CH44" s="1109" t="s">
        <v>35</v>
      </c>
      <c r="CI44" s="1109" t="s">
        <v>35</v>
      </c>
      <c r="CJ44" s="1109" t="s">
        <v>35</v>
      </c>
      <c r="CK44" s="1109" t="s">
        <v>35</v>
      </c>
      <c r="CL44" s="1109" t="s">
        <v>35</v>
      </c>
      <c r="CM44" s="1109" t="s">
        <v>35</v>
      </c>
      <c r="CN44" s="1109" t="s">
        <v>35</v>
      </c>
      <c r="CO44" s="1109" t="s">
        <v>35</v>
      </c>
      <c r="CP44" s="1109" t="s">
        <v>35</v>
      </c>
      <c r="CQ44" s="1109" t="s">
        <v>35</v>
      </c>
      <c r="CR44" s="1109" t="s">
        <v>35</v>
      </c>
      <c r="CS44" s="1109" t="s">
        <v>35</v>
      </c>
      <c r="CT44" s="1109" t="s">
        <v>35</v>
      </c>
      <c r="CU44" s="1109" t="s">
        <v>35</v>
      </c>
      <c r="CV44" s="1109" t="s">
        <v>35</v>
      </c>
      <c r="CW44" s="1109" t="s">
        <v>35</v>
      </c>
      <c r="CX44" s="1109" t="s">
        <v>35</v>
      </c>
      <c r="CY44" s="1109" t="s">
        <v>35</v>
      </c>
      <c r="CZ44" s="1129" t="s">
        <v>35</v>
      </c>
    </row>
    <row r="45" s="425" customFormat="true" ht="15" customHeight="true" x14ac:dyDescent="0.2">
      <c r="A45" s="1769" t="s">
        <v>179</v>
      </c>
      <c r="B45" s="1394" t="s">
        <v>49</v>
      </c>
      <c r="C45" s="1422" t="s">
        <v>35</v>
      </c>
      <c r="D45" s="1423" t="s">
        <v>35</v>
      </c>
      <c r="E45" s="1423" t="s">
        <v>35</v>
      </c>
      <c r="F45" s="1423" t="s">
        <v>35</v>
      </c>
      <c r="G45" s="1424" t="s">
        <v>35</v>
      </c>
      <c r="H45" s="1425" t="s">
        <v>35</v>
      </c>
      <c r="I45" s="1423" t="s">
        <v>35</v>
      </c>
      <c r="J45" s="1423" t="s">
        <v>35</v>
      </c>
      <c r="K45" s="1423" t="s">
        <v>35</v>
      </c>
      <c r="L45" s="1426" t="s">
        <v>35</v>
      </c>
      <c r="M45" s="1422" t="s">
        <v>35</v>
      </c>
      <c r="N45" s="1423" t="s">
        <v>35</v>
      </c>
      <c r="O45" s="1423" t="s">
        <v>35</v>
      </c>
      <c r="P45" s="1423" t="s">
        <v>35</v>
      </c>
      <c r="Q45" s="1424" t="s">
        <v>35</v>
      </c>
      <c r="R45" s="1425" t="s">
        <v>35</v>
      </c>
      <c r="S45" s="1423" t="s">
        <v>35</v>
      </c>
      <c r="T45" s="1423" t="s">
        <v>35</v>
      </c>
      <c r="U45" s="1423" t="s">
        <v>35</v>
      </c>
      <c r="V45" s="1423" t="s">
        <v>35</v>
      </c>
      <c r="W45" s="1423" t="s">
        <v>35</v>
      </c>
      <c r="X45" s="1423" t="s">
        <v>35</v>
      </c>
      <c r="Y45" s="1423" t="s">
        <v>35</v>
      </c>
      <c r="Z45" s="1423" t="s">
        <v>35</v>
      </c>
      <c r="AA45" s="1423" t="s">
        <v>35</v>
      </c>
      <c r="AB45" s="1423" t="s">
        <v>35</v>
      </c>
      <c r="AC45" s="1423" t="s">
        <v>35</v>
      </c>
      <c r="AD45" s="1423" t="s">
        <v>35</v>
      </c>
      <c r="AE45" s="1423" t="s">
        <v>35</v>
      </c>
      <c r="AF45" s="1423" t="s">
        <v>35</v>
      </c>
      <c r="AG45" s="1423" t="s">
        <v>35</v>
      </c>
      <c r="AH45" s="1423" t="s">
        <v>35</v>
      </c>
      <c r="AI45" s="1423" t="s">
        <v>35</v>
      </c>
      <c r="AJ45" s="1423" t="s">
        <v>35</v>
      </c>
      <c r="AK45" s="1423" t="s">
        <v>35</v>
      </c>
      <c r="AL45" s="1423" t="s">
        <v>35</v>
      </c>
      <c r="AM45" s="1423" t="s">
        <v>35</v>
      </c>
      <c r="AN45" s="1423" t="s">
        <v>35</v>
      </c>
      <c r="AO45" s="1423" t="s">
        <v>35</v>
      </c>
      <c r="AP45" s="1423" t="s">
        <v>35</v>
      </c>
      <c r="AQ45" s="1423" t="s">
        <v>35</v>
      </c>
      <c r="AR45" s="1423" t="s">
        <v>35</v>
      </c>
      <c r="AS45" s="1423" t="s">
        <v>35</v>
      </c>
      <c r="AT45" s="1423" t="s">
        <v>35</v>
      </c>
      <c r="AU45" s="1423" t="s">
        <v>35</v>
      </c>
      <c r="AV45" s="1423" t="s">
        <v>35</v>
      </c>
      <c r="AW45" s="1423" t="s">
        <v>35</v>
      </c>
      <c r="AX45" s="1423" t="s">
        <v>35</v>
      </c>
      <c r="AY45" s="1424" t="s">
        <v>35</v>
      </c>
      <c r="AZ45" s="1423" t="s">
        <v>35</v>
      </c>
      <c r="BA45" s="1630" t="s">
        <v>52</v>
      </c>
      <c r="BB45" s="151" t="s">
        <v>49</v>
      </c>
      <c r="BC45" s="1029" t="s">
        <v>35</v>
      </c>
      <c r="BD45" s="1048" t="s">
        <v>35</v>
      </c>
      <c r="BE45" s="1048" t="s">
        <v>35</v>
      </c>
      <c r="BF45" s="1048" t="s">
        <v>35</v>
      </c>
      <c r="BG45" s="1068" t="s">
        <v>35</v>
      </c>
      <c r="BH45" s="1088" t="s">
        <v>35</v>
      </c>
      <c r="BI45" s="1048" t="s">
        <v>35</v>
      </c>
      <c r="BJ45" s="1048" t="s">
        <v>35</v>
      </c>
      <c r="BK45" s="1048" t="s">
        <v>35</v>
      </c>
      <c r="BL45" s="1068" t="s">
        <v>35</v>
      </c>
      <c r="BM45" s="1088" t="s">
        <v>35</v>
      </c>
      <c r="BN45" s="1048" t="s">
        <v>35</v>
      </c>
      <c r="BO45" s="1048" t="s">
        <v>35</v>
      </c>
      <c r="BP45" s="1048" t="s">
        <v>35</v>
      </c>
      <c r="BQ45" s="1068" t="s">
        <v>35</v>
      </c>
      <c r="BR45" s="1088" t="s">
        <v>35</v>
      </c>
      <c r="BS45" s="1048" t="s">
        <v>35</v>
      </c>
      <c r="BT45" s="1048" t="s">
        <v>35</v>
      </c>
      <c r="BU45" s="1048" t="s">
        <v>35</v>
      </c>
      <c r="BV45" s="1048" t="s">
        <v>35</v>
      </c>
      <c r="BW45" s="1048" t="s">
        <v>35</v>
      </c>
      <c r="BX45" s="1048" t="s">
        <v>35</v>
      </c>
      <c r="BY45" s="1109" t="s">
        <v>35</v>
      </c>
      <c r="BZ45" s="1109" t="s">
        <v>35</v>
      </c>
      <c r="CA45" s="1109" t="s">
        <v>35</v>
      </c>
      <c r="CB45" s="1109" t="s">
        <v>35</v>
      </c>
      <c r="CC45" s="1109" t="s">
        <v>35</v>
      </c>
      <c r="CD45" s="1109" t="s">
        <v>35</v>
      </c>
      <c r="CE45" s="1109" t="s">
        <v>35</v>
      </c>
      <c r="CF45" s="1109" t="s">
        <v>35</v>
      </c>
      <c r="CG45" s="1109" t="s">
        <v>35</v>
      </c>
      <c r="CH45" s="1109" t="s">
        <v>35</v>
      </c>
      <c r="CI45" s="1109" t="s">
        <v>35</v>
      </c>
      <c r="CJ45" s="1109" t="s">
        <v>35</v>
      </c>
      <c r="CK45" s="1109" t="s">
        <v>35</v>
      </c>
      <c r="CL45" s="1109" t="s">
        <v>35</v>
      </c>
      <c r="CM45" s="1109" t="s">
        <v>35</v>
      </c>
      <c r="CN45" s="1109" t="s">
        <v>35</v>
      </c>
      <c r="CO45" s="1109" t="s">
        <v>35</v>
      </c>
      <c r="CP45" s="1109" t="s">
        <v>35</v>
      </c>
      <c r="CQ45" s="1109" t="s">
        <v>35</v>
      </c>
      <c r="CR45" s="1109" t="s">
        <v>35</v>
      </c>
      <c r="CS45" s="1109" t="s">
        <v>35</v>
      </c>
      <c r="CT45" s="1109" t="s">
        <v>35</v>
      </c>
      <c r="CU45" s="1109" t="s">
        <v>35</v>
      </c>
      <c r="CV45" s="1109" t="s">
        <v>35</v>
      </c>
      <c r="CW45" s="1109" t="s">
        <v>35</v>
      </c>
      <c r="CX45" s="1109" t="s">
        <v>35</v>
      </c>
      <c r="CY45" s="1109" t="s">
        <v>35</v>
      </c>
      <c r="CZ45" s="1129" t="s">
        <v>35</v>
      </c>
    </row>
    <row r="46" s="425" customFormat="true" ht="15" customHeight="true" x14ac:dyDescent="0.2">
      <c r="A46" s="1769"/>
      <c r="B46" s="1394" t="s">
        <v>48</v>
      </c>
      <c r="C46" s="1422" t="s">
        <v>35</v>
      </c>
      <c r="D46" s="1423" t="s">
        <v>35</v>
      </c>
      <c r="E46" s="1423" t="s">
        <v>35</v>
      </c>
      <c r="F46" s="1423" t="s">
        <v>35</v>
      </c>
      <c r="G46" s="1424" t="s">
        <v>35</v>
      </c>
      <c r="H46" s="1425" t="s">
        <v>35</v>
      </c>
      <c r="I46" s="1423" t="s">
        <v>35</v>
      </c>
      <c r="J46" s="1423" t="s">
        <v>35</v>
      </c>
      <c r="K46" s="1423" t="s">
        <v>35</v>
      </c>
      <c r="L46" s="1426" t="s">
        <v>35</v>
      </c>
      <c r="M46" s="1422" t="s">
        <v>35</v>
      </c>
      <c r="N46" s="1423" t="s">
        <v>35</v>
      </c>
      <c r="O46" s="1423" t="s">
        <v>35</v>
      </c>
      <c r="P46" s="1423" t="s">
        <v>35</v>
      </c>
      <c r="Q46" s="1424" t="s">
        <v>35</v>
      </c>
      <c r="R46" s="1425" t="s">
        <v>35</v>
      </c>
      <c r="S46" s="1423" t="s">
        <v>35</v>
      </c>
      <c r="T46" s="1423" t="s">
        <v>35</v>
      </c>
      <c r="U46" s="1423" t="s">
        <v>35</v>
      </c>
      <c r="V46" s="1423" t="s">
        <v>35</v>
      </c>
      <c r="W46" s="1423" t="s">
        <v>35</v>
      </c>
      <c r="X46" s="1423" t="s">
        <v>35</v>
      </c>
      <c r="Y46" s="1423" t="s">
        <v>35</v>
      </c>
      <c r="Z46" s="1423" t="s">
        <v>35</v>
      </c>
      <c r="AA46" s="1423" t="s">
        <v>35</v>
      </c>
      <c r="AB46" s="1423" t="s">
        <v>35</v>
      </c>
      <c r="AC46" s="1423" t="s">
        <v>35</v>
      </c>
      <c r="AD46" s="1423" t="s">
        <v>35</v>
      </c>
      <c r="AE46" s="1423" t="s">
        <v>35</v>
      </c>
      <c r="AF46" s="1423" t="s">
        <v>35</v>
      </c>
      <c r="AG46" s="1423" t="s">
        <v>35</v>
      </c>
      <c r="AH46" s="1423" t="s">
        <v>35</v>
      </c>
      <c r="AI46" s="1423" t="s">
        <v>35</v>
      </c>
      <c r="AJ46" s="1423" t="s">
        <v>35</v>
      </c>
      <c r="AK46" s="1423" t="s">
        <v>35</v>
      </c>
      <c r="AL46" s="1423" t="s">
        <v>35</v>
      </c>
      <c r="AM46" s="1423" t="s">
        <v>35</v>
      </c>
      <c r="AN46" s="1423" t="s">
        <v>35</v>
      </c>
      <c r="AO46" s="1423" t="s">
        <v>35</v>
      </c>
      <c r="AP46" s="1423" t="s">
        <v>35</v>
      </c>
      <c r="AQ46" s="1423" t="s">
        <v>35</v>
      </c>
      <c r="AR46" s="1423" t="s">
        <v>35</v>
      </c>
      <c r="AS46" s="1423" t="s">
        <v>35</v>
      </c>
      <c r="AT46" s="1423" t="s">
        <v>35</v>
      </c>
      <c r="AU46" s="1423" t="s">
        <v>35</v>
      </c>
      <c r="AV46" s="1423" t="s">
        <v>35</v>
      </c>
      <c r="AW46" s="1423" t="s">
        <v>35</v>
      </c>
      <c r="AX46" s="1423" t="s">
        <v>35</v>
      </c>
      <c r="AY46" s="1424" t="s">
        <v>35</v>
      </c>
      <c r="AZ46" s="1423" t="s">
        <v>35</v>
      </c>
      <c r="BA46" s="1630"/>
      <c r="BB46" s="151" t="s">
        <v>48</v>
      </c>
      <c r="BC46" s="1029" t="s">
        <v>35</v>
      </c>
      <c r="BD46" s="1048" t="s">
        <v>35</v>
      </c>
      <c r="BE46" s="1048" t="s">
        <v>35</v>
      </c>
      <c r="BF46" s="1048" t="s">
        <v>35</v>
      </c>
      <c r="BG46" s="1068" t="s">
        <v>35</v>
      </c>
      <c r="BH46" s="1088" t="s">
        <v>35</v>
      </c>
      <c r="BI46" s="1048" t="s">
        <v>35</v>
      </c>
      <c r="BJ46" s="1048" t="s">
        <v>35</v>
      </c>
      <c r="BK46" s="1048" t="s">
        <v>35</v>
      </c>
      <c r="BL46" s="1068" t="s">
        <v>35</v>
      </c>
      <c r="BM46" s="1088" t="s">
        <v>35</v>
      </c>
      <c r="BN46" s="1048" t="s">
        <v>35</v>
      </c>
      <c r="BO46" s="1048" t="s">
        <v>35</v>
      </c>
      <c r="BP46" s="1048" t="s">
        <v>35</v>
      </c>
      <c r="BQ46" s="1068" t="s">
        <v>35</v>
      </c>
      <c r="BR46" s="1088" t="s">
        <v>35</v>
      </c>
      <c r="BS46" s="1048" t="s">
        <v>35</v>
      </c>
      <c r="BT46" s="1048" t="s">
        <v>35</v>
      </c>
      <c r="BU46" s="1048" t="s">
        <v>35</v>
      </c>
      <c r="BV46" s="1048" t="s">
        <v>35</v>
      </c>
      <c r="BW46" s="1048" t="s">
        <v>35</v>
      </c>
      <c r="BX46" s="1048" t="s">
        <v>35</v>
      </c>
      <c r="BY46" s="1109" t="s">
        <v>35</v>
      </c>
      <c r="BZ46" s="1109" t="s">
        <v>35</v>
      </c>
      <c r="CA46" s="1109" t="s">
        <v>35</v>
      </c>
      <c r="CB46" s="1109" t="s">
        <v>35</v>
      </c>
      <c r="CC46" s="1109" t="s">
        <v>35</v>
      </c>
      <c r="CD46" s="1109" t="s">
        <v>35</v>
      </c>
      <c r="CE46" s="1109" t="s">
        <v>35</v>
      </c>
      <c r="CF46" s="1109" t="s">
        <v>35</v>
      </c>
      <c r="CG46" s="1109" t="s">
        <v>35</v>
      </c>
      <c r="CH46" s="1109" t="s">
        <v>35</v>
      </c>
      <c r="CI46" s="1109" t="s">
        <v>35</v>
      </c>
      <c r="CJ46" s="1109" t="s">
        <v>35</v>
      </c>
      <c r="CK46" s="1109" t="s">
        <v>35</v>
      </c>
      <c r="CL46" s="1109" t="s">
        <v>35</v>
      </c>
      <c r="CM46" s="1109" t="s">
        <v>35</v>
      </c>
      <c r="CN46" s="1109" t="s">
        <v>35</v>
      </c>
      <c r="CO46" s="1109" t="s">
        <v>35</v>
      </c>
      <c r="CP46" s="1109" t="s">
        <v>35</v>
      </c>
      <c r="CQ46" s="1109" t="s">
        <v>35</v>
      </c>
      <c r="CR46" s="1109" t="s">
        <v>35</v>
      </c>
      <c r="CS46" s="1109" t="s">
        <v>35</v>
      </c>
      <c r="CT46" s="1109" t="s">
        <v>35</v>
      </c>
      <c r="CU46" s="1109" t="s">
        <v>35</v>
      </c>
      <c r="CV46" s="1109" t="s">
        <v>35</v>
      </c>
      <c r="CW46" s="1109" t="s">
        <v>35</v>
      </c>
      <c r="CX46" s="1109" t="s">
        <v>35</v>
      </c>
      <c r="CY46" s="1109" t="s">
        <v>35</v>
      </c>
      <c r="CZ46" s="1129" t="s">
        <v>35</v>
      </c>
    </row>
    <row r="47" s="130" customFormat="true" ht="15" customHeight="true" x14ac:dyDescent="0.2">
      <c r="A47" s="1638" t="s">
        <v>100</v>
      </c>
      <c r="B47" s="244" t="s">
        <v>99</v>
      </c>
      <c r="C47" s="980" t="s">
        <v>35</v>
      </c>
      <c r="D47" s="987" t="s">
        <v>35</v>
      </c>
      <c r="E47" s="987" t="s">
        <v>35</v>
      </c>
      <c r="F47" s="987" t="s">
        <v>35</v>
      </c>
      <c r="G47" s="994" t="s">
        <v>35</v>
      </c>
      <c r="H47" s="1001" t="s">
        <v>35</v>
      </c>
      <c r="I47" s="987" t="s">
        <v>35</v>
      </c>
      <c r="J47" s="987" t="s">
        <v>35</v>
      </c>
      <c r="K47" s="987" t="s">
        <v>35</v>
      </c>
      <c r="L47" s="1008" t="s">
        <v>35</v>
      </c>
      <c r="M47" s="1015" t="s">
        <v>35</v>
      </c>
      <c r="N47" s="987" t="s">
        <v>35</v>
      </c>
      <c r="O47" s="987" t="s">
        <v>35</v>
      </c>
      <c r="P47" s="987" t="s">
        <v>35</v>
      </c>
      <c r="Q47" s="994" t="s">
        <v>35</v>
      </c>
      <c r="R47" s="1001" t="s">
        <v>35</v>
      </c>
      <c r="S47" s="987" t="s">
        <v>35</v>
      </c>
      <c r="T47" s="987" t="s">
        <v>35</v>
      </c>
      <c r="U47" s="987" t="s">
        <v>35</v>
      </c>
      <c r="V47" s="987" t="s">
        <v>35</v>
      </c>
      <c r="W47" s="987" t="s">
        <v>35</v>
      </c>
      <c r="X47" s="987" t="s">
        <v>35</v>
      </c>
      <c r="Y47" s="1020" t="s">
        <v>35</v>
      </c>
      <c r="Z47" s="1020" t="s">
        <v>35</v>
      </c>
      <c r="AA47" s="1020" t="s">
        <v>35</v>
      </c>
      <c r="AB47" s="1020" t="s">
        <v>35</v>
      </c>
      <c r="AC47" s="1020" t="s">
        <v>35</v>
      </c>
      <c r="AD47" s="1020" t="s">
        <v>35</v>
      </c>
      <c r="AE47" s="1020" t="s">
        <v>35</v>
      </c>
      <c r="AF47" s="1020" t="s">
        <v>35</v>
      </c>
      <c r="AG47" s="1020" t="s">
        <v>35</v>
      </c>
      <c r="AH47" s="1020" t="s">
        <v>35</v>
      </c>
      <c r="AI47" s="1020" t="s">
        <v>35</v>
      </c>
      <c r="AJ47" s="1020" t="s">
        <v>35</v>
      </c>
      <c r="AK47" s="1020" t="s">
        <v>35</v>
      </c>
      <c r="AL47" s="1020" t="s">
        <v>35</v>
      </c>
      <c r="AM47" s="1020" t="s">
        <v>35</v>
      </c>
      <c r="AN47" s="1020" t="s">
        <v>35</v>
      </c>
      <c r="AO47" s="1020" t="s">
        <v>35</v>
      </c>
      <c r="AP47" s="1020" t="s">
        <v>35</v>
      </c>
      <c r="AQ47" s="1020" t="s">
        <v>35</v>
      </c>
      <c r="AR47" s="1020" t="s">
        <v>35</v>
      </c>
      <c r="AS47" s="1020" t="s">
        <v>35</v>
      </c>
      <c r="AT47" s="1020" t="s">
        <v>35</v>
      </c>
      <c r="AU47" s="1020" t="s">
        <v>35</v>
      </c>
      <c r="AV47" s="1020" t="s">
        <v>35</v>
      </c>
      <c r="AW47" s="1020" t="s">
        <v>35</v>
      </c>
      <c r="AX47" s="1020" t="s">
        <v>35</v>
      </c>
      <c r="AY47" s="1022" t="s">
        <v>35</v>
      </c>
      <c r="AZ47" s="1022" t="s">
        <v>35</v>
      </c>
      <c r="BA47" s="1630" t="s">
        <v>100</v>
      </c>
      <c r="BB47" s="151" t="s">
        <v>99</v>
      </c>
      <c r="BC47" s="1029" t="s">
        <v>35</v>
      </c>
      <c r="BD47" s="1048" t="s">
        <v>35</v>
      </c>
      <c r="BE47" s="1048" t="s">
        <v>35</v>
      </c>
      <c r="BF47" s="1048" t="s">
        <v>35</v>
      </c>
      <c r="BG47" s="1068" t="s">
        <v>35</v>
      </c>
      <c r="BH47" s="1088" t="s">
        <v>35</v>
      </c>
      <c r="BI47" s="1048" t="s">
        <v>35</v>
      </c>
      <c r="BJ47" s="1048" t="s">
        <v>35</v>
      </c>
      <c r="BK47" s="1048" t="s">
        <v>35</v>
      </c>
      <c r="BL47" s="1068" t="s">
        <v>35</v>
      </c>
      <c r="BM47" s="1088" t="s">
        <v>35</v>
      </c>
      <c r="BN47" s="1048" t="s">
        <v>35</v>
      </c>
      <c r="BO47" s="1048" t="s">
        <v>35</v>
      </c>
      <c r="BP47" s="1048" t="s">
        <v>35</v>
      </c>
      <c r="BQ47" s="1068" t="s">
        <v>35</v>
      </c>
      <c r="BR47" s="1088" t="s">
        <v>35</v>
      </c>
      <c r="BS47" s="1048" t="s">
        <v>35</v>
      </c>
      <c r="BT47" s="1048" t="s">
        <v>35</v>
      </c>
      <c r="BU47" s="1048" t="s">
        <v>35</v>
      </c>
      <c r="BV47" s="1048" t="s">
        <v>35</v>
      </c>
      <c r="BW47" s="1048" t="s">
        <v>35</v>
      </c>
      <c r="BX47" s="1048" t="s">
        <v>35</v>
      </c>
      <c r="BY47" s="1109" t="s">
        <v>35</v>
      </c>
      <c r="BZ47" s="1109" t="s">
        <v>35</v>
      </c>
      <c r="CA47" s="1109" t="s">
        <v>35</v>
      </c>
      <c r="CB47" s="1109" t="s">
        <v>35</v>
      </c>
      <c r="CC47" s="1109" t="s">
        <v>35</v>
      </c>
      <c r="CD47" s="1109" t="s">
        <v>35</v>
      </c>
      <c r="CE47" s="1109" t="s">
        <v>35</v>
      </c>
      <c r="CF47" s="1109" t="s">
        <v>35</v>
      </c>
      <c r="CG47" s="1109" t="s">
        <v>35</v>
      </c>
      <c r="CH47" s="1109" t="s">
        <v>35</v>
      </c>
      <c r="CI47" s="1109" t="s">
        <v>35</v>
      </c>
      <c r="CJ47" s="1109" t="s">
        <v>35</v>
      </c>
      <c r="CK47" s="1109" t="s">
        <v>35</v>
      </c>
      <c r="CL47" s="1109" t="s">
        <v>35</v>
      </c>
      <c r="CM47" s="1109" t="s">
        <v>35</v>
      </c>
      <c r="CN47" s="1109" t="s">
        <v>35</v>
      </c>
      <c r="CO47" s="1109" t="s">
        <v>35</v>
      </c>
      <c r="CP47" s="1109" t="s">
        <v>35</v>
      </c>
      <c r="CQ47" s="1109" t="s">
        <v>35</v>
      </c>
      <c r="CR47" s="1109" t="s">
        <v>35</v>
      </c>
      <c r="CS47" s="1109" t="s">
        <v>35</v>
      </c>
      <c r="CT47" s="1109" t="s">
        <v>35</v>
      </c>
      <c r="CU47" s="1109" t="s">
        <v>35</v>
      </c>
      <c r="CV47" s="1109" t="s">
        <v>35</v>
      </c>
      <c r="CW47" s="1109" t="s">
        <v>35</v>
      </c>
      <c r="CX47" s="1109" t="s">
        <v>35</v>
      </c>
      <c r="CY47" s="1109" t="s">
        <v>35</v>
      </c>
      <c r="CZ47" s="1129" t="s">
        <v>35</v>
      </c>
    </row>
    <row r="48" s="130" customFormat="true" ht="15" customHeight="true" x14ac:dyDescent="0.2">
      <c r="A48" s="1638"/>
      <c r="B48" s="244" t="s">
        <v>98</v>
      </c>
      <c r="C48" s="980" t="s">
        <v>35</v>
      </c>
      <c r="D48" s="987" t="s">
        <v>35</v>
      </c>
      <c r="E48" s="987" t="s">
        <v>35</v>
      </c>
      <c r="F48" s="987" t="s">
        <v>35</v>
      </c>
      <c r="G48" s="994" t="s">
        <v>35</v>
      </c>
      <c r="H48" s="1001" t="s">
        <v>35</v>
      </c>
      <c r="I48" s="987" t="s">
        <v>35</v>
      </c>
      <c r="J48" s="987" t="s">
        <v>35</v>
      </c>
      <c r="K48" s="987" t="s">
        <v>35</v>
      </c>
      <c r="L48" s="1008" t="s">
        <v>35</v>
      </c>
      <c r="M48" s="1015" t="s">
        <v>35</v>
      </c>
      <c r="N48" s="987" t="s">
        <v>35</v>
      </c>
      <c r="O48" s="987" t="s">
        <v>35</v>
      </c>
      <c r="P48" s="987" t="s">
        <v>35</v>
      </c>
      <c r="Q48" s="994" t="s">
        <v>35</v>
      </c>
      <c r="R48" s="1001" t="s">
        <v>35</v>
      </c>
      <c r="S48" s="987" t="s">
        <v>35</v>
      </c>
      <c r="T48" s="987" t="s">
        <v>35</v>
      </c>
      <c r="U48" s="987" t="s">
        <v>35</v>
      </c>
      <c r="V48" s="987" t="s">
        <v>35</v>
      </c>
      <c r="W48" s="987" t="s">
        <v>35</v>
      </c>
      <c r="X48" s="987" t="s">
        <v>35</v>
      </c>
      <c r="Y48" s="1020" t="s">
        <v>35</v>
      </c>
      <c r="Z48" s="1020" t="s">
        <v>35</v>
      </c>
      <c r="AA48" s="1020" t="s">
        <v>35</v>
      </c>
      <c r="AB48" s="1020" t="s">
        <v>35</v>
      </c>
      <c r="AC48" s="1020" t="s">
        <v>35</v>
      </c>
      <c r="AD48" s="1020" t="s">
        <v>35</v>
      </c>
      <c r="AE48" s="1020" t="s">
        <v>35</v>
      </c>
      <c r="AF48" s="1020" t="s">
        <v>35</v>
      </c>
      <c r="AG48" s="1020" t="s">
        <v>35</v>
      </c>
      <c r="AH48" s="1020" t="s">
        <v>35</v>
      </c>
      <c r="AI48" s="1020" t="s">
        <v>35</v>
      </c>
      <c r="AJ48" s="1020" t="s">
        <v>35</v>
      </c>
      <c r="AK48" s="1020" t="s">
        <v>35</v>
      </c>
      <c r="AL48" s="1020" t="s">
        <v>35</v>
      </c>
      <c r="AM48" s="1020" t="s">
        <v>35</v>
      </c>
      <c r="AN48" s="1020" t="s">
        <v>35</v>
      </c>
      <c r="AO48" s="1020" t="s">
        <v>35</v>
      </c>
      <c r="AP48" s="1020" t="s">
        <v>35</v>
      </c>
      <c r="AQ48" s="1020" t="s">
        <v>35</v>
      </c>
      <c r="AR48" s="1020" t="s">
        <v>35</v>
      </c>
      <c r="AS48" s="1020" t="s">
        <v>35</v>
      </c>
      <c r="AT48" s="1020" t="s">
        <v>35</v>
      </c>
      <c r="AU48" s="1020" t="s">
        <v>35</v>
      </c>
      <c r="AV48" s="1020" t="s">
        <v>35</v>
      </c>
      <c r="AW48" s="1020" t="s">
        <v>35</v>
      </c>
      <c r="AX48" s="1020" t="s">
        <v>35</v>
      </c>
      <c r="AY48" s="1022" t="s">
        <v>35</v>
      </c>
      <c r="AZ48" s="1022" t="s">
        <v>35</v>
      </c>
      <c r="BA48" s="1630"/>
      <c r="BB48" s="151" t="s">
        <v>98</v>
      </c>
      <c r="BC48" s="1029" t="s">
        <v>35</v>
      </c>
      <c r="BD48" s="1048" t="s">
        <v>35</v>
      </c>
      <c r="BE48" s="1048" t="s">
        <v>35</v>
      </c>
      <c r="BF48" s="1048" t="s">
        <v>35</v>
      </c>
      <c r="BG48" s="1068" t="s">
        <v>35</v>
      </c>
      <c r="BH48" s="1088" t="s">
        <v>35</v>
      </c>
      <c r="BI48" s="1048" t="s">
        <v>35</v>
      </c>
      <c r="BJ48" s="1048" t="s">
        <v>35</v>
      </c>
      <c r="BK48" s="1048" t="s">
        <v>35</v>
      </c>
      <c r="BL48" s="1068" t="s">
        <v>35</v>
      </c>
      <c r="BM48" s="1088" t="s">
        <v>35</v>
      </c>
      <c r="BN48" s="1048" t="s">
        <v>35</v>
      </c>
      <c r="BO48" s="1048" t="s">
        <v>35</v>
      </c>
      <c r="BP48" s="1048" t="s">
        <v>35</v>
      </c>
      <c r="BQ48" s="1068" t="s">
        <v>35</v>
      </c>
      <c r="BR48" s="1088" t="s">
        <v>35</v>
      </c>
      <c r="BS48" s="1048" t="s">
        <v>35</v>
      </c>
      <c r="BT48" s="1048" t="s">
        <v>35</v>
      </c>
      <c r="BU48" s="1048" t="s">
        <v>35</v>
      </c>
      <c r="BV48" s="1048" t="s">
        <v>35</v>
      </c>
      <c r="BW48" s="1048" t="s">
        <v>35</v>
      </c>
      <c r="BX48" s="1048" t="s">
        <v>35</v>
      </c>
      <c r="BY48" s="1109" t="s">
        <v>35</v>
      </c>
      <c r="BZ48" s="1109" t="s">
        <v>35</v>
      </c>
      <c r="CA48" s="1109" t="s">
        <v>35</v>
      </c>
      <c r="CB48" s="1109" t="s">
        <v>35</v>
      </c>
      <c r="CC48" s="1109" t="s">
        <v>35</v>
      </c>
      <c r="CD48" s="1109" t="s">
        <v>35</v>
      </c>
      <c r="CE48" s="1109" t="s">
        <v>35</v>
      </c>
      <c r="CF48" s="1109" t="s">
        <v>35</v>
      </c>
      <c r="CG48" s="1109" t="s">
        <v>35</v>
      </c>
      <c r="CH48" s="1109" t="s">
        <v>35</v>
      </c>
      <c r="CI48" s="1109" t="s">
        <v>35</v>
      </c>
      <c r="CJ48" s="1109" t="s">
        <v>35</v>
      </c>
      <c r="CK48" s="1109" t="s">
        <v>35</v>
      </c>
      <c r="CL48" s="1109" t="s">
        <v>35</v>
      </c>
      <c r="CM48" s="1109" t="s">
        <v>35</v>
      </c>
      <c r="CN48" s="1109" t="s">
        <v>35</v>
      </c>
      <c r="CO48" s="1109" t="s">
        <v>35</v>
      </c>
      <c r="CP48" s="1109" t="s">
        <v>35</v>
      </c>
      <c r="CQ48" s="1109" t="s">
        <v>35</v>
      </c>
      <c r="CR48" s="1109" t="s">
        <v>35</v>
      </c>
      <c r="CS48" s="1109" t="s">
        <v>35</v>
      </c>
      <c r="CT48" s="1109" t="s">
        <v>35</v>
      </c>
      <c r="CU48" s="1109" t="s">
        <v>35</v>
      </c>
      <c r="CV48" s="1109" t="s">
        <v>35</v>
      </c>
      <c r="CW48" s="1109" t="s">
        <v>35</v>
      </c>
      <c r="CX48" s="1109" t="s">
        <v>35</v>
      </c>
      <c r="CY48" s="1109" t="s">
        <v>35</v>
      </c>
      <c r="CZ48" s="1129" t="s">
        <v>35</v>
      </c>
    </row>
    <row r="49" s="130" customFormat="true" ht="15" customHeight="true" x14ac:dyDescent="0.2">
      <c r="A49" s="1638"/>
      <c r="B49" s="244" t="s">
        <v>67</v>
      </c>
      <c r="C49" s="980" t="s">
        <v>35</v>
      </c>
      <c r="D49" s="987" t="s">
        <v>35</v>
      </c>
      <c r="E49" s="987" t="s">
        <v>35</v>
      </c>
      <c r="F49" s="987" t="s">
        <v>35</v>
      </c>
      <c r="G49" s="994" t="s">
        <v>35</v>
      </c>
      <c r="H49" s="1001" t="s">
        <v>35</v>
      </c>
      <c r="I49" s="987" t="s">
        <v>35</v>
      </c>
      <c r="J49" s="987" t="s">
        <v>35</v>
      </c>
      <c r="K49" s="987" t="s">
        <v>35</v>
      </c>
      <c r="L49" s="1008" t="s">
        <v>35</v>
      </c>
      <c r="M49" s="1015" t="s">
        <v>35</v>
      </c>
      <c r="N49" s="987" t="s">
        <v>35</v>
      </c>
      <c r="O49" s="987" t="s">
        <v>35</v>
      </c>
      <c r="P49" s="987" t="s">
        <v>35</v>
      </c>
      <c r="Q49" s="994" t="s">
        <v>35</v>
      </c>
      <c r="R49" s="1001" t="s">
        <v>35</v>
      </c>
      <c r="S49" s="987" t="s">
        <v>35</v>
      </c>
      <c r="T49" s="987" t="s">
        <v>35</v>
      </c>
      <c r="U49" s="987" t="s">
        <v>35</v>
      </c>
      <c r="V49" s="987" t="s">
        <v>35</v>
      </c>
      <c r="W49" s="987" t="s">
        <v>35</v>
      </c>
      <c r="X49" s="987" t="s">
        <v>35</v>
      </c>
      <c r="Y49" s="1020" t="s">
        <v>35</v>
      </c>
      <c r="Z49" s="1020" t="s">
        <v>35</v>
      </c>
      <c r="AA49" s="1020" t="s">
        <v>35</v>
      </c>
      <c r="AB49" s="1020" t="s">
        <v>35</v>
      </c>
      <c r="AC49" s="1020" t="s">
        <v>35</v>
      </c>
      <c r="AD49" s="1020" t="s">
        <v>35</v>
      </c>
      <c r="AE49" s="1020" t="s">
        <v>35</v>
      </c>
      <c r="AF49" s="1020" t="s">
        <v>35</v>
      </c>
      <c r="AG49" s="1020" t="s">
        <v>35</v>
      </c>
      <c r="AH49" s="1020" t="s">
        <v>35</v>
      </c>
      <c r="AI49" s="1020" t="s">
        <v>35</v>
      </c>
      <c r="AJ49" s="1020" t="s">
        <v>35</v>
      </c>
      <c r="AK49" s="1020" t="s">
        <v>35</v>
      </c>
      <c r="AL49" s="1020" t="s">
        <v>35</v>
      </c>
      <c r="AM49" s="1020" t="s">
        <v>35</v>
      </c>
      <c r="AN49" s="1020" t="s">
        <v>35</v>
      </c>
      <c r="AO49" s="1020" t="s">
        <v>35</v>
      </c>
      <c r="AP49" s="1020" t="s">
        <v>35</v>
      </c>
      <c r="AQ49" s="1020" t="s">
        <v>35</v>
      </c>
      <c r="AR49" s="1020" t="s">
        <v>35</v>
      </c>
      <c r="AS49" s="1020" t="s">
        <v>35</v>
      </c>
      <c r="AT49" s="1020" t="s">
        <v>35</v>
      </c>
      <c r="AU49" s="1020" t="s">
        <v>35</v>
      </c>
      <c r="AV49" s="1020" t="s">
        <v>35</v>
      </c>
      <c r="AW49" s="1020" t="s">
        <v>35</v>
      </c>
      <c r="AX49" s="1020" t="s">
        <v>35</v>
      </c>
      <c r="AY49" s="1022" t="s">
        <v>35</v>
      </c>
      <c r="AZ49" s="1022" t="s">
        <v>35</v>
      </c>
      <c r="BA49" s="1630"/>
      <c r="BB49" s="151" t="s">
        <v>67</v>
      </c>
      <c r="BC49" s="1029" t="s">
        <v>35</v>
      </c>
      <c r="BD49" s="1048" t="s">
        <v>35</v>
      </c>
      <c r="BE49" s="1048" t="s">
        <v>35</v>
      </c>
      <c r="BF49" s="1048" t="s">
        <v>35</v>
      </c>
      <c r="BG49" s="1068" t="s">
        <v>35</v>
      </c>
      <c r="BH49" s="1088" t="s">
        <v>35</v>
      </c>
      <c r="BI49" s="1048" t="s">
        <v>35</v>
      </c>
      <c r="BJ49" s="1048" t="s">
        <v>35</v>
      </c>
      <c r="BK49" s="1048" t="s">
        <v>35</v>
      </c>
      <c r="BL49" s="1068" t="s">
        <v>35</v>
      </c>
      <c r="BM49" s="1088" t="s">
        <v>35</v>
      </c>
      <c r="BN49" s="1048" t="s">
        <v>35</v>
      </c>
      <c r="BO49" s="1048" t="s">
        <v>35</v>
      </c>
      <c r="BP49" s="1048" t="s">
        <v>35</v>
      </c>
      <c r="BQ49" s="1068" t="s">
        <v>35</v>
      </c>
      <c r="BR49" s="1088" t="s">
        <v>35</v>
      </c>
      <c r="BS49" s="1048" t="s">
        <v>35</v>
      </c>
      <c r="BT49" s="1048" t="s">
        <v>35</v>
      </c>
      <c r="BU49" s="1048" t="s">
        <v>35</v>
      </c>
      <c r="BV49" s="1048" t="s">
        <v>35</v>
      </c>
      <c r="BW49" s="1048" t="s">
        <v>35</v>
      </c>
      <c r="BX49" s="1048" t="s">
        <v>35</v>
      </c>
      <c r="BY49" s="1109" t="s">
        <v>35</v>
      </c>
      <c r="BZ49" s="1109" t="s">
        <v>35</v>
      </c>
      <c r="CA49" s="1109" t="s">
        <v>35</v>
      </c>
      <c r="CB49" s="1109" t="s">
        <v>35</v>
      </c>
      <c r="CC49" s="1109" t="s">
        <v>35</v>
      </c>
      <c r="CD49" s="1109" t="s">
        <v>35</v>
      </c>
      <c r="CE49" s="1109" t="s">
        <v>35</v>
      </c>
      <c r="CF49" s="1109" t="s">
        <v>35</v>
      </c>
      <c r="CG49" s="1109" t="s">
        <v>35</v>
      </c>
      <c r="CH49" s="1109" t="s">
        <v>35</v>
      </c>
      <c r="CI49" s="1109" t="s">
        <v>35</v>
      </c>
      <c r="CJ49" s="1109" t="s">
        <v>35</v>
      </c>
      <c r="CK49" s="1109" t="s">
        <v>35</v>
      </c>
      <c r="CL49" s="1109" t="s">
        <v>35</v>
      </c>
      <c r="CM49" s="1109" t="s">
        <v>35</v>
      </c>
      <c r="CN49" s="1109" t="s">
        <v>35</v>
      </c>
      <c r="CO49" s="1109" t="s">
        <v>35</v>
      </c>
      <c r="CP49" s="1109" t="s">
        <v>35</v>
      </c>
      <c r="CQ49" s="1109" t="s">
        <v>35</v>
      </c>
      <c r="CR49" s="1109" t="s">
        <v>35</v>
      </c>
      <c r="CS49" s="1109" t="s">
        <v>35</v>
      </c>
      <c r="CT49" s="1109" t="s">
        <v>35</v>
      </c>
      <c r="CU49" s="1109" t="s">
        <v>35</v>
      </c>
      <c r="CV49" s="1109" t="s">
        <v>35</v>
      </c>
      <c r="CW49" s="1109" t="s">
        <v>35</v>
      </c>
      <c r="CX49" s="1109" t="s">
        <v>35</v>
      </c>
      <c r="CY49" s="1109" t="s">
        <v>35</v>
      </c>
      <c r="CZ49" s="1129" t="s">
        <v>35</v>
      </c>
    </row>
    <row r="50" s="130" customFormat="true" ht="15" customHeight="true" x14ac:dyDescent="0.2">
      <c r="A50" s="1638" t="s">
        <v>101</v>
      </c>
      <c r="B50" s="244" t="s">
        <v>99</v>
      </c>
      <c r="C50" s="980" t="s">
        <v>35</v>
      </c>
      <c r="D50" s="987" t="s">
        <v>35</v>
      </c>
      <c r="E50" s="987" t="s">
        <v>35</v>
      </c>
      <c r="F50" s="987" t="s">
        <v>35</v>
      </c>
      <c r="G50" s="994" t="s">
        <v>35</v>
      </c>
      <c r="H50" s="1001" t="s">
        <v>35</v>
      </c>
      <c r="I50" s="987" t="s">
        <v>35</v>
      </c>
      <c r="J50" s="987" t="s">
        <v>35</v>
      </c>
      <c r="K50" s="987" t="s">
        <v>35</v>
      </c>
      <c r="L50" s="1008" t="s">
        <v>35</v>
      </c>
      <c r="M50" s="1015" t="s">
        <v>35</v>
      </c>
      <c r="N50" s="987" t="s">
        <v>35</v>
      </c>
      <c r="O50" s="987" t="s">
        <v>35</v>
      </c>
      <c r="P50" s="987" t="s">
        <v>35</v>
      </c>
      <c r="Q50" s="994" t="s">
        <v>35</v>
      </c>
      <c r="R50" s="1001" t="s">
        <v>35</v>
      </c>
      <c r="S50" s="987" t="s">
        <v>35</v>
      </c>
      <c r="T50" s="987" t="s">
        <v>35</v>
      </c>
      <c r="U50" s="987" t="s">
        <v>35</v>
      </c>
      <c r="V50" s="987" t="s">
        <v>35</v>
      </c>
      <c r="W50" s="987" t="s">
        <v>35</v>
      </c>
      <c r="X50" s="987" t="s">
        <v>35</v>
      </c>
      <c r="Y50" s="1020" t="s">
        <v>35</v>
      </c>
      <c r="Z50" s="1020" t="s">
        <v>35</v>
      </c>
      <c r="AA50" s="1020" t="s">
        <v>35</v>
      </c>
      <c r="AB50" s="1020" t="s">
        <v>35</v>
      </c>
      <c r="AC50" s="1020" t="s">
        <v>35</v>
      </c>
      <c r="AD50" s="1020" t="s">
        <v>35</v>
      </c>
      <c r="AE50" s="1020" t="s">
        <v>35</v>
      </c>
      <c r="AF50" s="1020" t="s">
        <v>35</v>
      </c>
      <c r="AG50" s="1020" t="s">
        <v>35</v>
      </c>
      <c r="AH50" s="1020" t="s">
        <v>35</v>
      </c>
      <c r="AI50" s="1020" t="s">
        <v>35</v>
      </c>
      <c r="AJ50" s="1020" t="s">
        <v>35</v>
      </c>
      <c r="AK50" s="1020" t="s">
        <v>35</v>
      </c>
      <c r="AL50" s="1020" t="s">
        <v>35</v>
      </c>
      <c r="AM50" s="1020" t="s">
        <v>35</v>
      </c>
      <c r="AN50" s="1020" t="s">
        <v>35</v>
      </c>
      <c r="AO50" s="1020" t="s">
        <v>35</v>
      </c>
      <c r="AP50" s="1020" t="s">
        <v>35</v>
      </c>
      <c r="AQ50" s="1020" t="s">
        <v>35</v>
      </c>
      <c r="AR50" s="1020" t="s">
        <v>35</v>
      </c>
      <c r="AS50" s="1020" t="s">
        <v>35</v>
      </c>
      <c r="AT50" s="1020" t="s">
        <v>35</v>
      </c>
      <c r="AU50" s="1020" t="s">
        <v>35</v>
      </c>
      <c r="AV50" s="1020" t="s">
        <v>35</v>
      </c>
      <c r="AW50" s="1020" t="s">
        <v>35</v>
      </c>
      <c r="AX50" s="1020" t="s">
        <v>35</v>
      </c>
      <c r="AY50" s="1022" t="s">
        <v>35</v>
      </c>
      <c r="AZ50" s="1022" t="s">
        <v>35</v>
      </c>
      <c r="BA50" s="1630" t="s">
        <v>101</v>
      </c>
      <c r="BB50" s="151" t="s">
        <v>99</v>
      </c>
      <c r="BC50" s="1029" t="s">
        <v>35</v>
      </c>
      <c r="BD50" s="1048" t="s">
        <v>35</v>
      </c>
      <c r="BE50" s="1048" t="s">
        <v>35</v>
      </c>
      <c r="BF50" s="1048" t="s">
        <v>35</v>
      </c>
      <c r="BG50" s="1068" t="s">
        <v>35</v>
      </c>
      <c r="BH50" s="1088" t="s">
        <v>35</v>
      </c>
      <c r="BI50" s="1048" t="s">
        <v>35</v>
      </c>
      <c r="BJ50" s="1048" t="s">
        <v>35</v>
      </c>
      <c r="BK50" s="1048" t="s">
        <v>35</v>
      </c>
      <c r="BL50" s="1068" t="s">
        <v>35</v>
      </c>
      <c r="BM50" s="1088" t="s">
        <v>35</v>
      </c>
      <c r="BN50" s="1048" t="s">
        <v>35</v>
      </c>
      <c r="BO50" s="1048" t="s">
        <v>35</v>
      </c>
      <c r="BP50" s="1048" t="s">
        <v>35</v>
      </c>
      <c r="BQ50" s="1068" t="s">
        <v>35</v>
      </c>
      <c r="BR50" s="1088" t="s">
        <v>35</v>
      </c>
      <c r="BS50" s="1048" t="s">
        <v>35</v>
      </c>
      <c r="BT50" s="1048" t="s">
        <v>35</v>
      </c>
      <c r="BU50" s="1048" t="s">
        <v>35</v>
      </c>
      <c r="BV50" s="1048" t="s">
        <v>35</v>
      </c>
      <c r="BW50" s="1048" t="s">
        <v>35</v>
      </c>
      <c r="BX50" s="1048" t="s">
        <v>35</v>
      </c>
      <c r="BY50" s="1109" t="s">
        <v>35</v>
      </c>
      <c r="BZ50" s="1109" t="s">
        <v>35</v>
      </c>
      <c r="CA50" s="1109" t="s">
        <v>35</v>
      </c>
      <c r="CB50" s="1109" t="s">
        <v>35</v>
      </c>
      <c r="CC50" s="1109" t="s">
        <v>35</v>
      </c>
      <c r="CD50" s="1109" t="s">
        <v>35</v>
      </c>
      <c r="CE50" s="1109" t="s">
        <v>35</v>
      </c>
      <c r="CF50" s="1109" t="s">
        <v>35</v>
      </c>
      <c r="CG50" s="1109" t="s">
        <v>35</v>
      </c>
      <c r="CH50" s="1109" t="s">
        <v>35</v>
      </c>
      <c r="CI50" s="1109" t="s">
        <v>35</v>
      </c>
      <c r="CJ50" s="1109" t="s">
        <v>35</v>
      </c>
      <c r="CK50" s="1109" t="s">
        <v>35</v>
      </c>
      <c r="CL50" s="1109" t="s">
        <v>35</v>
      </c>
      <c r="CM50" s="1109" t="s">
        <v>35</v>
      </c>
      <c r="CN50" s="1109" t="s">
        <v>35</v>
      </c>
      <c r="CO50" s="1109" t="s">
        <v>35</v>
      </c>
      <c r="CP50" s="1109" t="s">
        <v>35</v>
      </c>
      <c r="CQ50" s="1109" t="s">
        <v>35</v>
      </c>
      <c r="CR50" s="1109" t="s">
        <v>35</v>
      </c>
      <c r="CS50" s="1109" t="s">
        <v>35</v>
      </c>
      <c r="CT50" s="1109" t="s">
        <v>35</v>
      </c>
      <c r="CU50" s="1109" t="s">
        <v>35</v>
      </c>
      <c r="CV50" s="1109" t="s">
        <v>35</v>
      </c>
      <c r="CW50" s="1109" t="s">
        <v>35</v>
      </c>
      <c r="CX50" s="1109" t="s">
        <v>35</v>
      </c>
      <c r="CY50" s="1109" t="s">
        <v>35</v>
      </c>
      <c r="CZ50" s="1129" t="s">
        <v>35</v>
      </c>
    </row>
    <row r="51" s="130" customFormat="true" ht="15" customHeight="true" x14ac:dyDescent="0.2">
      <c r="A51" s="1638"/>
      <c r="B51" s="244" t="s">
        <v>98</v>
      </c>
      <c r="C51" s="980" t="s">
        <v>35</v>
      </c>
      <c r="D51" s="987" t="s">
        <v>35</v>
      </c>
      <c r="E51" s="987" t="s">
        <v>35</v>
      </c>
      <c r="F51" s="987" t="s">
        <v>35</v>
      </c>
      <c r="G51" s="994" t="s">
        <v>35</v>
      </c>
      <c r="H51" s="1001" t="s">
        <v>35</v>
      </c>
      <c r="I51" s="987" t="s">
        <v>35</v>
      </c>
      <c r="J51" s="987" t="s">
        <v>35</v>
      </c>
      <c r="K51" s="987" t="s">
        <v>35</v>
      </c>
      <c r="L51" s="1008" t="s">
        <v>35</v>
      </c>
      <c r="M51" s="1015" t="s">
        <v>35</v>
      </c>
      <c r="N51" s="987" t="s">
        <v>35</v>
      </c>
      <c r="O51" s="987" t="s">
        <v>35</v>
      </c>
      <c r="P51" s="987" t="s">
        <v>35</v>
      </c>
      <c r="Q51" s="994" t="s">
        <v>35</v>
      </c>
      <c r="R51" s="1001" t="s">
        <v>35</v>
      </c>
      <c r="S51" s="987" t="s">
        <v>35</v>
      </c>
      <c r="T51" s="987" t="s">
        <v>35</v>
      </c>
      <c r="U51" s="987" t="s">
        <v>35</v>
      </c>
      <c r="V51" s="987" t="s">
        <v>35</v>
      </c>
      <c r="W51" s="987" t="s">
        <v>35</v>
      </c>
      <c r="X51" s="987" t="s">
        <v>35</v>
      </c>
      <c r="Y51" s="1020" t="s">
        <v>35</v>
      </c>
      <c r="Z51" s="1020" t="s">
        <v>35</v>
      </c>
      <c r="AA51" s="1020" t="s">
        <v>35</v>
      </c>
      <c r="AB51" s="1020" t="s">
        <v>35</v>
      </c>
      <c r="AC51" s="1020" t="s">
        <v>35</v>
      </c>
      <c r="AD51" s="1020" t="s">
        <v>35</v>
      </c>
      <c r="AE51" s="1020" t="s">
        <v>35</v>
      </c>
      <c r="AF51" s="1020" t="s">
        <v>35</v>
      </c>
      <c r="AG51" s="1020" t="s">
        <v>35</v>
      </c>
      <c r="AH51" s="1020" t="s">
        <v>35</v>
      </c>
      <c r="AI51" s="1020" t="s">
        <v>35</v>
      </c>
      <c r="AJ51" s="1020" t="s">
        <v>35</v>
      </c>
      <c r="AK51" s="1020" t="s">
        <v>35</v>
      </c>
      <c r="AL51" s="1020" t="s">
        <v>35</v>
      </c>
      <c r="AM51" s="1020" t="s">
        <v>35</v>
      </c>
      <c r="AN51" s="1020" t="s">
        <v>35</v>
      </c>
      <c r="AO51" s="1020" t="s">
        <v>35</v>
      </c>
      <c r="AP51" s="1020" t="s">
        <v>35</v>
      </c>
      <c r="AQ51" s="1020" t="s">
        <v>35</v>
      </c>
      <c r="AR51" s="1020" t="s">
        <v>35</v>
      </c>
      <c r="AS51" s="1020" t="s">
        <v>35</v>
      </c>
      <c r="AT51" s="1020" t="s">
        <v>35</v>
      </c>
      <c r="AU51" s="1020" t="s">
        <v>35</v>
      </c>
      <c r="AV51" s="1020" t="s">
        <v>35</v>
      </c>
      <c r="AW51" s="1020" t="s">
        <v>35</v>
      </c>
      <c r="AX51" s="1020" t="s">
        <v>35</v>
      </c>
      <c r="AY51" s="1022" t="s">
        <v>35</v>
      </c>
      <c r="AZ51" s="1022" t="s">
        <v>35</v>
      </c>
      <c r="BA51" s="1630"/>
      <c r="BB51" s="151" t="s">
        <v>98</v>
      </c>
      <c r="BC51" s="1029" t="s">
        <v>35</v>
      </c>
      <c r="BD51" s="1048" t="s">
        <v>35</v>
      </c>
      <c r="BE51" s="1048" t="s">
        <v>35</v>
      </c>
      <c r="BF51" s="1048" t="s">
        <v>35</v>
      </c>
      <c r="BG51" s="1068" t="s">
        <v>35</v>
      </c>
      <c r="BH51" s="1088" t="s">
        <v>35</v>
      </c>
      <c r="BI51" s="1048" t="s">
        <v>35</v>
      </c>
      <c r="BJ51" s="1048" t="s">
        <v>35</v>
      </c>
      <c r="BK51" s="1048" t="s">
        <v>35</v>
      </c>
      <c r="BL51" s="1068" t="s">
        <v>35</v>
      </c>
      <c r="BM51" s="1088" t="s">
        <v>35</v>
      </c>
      <c r="BN51" s="1048" t="s">
        <v>35</v>
      </c>
      <c r="BO51" s="1048" t="s">
        <v>35</v>
      </c>
      <c r="BP51" s="1048" t="s">
        <v>35</v>
      </c>
      <c r="BQ51" s="1068" t="s">
        <v>35</v>
      </c>
      <c r="BR51" s="1088" t="s">
        <v>35</v>
      </c>
      <c r="BS51" s="1048" t="s">
        <v>35</v>
      </c>
      <c r="BT51" s="1048" t="s">
        <v>35</v>
      </c>
      <c r="BU51" s="1048" t="s">
        <v>35</v>
      </c>
      <c r="BV51" s="1048" t="s">
        <v>35</v>
      </c>
      <c r="BW51" s="1048" t="s">
        <v>35</v>
      </c>
      <c r="BX51" s="1048" t="s">
        <v>35</v>
      </c>
      <c r="BY51" s="1109" t="s">
        <v>35</v>
      </c>
      <c r="BZ51" s="1109" t="s">
        <v>35</v>
      </c>
      <c r="CA51" s="1109" t="s">
        <v>35</v>
      </c>
      <c r="CB51" s="1109" t="s">
        <v>35</v>
      </c>
      <c r="CC51" s="1109" t="s">
        <v>35</v>
      </c>
      <c r="CD51" s="1109" t="s">
        <v>35</v>
      </c>
      <c r="CE51" s="1109" t="s">
        <v>35</v>
      </c>
      <c r="CF51" s="1109" t="s">
        <v>35</v>
      </c>
      <c r="CG51" s="1109" t="s">
        <v>35</v>
      </c>
      <c r="CH51" s="1109" t="s">
        <v>35</v>
      </c>
      <c r="CI51" s="1109" t="s">
        <v>35</v>
      </c>
      <c r="CJ51" s="1109" t="s">
        <v>35</v>
      </c>
      <c r="CK51" s="1109" t="s">
        <v>35</v>
      </c>
      <c r="CL51" s="1109" t="s">
        <v>35</v>
      </c>
      <c r="CM51" s="1109" t="s">
        <v>35</v>
      </c>
      <c r="CN51" s="1109" t="s">
        <v>35</v>
      </c>
      <c r="CO51" s="1109" t="s">
        <v>35</v>
      </c>
      <c r="CP51" s="1109" t="s">
        <v>35</v>
      </c>
      <c r="CQ51" s="1109" t="s">
        <v>35</v>
      </c>
      <c r="CR51" s="1109" t="s">
        <v>35</v>
      </c>
      <c r="CS51" s="1109" t="s">
        <v>35</v>
      </c>
      <c r="CT51" s="1109" t="s">
        <v>35</v>
      </c>
      <c r="CU51" s="1109" t="s">
        <v>35</v>
      </c>
      <c r="CV51" s="1109" t="s">
        <v>35</v>
      </c>
      <c r="CW51" s="1109" t="s">
        <v>35</v>
      </c>
      <c r="CX51" s="1109" t="s">
        <v>35</v>
      </c>
      <c r="CY51" s="1109" t="s">
        <v>35</v>
      </c>
      <c r="CZ51" s="1129" t="s">
        <v>35</v>
      </c>
    </row>
    <row r="52" s="130" customFormat="true" ht="15" customHeight="true" x14ac:dyDescent="0.2">
      <c r="A52" s="1638"/>
      <c r="B52" s="244" t="s">
        <v>67</v>
      </c>
      <c r="C52" s="980" t="s">
        <v>35</v>
      </c>
      <c r="D52" s="987" t="s">
        <v>35</v>
      </c>
      <c r="E52" s="987" t="s">
        <v>35</v>
      </c>
      <c r="F52" s="987" t="s">
        <v>35</v>
      </c>
      <c r="G52" s="994" t="s">
        <v>35</v>
      </c>
      <c r="H52" s="1001" t="s">
        <v>35</v>
      </c>
      <c r="I52" s="987" t="s">
        <v>35</v>
      </c>
      <c r="J52" s="987" t="s">
        <v>35</v>
      </c>
      <c r="K52" s="987" t="s">
        <v>35</v>
      </c>
      <c r="L52" s="1008" t="s">
        <v>35</v>
      </c>
      <c r="M52" s="1015" t="s">
        <v>35</v>
      </c>
      <c r="N52" s="987" t="s">
        <v>35</v>
      </c>
      <c r="O52" s="987" t="s">
        <v>35</v>
      </c>
      <c r="P52" s="987" t="s">
        <v>35</v>
      </c>
      <c r="Q52" s="994" t="s">
        <v>35</v>
      </c>
      <c r="R52" s="1001" t="s">
        <v>35</v>
      </c>
      <c r="S52" s="987" t="s">
        <v>35</v>
      </c>
      <c r="T52" s="987" t="s">
        <v>35</v>
      </c>
      <c r="U52" s="987" t="s">
        <v>35</v>
      </c>
      <c r="V52" s="987" t="s">
        <v>35</v>
      </c>
      <c r="W52" s="987" t="s">
        <v>35</v>
      </c>
      <c r="X52" s="987" t="s">
        <v>35</v>
      </c>
      <c r="Y52" s="1020" t="s">
        <v>35</v>
      </c>
      <c r="Z52" s="1020" t="s">
        <v>35</v>
      </c>
      <c r="AA52" s="1020" t="s">
        <v>35</v>
      </c>
      <c r="AB52" s="1020" t="s">
        <v>35</v>
      </c>
      <c r="AC52" s="1020" t="s">
        <v>35</v>
      </c>
      <c r="AD52" s="1020" t="s">
        <v>35</v>
      </c>
      <c r="AE52" s="1020" t="s">
        <v>35</v>
      </c>
      <c r="AF52" s="1020" t="s">
        <v>35</v>
      </c>
      <c r="AG52" s="1020" t="s">
        <v>35</v>
      </c>
      <c r="AH52" s="1020" t="s">
        <v>35</v>
      </c>
      <c r="AI52" s="1020" t="s">
        <v>35</v>
      </c>
      <c r="AJ52" s="1020" t="s">
        <v>35</v>
      </c>
      <c r="AK52" s="1020" t="s">
        <v>35</v>
      </c>
      <c r="AL52" s="1020" t="s">
        <v>35</v>
      </c>
      <c r="AM52" s="1020" t="s">
        <v>35</v>
      </c>
      <c r="AN52" s="1020" t="s">
        <v>35</v>
      </c>
      <c r="AO52" s="1020" t="s">
        <v>35</v>
      </c>
      <c r="AP52" s="1020" t="s">
        <v>35</v>
      </c>
      <c r="AQ52" s="1020" t="s">
        <v>35</v>
      </c>
      <c r="AR52" s="1020" t="s">
        <v>35</v>
      </c>
      <c r="AS52" s="1020" t="s">
        <v>35</v>
      </c>
      <c r="AT52" s="1020" t="s">
        <v>35</v>
      </c>
      <c r="AU52" s="1020" t="s">
        <v>35</v>
      </c>
      <c r="AV52" s="1020" t="s">
        <v>35</v>
      </c>
      <c r="AW52" s="1020" t="s">
        <v>35</v>
      </c>
      <c r="AX52" s="1020" t="s">
        <v>35</v>
      </c>
      <c r="AY52" s="1022" t="s">
        <v>35</v>
      </c>
      <c r="AZ52" s="1022" t="s">
        <v>35</v>
      </c>
      <c r="BA52" s="1630"/>
      <c r="BB52" s="151" t="s">
        <v>67</v>
      </c>
      <c r="BC52" s="1029" t="s">
        <v>35</v>
      </c>
      <c r="BD52" s="1048" t="s">
        <v>35</v>
      </c>
      <c r="BE52" s="1048" t="s">
        <v>35</v>
      </c>
      <c r="BF52" s="1048" t="s">
        <v>35</v>
      </c>
      <c r="BG52" s="1068" t="s">
        <v>35</v>
      </c>
      <c r="BH52" s="1088" t="s">
        <v>35</v>
      </c>
      <c r="BI52" s="1048" t="s">
        <v>35</v>
      </c>
      <c r="BJ52" s="1048" t="s">
        <v>35</v>
      </c>
      <c r="BK52" s="1048" t="s">
        <v>35</v>
      </c>
      <c r="BL52" s="1068" t="s">
        <v>35</v>
      </c>
      <c r="BM52" s="1088" t="s">
        <v>35</v>
      </c>
      <c r="BN52" s="1048" t="s">
        <v>35</v>
      </c>
      <c r="BO52" s="1048" t="s">
        <v>35</v>
      </c>
      <c r="BP52" s="1048" t="s">
        <v>35</v>
      </c>
      <c r="BQ52" s="1068" t="s">
        <v>35</v>
      </c>
      <c r="BR52" s="1088" t="s">
        <v>35</v>
      </c>
      <c r="BS52" s="1048" t="s">
        <v>35</v>
      </c>
      <c r="BT52" s="1048" t="s">
        <v>35</v>
      </c>
      <c r="BU52" s="1048" t="s">
        <v>35</v>
      </c>
      <c r="BV52" s="1048" t="s">
        <v>35</v>
      </c>
      <c r="BW52" s="1048" t="s">
        <v>35</v>
      </c>
      <c r="BX52" s="1048" t="s">
        <v>35</v>
      </c>
      <c r="BY52" s="1109" t="s">
        <v>35</v>
      </c>
      <c r="BZ52" s="1109" t="s">
        <v>35</v>
      </c>
      <c r="CA52" s="1109" t="s">
        <v>35</v>
      </c>
      <c r="CB52" s="1109" t="s">
        <v>35</v>
      </c>
      <c r="CC52" s="1109" t="s">
        <v>35</v>
      </c>
      <c r="CD52" s="1109" t="s">
        <v>35</v>
      </c>
      <c r="CE52" s="1109" t="s">
        <v>35</v>
      </c>
      <c r="CF52" s="1109" t="s">
        <v>35</v>
      </c>
      <c r="CG52" s="1109" t="s">
        <v>35</v>
      </c>
      <c r="CH52" s="1109" t="s">
        <v>35</v>
      </c>
      <c r="CI52" s="1109" t="s">
        <v>35</v>
      </c>
      <c r="CJ52" s="1109" t="s">
        <v>35</v>
      </c>
      <c r="CK52" s="1109" t="s">
        <v>35</v>
      </c>
      <c r="CL52" s="1109" t="s">
        <v>35</v>
      </c>
      <c r="CM52" s="1109" t="s">
        <v>35</v>
      </c>
      <c r="CN52" s="1109" t="s">
        <v>35</v>
      </c>
      <c r="CO52" s="1109" t="s">
        <v>35</v>
      </c>
      <c r="CP52" s="1109" t="s">
        <v>35</v>
      </c>
      <c r="CQ52" s="1109" t="s">
        <v>35</v>
      </c>
      <c r="CR52" s="1109" t="s">
        <v>35</v>
      </c>
      <c r="CS52" s="1109" t="s">
        <v>35</v>
      </c>
      <c r="CT52" s="1109" t="s">
        <v>35</v>
      </c>
      <c r="CU52" s="1109" t="s">
        <v>35</v>
      </c>
      <c r="CV52" s="1109" t="s">
        <v>35</v>
      </c>
      <c r="CW52" s="1109" t="s">
        <v>35</v>
      </c>
      <c r="CX52" s="1109" t="s">
        <v>35</v>
      </c>
      <c r="CY52" s="1109" t="s">
        <v>35</v>
      </c>
      <c r="CZ52" s="1129" t="s">
        <v>35</v>
      </c>
    </row>
    <row r="53" s="130" customFormat="true" ht="15" customHeight="true" x14ac:dyDescent="0.2">
      <c r="A53" s="1638" t="s">
        <v>104</v>
      </c>
      <c r="B53" s="244" t="s">
        <v>99</v>
      </c>
      <c r="C53" s="980" t="s">
        <v>35</v>
      </c>
      <c r="D53" s="987" t="s">
        <v>35</v>
      </c>
      <c r="E53" s="987" t="s">
        <v>35</v>
      </c>
      <c r="F53" s="987" t="s">
        <v>35</v>
      </c>
      <c r="G53" s="994" t="s">
        <v>35</v>
      </c>
      <c r="H53" s="1001" t="s">
        <v>35</v>
      </c>
      <c r="I53" s="987" t="s">
        <v>35</v>
      </c>
      <c r="J53" s="987" t="s">
        <v>35</v>
      </c>
      <c r="K53" s="987" t="s">
        <v>35</v>
      </c>
      <c r="L53" s="1008" t="s">
        <v>35</v>
      </c>
      <c r="M53" s="1015" t="s">
        <v>35</v>
      </c>
      <c r="N53" s="987" t="s">
        <v>35</v>
      </c>
      <c r="O53" s="987" t="s">
        <v>35</v>
      </c>
      <c r="P53" s="987" t="s">
        <v>35</v>
      </c>
      <c r="Q53" s="994" t="s">
        <v>35</v>
      </c>
      <c r="R53" s="1001" t="s">
        <v>35</v>
      </c>
      <c r="S53" s="987" t="s">
        <v>35</v>
      </c>
      <c r="T53" s="987" t="s">
        <v>35</v>
      </c>
      <c r="U53" s="987" t="s">
        <v>35</v>
      </c>
      <c r="V53" s="987" t="s">
        <v>35</v>
      </c>
      <c r="W53" s="987" t="s">
        <v>35</v>
      </c>
      <c r="X53" s="987" t="s">
        <v>35</v>
      </c>
      <c r="Y53" s="1020" t="s">
        <v>35</v>
      </c>
      <c r="Z53" s="1020" t="s">
        <v>35</v>
      </c>
      <c r="AA53" s="1020" t="s">
        <v>35</v>
      </c>
      <c r="AB53" s="1020" t="s">
        <v>35</v>
      </c>
      <c r="AC53" s="1020" t="s">
        <v>35</v>
      </c>
      <c r="AD53" s="1020" t="s">
        <v>35</v>
      </c>
      <c r="AE53" s="1020" t="s">
        <v>35</v>
      </c>
      <c r="AF53" s="1020" t="s">
        <v>35</v>
      </c>
      <c r="AG53" s="1020" t="s">
        <v>35</v>
      </c>
      <c r="AH53" s="1020" t="s">
        <v>35</v>
      </c>
      <c r="AI53" s="1020" t="s">
        <v>35</v>
      </c>
      <c r="AJ53" s="1020" t="s">
        <v>35</v>
      </c>
      <c r="AK53" s="1020" t="s">
        <v>35</v>
      </c>
      <c r="AL53" s="1020" t="s">
        <v>35</v>
      </c>
      <c r="AM53" s="1020" t="s">
        <v>35</v>
      </c>
      <c r="AN53" s="1020" t="s">
        <v>35</v>
      </c>
      <c r="AO53" s="1020" t="s">
        <v>35</v>
      </c>
      <c r="AP53" s="1020" t="s">
        <v>35</v>
      </c>
      <c r="AQ53" s="1020" t="s">
        <v>35</v>
      </c>
      <c r="AR53" s="1020" t="s">
        <v>35</v>
      </c>
      <c r="AS53" s="1020" t="s">
        <v>35</v>
      </c>
      <c r="AT53" s="1020" t="s">
        <v>35</v>
      </c>
      <c r="AU53" s="1020" t="s">
        <v>35</v>
      </c>
      <c r="AV53" s="1020" t="s">
        <v>35</v>
      </c>
      <c r="AW53" s="1020" t="s">
        <v>35</v>
      </c>
      <c r="AX53" s="1020" t="s">
        <v>35</v>
      </c>
      <c r="AY53" s="1022" t="s">
        <v>35</v>
      </c>
      <c r="AZ53" s="1022" t="s">
        <v>35</v>
      </c>
      <c r="BA53" s="1630" t="s">
        <v>104</v>
      </c>
      <c r="BB53" s="151" t="s">
        <v>99</v>
      </c>
      <c r="BC53" s="1029" t="s">
        <v>35</v>
      </c>
      <c r="BD53" s="1048" t="s">
        <v>35</v>
      </c>
      <c r="BE53" s="1048" t="s">
        <v>35</v>
      </c>
      <c r="BF53" s="1048" t="s">
        <v>35</v>
      </c>
      <c r="BG53" s="1068" t="s">
        <v>35</v>
      </c>
      <c r="BH53" s="1088" t="s">
        <v>35</v>
      </c>
      <c r="BI53" s="1048" t="s">
        <v>35</v>
      </c>
      <c r="BJ53" s="1048" t="s">
        <v>35</v>
      </c>
      <c r="BK53" s="1048" t="s">
        <v>35</v>
      </c>
      <c r="BL53" s="1068" t="s">
        <v>35</v>
      </c>
      <c r="BM53" s="1088" t="s">
        <v>35</v>
      </c>
      <c r="BN53" s="1048" t="s">
        <v>35</v>
      </c>
      <c r="BO53" s="1048" t="s">
        <v>35</v>
      </c>
      <c r="BP53" s="1048" t="s">
        <v>35</v>
      </c>
      <c r="BQ53" s="1068" t="s">
        <v>35</v>
      </c>
      <c r="BR53" s="1088" t="s">
        <v>35</v>
      </c>
      <c r="BS53" s="1048" t="s">
        <v>35</v>
      </c>
      <c r="BT53" s="1048" t="s">
        <v>35</v>
      </c>
      <c r="BU53" s="1048" t="s">
        <v>35</v>
      </c>
      <c r="BV53" s="1048" t="s">
        <v>35</v>
      </c>
      <c r="BW53" s="1048" t="s">
        <v>35</v>
      </c>
      <c r="BX53" s="1048" t="s">
        <v>35</v>
      </c>
      <c r="BY53" s="1109" t="s">
        <v>35</v>
      </c>
      <c r="BZ53" s="1109" t="s">
        <v>35</v>
      </c>
      <c r="CA53" s="1109" t="s">
        <v>35</v>
      </c>
      <c r="CB53" s="1109" t="s">
        <v>35</v>
      </c>
      <c r="CC53" s="1109" t="s">
        <v>35</v>
      </c>
      <c r="CD53" s="1109" t="s">
        <v>35</v>
      </c>
      <c r="CE53" s="1109" t="s">
        <v>35</v>
      </c>
      <c r="CF53" s="1109" t="s">
        <v>35</v>
      </c>
      <c r="CG53" s="1109" t="s">
        <v>35</v>
      </c>
      <c r="CH53" s="1109" t="s">
        <v>35</v>
      </c>
      <c r="CI53" s="1109" t="s">
        <v>35</v>
      </c>
      <c r="CJ53" s="1109" t="s">
        <v>35</v>
      </c>
      <c r="CK53" s="1109" t="s">
        <v>35</v>
      </c>
      <c r="CL53" s="1109" t="s">
        <v>35</v>
      </c>
      <c r="CM53" s="1109" t="s">
        <v>35</v>
      </c>
      <c r="CN53" s="1109" t="s">
        <v>35</v>
      </c>
      <c r="CO53" s="1109" t="s">
        <v>35</v>
      </c>
      <c r="CP53" s="1109" t="s">
        <v>35</v>
      </c>
      <c r="CQ53" s="1109" t="s">
        <v>35</v>
      </c>
      <c r="CR53" s="1109" t="s">
        <v>35</v>
      </c>
      <c r="CS53" s="1109" t="s">
        <v>35</v>
      </c>
      <c r="CT53" s="1109" t="s">
        <v>35</v>
      </c>
      <c r="CU53" s="1109" t="s">
        <v>35</v>
      </c>
      <c r="CV53" s="1109" t="s">
        <v>35</v>
      </c>
      <c r="CW53" s="1109" t="s">
        <v>35</v>
      </c>
      <c r="CX53" s="1109" t="s">
        <v>35</v>
      </c>
      <c r="CY53" s="1109" t="s">
        <v>35</v>
      </c>
      <c r="CZ53" s="1129" t="s">
        <v>35</v>
      </c>
    </row>
    <row r="54" s="130" customFormat="true" ht="15" customHeight="true" x14ac:dyDescent="0.2">
      <c r="A54" s="1638"/>
      <c r="B54" s="244" t="s">
        <v>98</v>
      </c>
      <c r="C54" s="980" t="s">
        <v>35</v>
      </c>
      <c r="D54" s="987" t="s">
        <v>35</v>
      </c>
      <c r="E54" s="987" t="s">
        <v>35</v>
      </c>
      <c r="F54" s="987" t="s">
        <v>35</v>
      </c>
      <c r="G54" s="994" t="s">
        <v>35</v>
      </c>
      <c r="H54" s="1001" t="s">
        <v>35</v>
      </c>
      <c r="I54" s="987" t="s">
        <v>35</v>
      </c>
      <c r="J54" s="987" t="s">
        <v>35</v>
      </c>
      <c r="K54" s="987" t="s">
        <v>35</v>
      </c>
      <c r="L54" s="1008" t="s">
        <v>35</v>
      </c>
      <c r="M54" s="1015" t="s">
        <v>35</v>
      </c>
      <c r="N54" s="987" t="s">
        <v>35</v>
      </c>
      <c r="O54" s="987" t="s">
        <v>35</v>
      </c>
      <c r="P54" s="987" t="s">
        <v>35</v>
      </c>
      <c r="Q54" s="994" t="s">
        <v>35</v>
      </c>
      <c r="R54" s="1001" t="s">
        <v>35</v>
      </c>
      <c r="S54" s="987" t="s">
        <v>35</v>
      </c>
      <c r="T54" s="987" t="s">
        <v>35</v>
      </c>
      <c r="U54" s="987" t="s">
        <v>35</v>
      </c>
      <c r="V54" s="987" t="s">
        <v>35</v>
      </c>
      <c r="W54" s="987" t="s">
        <v>35</v>
      </c>
      <c r="X54" s="987" t="s">
        <v>35</v>
      </c>
      <c r="Y54" s="1020" t="s">
        <v>35</v>
      </c>
      <c r="Z54" s="1020" t="s">
        <v>35</v>
      </c>
      <c r="AA54" s="1020" t="s">
        <v>35</v>
      </c>
      <c r="AB54" s="1020" t="s">
        <v>35</v>
      </c>
      <c r="AC54" s="1020" t="s">
        <v>35</v>
      </c>
      <c r="AD54" s="1020" t="s">
        <v>35</v>
      </c>
      <c r="AE54" s="1020" t="s">
        <v>35</v>
      </c>
      <c r="AF54" s="1020" t="s">
        <v>35</v>
      </c>
      <c r="AG54" s="1020" t="s">
        <v>35</v>
      </c>
      <c r="AH54" s="1020" t="s">
        <v>35</v>
      </c>
      <c r="AI54" s="1020" t="s">
        <v>35</v>
      </c>
      <c r="AJ54" s="1020" t="s">
        <v>35</v>
      </c>
      <c r="AK54" s="1020" t="s">
        <v>35</v>
      </c>
      <c r="AL54" s="1020" t="s">
        <v>35</v>
      </c>
      <c r="AM54" s="1020" t="s">
        <v>35</v>
      </c>
      <c r="AN54" s="1020" t="s">
        <v>35</v>
      </c>
      <c r="AO54" s="1020" t="s">
        <v>35</v>
      </c>
      <c r="AP54" s="1020" t="s">
        <v>35</v>
      </c>
      <c r="AQ54" s="1020" t="s">
        <v>35</v>
      </c>
      <c r="AR54" s="1020" t="s">
        <v>35</v>
      </c>
      <c r="AS54" s="1020" t="s">
        <v>35</v>
      </c>
      <c r="AT54" s="1020" t="s">
        <v>35</v>
      </c>
      <c r="AU54" s="1020" t="s">
        <v>35</v>
      </c>
      <c r="AV54" s="1020" t="s">
        <v>35</v>
      </c>
      <c r="AW54" s="1020" t="s">
        <v>35</v>
      </c>
      <c r="AX54" s="1020" t="s">
        <v>35</v>
      </c>
      <c r="AY54" s="1022" t="s">
        <v>35</v>
      </c>
      <c r="AZ54" s="1022" t="s">
        <v>35</v>
      </c>
      <c r="BA54" s="1630"/>
      <c r="BB54" s="151" t="s">
        <v>98</v>
      </c>
      <c r="BC54" s="1029" t="s">
        <v>35</v>
      </c>
      <c r="BD54" s="1048" t="s">
        <v>35</v>
      </c>
      <c r="BE54" s="1048" t="s">
        <v>35</v>
      </c>
      <c r="BF54" s="1048" t="s">
        <v>35</v>
      </c>
      <c r="BG54" s="1068" t="s">
        <v>35</v>
      </c>
      <c r="BH54" s="1088" t="s">
        <v>35</v>
      </c>
      <c r="BI54" s="1048" t="s">
        <v>35</v>
      </c>
      <c r="BJ54" s="1048" t="s">
        <v>35</v>
      </c>
      <c r="BK54" s="1048" t="s">
        <v>35</v>
      </c>
      <c r="BL54" s="1068" t="s">
        <v>35</v>
      </c>
      <c r="BM54" s="1088" t="s">
        <v>35</v>
      </c>
      <c r="BN54" s="1048" t="s">
        <v>35</v>
      </c>
      <c r="BO54" s="1048" t="s">
        <v>35</v>
      </c>
      <c r="BP54" s="1048" t="s">
        <v>35</v>
      </c>
      <c r="BQ54" s="1068" t="s">
        <v>35</v>
      </c>
      <c r="BR54" s="1088" t="s">
        <v>35</v>
      </c>
      <c r="BS54" s="1048" t="s">
        <v>35</v>
      </c>
      <c r="BT54" s="1048" t="s">
        <v>35</v>
      </c>
      <c r="BU54" s="1048" t="s">
        <v>35</v>
      </c>
      <c r="BV54" s="1048" t="s">
        <v>35</v>
      </c>
      <c r="BW54" s="1048" t="s">
        <v>35</v>
      </c>
      <c r="BX54" s="1048" t="s">
        <v>35</v>
      </c>
      <c r="BY54" s="1109" t="s">
        <v>35</v>
      </c>
      <c r="BZ54" s="1109" t="s">
        <v>35</v>
      </c>
      <c r="CA54" s="1109" t="s">
        <v>35</v>
      </c>
      <c r="CB54" s="1109" t="s">
        <v>35</v>
      </c>
      <c r="CC54" s="1109" t="s">
        <v>35</v>
      </c>
      <c r="CD54" s="1109" t="s">
        <v>35</v>
      </c>
      <c r="CE54" s="1109" t="s">
        <v>35</v>
      </c>
      <c r="CF54" s="1109" t="s">
        <v>35</v>
      </c>
      <c r="CG54" s="1109" t="s">
        <v>35</v>
      </c>
      <c r="CH54" s="1109" t="s">
        <v>35</v>
      </c>
      <c r="CI54" s="1109" t="s">
        <v>35</v>
      </c>
      <c r="CJ54" s="1109" t="s">
        <v>35</v>
      </c>
      <c r="CK54" s="1109" t="s">
        <v>35</v>
      </c>
      <c r="CL54" s="1109" t="s">
        <v>35</v>
      </c>
      <c r="CM54" s="1109" t="s">
        <v>35</v>
      </c>
      <c r="CN54" s="1109" t="s">
        <v>35</v>
      </c>
      <c r="CO54" s="1109" t="s">
        <v>35</v>
      </c>
      <c r="CP54" s="1109" t="s">
        <v>35</v>
      </c>
      <c r="CQ54" s="1109" t="s">
        <v>35</v>
      </c>
      <c r="CR54" s="1109" t="s">
        <v>35</v>
      </c>
      <c r="CS54" s="1109" t="s">
        <v>35</v>
      </c>
      <c r="CT54" s="1109" t="s">
        <v>35</v>
      </c>
      <c r="CU54" s="1109" t="s">
        <v>35</v>
      </c>
      <c r="CV54" s="1109" t="s">
        <v>35</v>
      </c>
      <c r="CW54" s="1109" t="s">
        <v>35</v>
      </c>
      <c r="CX54" s="1109" t="s">
        <v>35</v>
      </c>
      <c r="CY54" s="1109" t="s">
        <v>35</v>
      </c>
      <c r="CZ54" s="1129" t="s">
        <v>35</v>
      </c>
    </row>
    <row r="55" s="130" customFormat="true" ht="15" customHeight="true" x14ac:dyDescent="0.2">
      <c r="A55" s="1639"/>
      <c r="B55" s="245" t="s">
        <v>67</v>
      </c>
      <c r="C55" s="982" t="s">
        <v>35</v>
      </c>
      <c r="D55" s="989" t="s">
        <v>35</v>
      </c>
      <c r="E55" s="989" t="s">
        <v>35</v>
      </c>
      <c r="F55" s="989" t="s">
        <v>35</v>
      </c>
      <c r="G55" s="996" t="s">
        <v>35</v>
      </c>
      <c r="H55" s="1003" t="s">
        <v>35</v>
      </c>
      <c r="I55" s="989" t="s">
        <v>35</v>
      </c>
      <c r="J55" s="989" t="s">
        <v>35</v>
      </c>
      <c r="K55" s="989" t="s">
        <v>35</v>
      </c>
      <c r="L55" s="1010" t="s">
        <v>35</v>
      </c>
      <c r="M55" s="1016" t="s">
        <v>35</v>
      </c>
      <c r="N55" s="989" t="s">
        <v>35</v>
      </c>
      <c r="O55" s="989" t="s">
        <v>35</v>
      </c>
      <c r="P55" s="989" t="s">
        <v>35</v>
      </c>
      <c r="Q55" s="996" t="s">
        <v>35</v>
      </c>
      <c r="R55" s="1018" t="s">
        <v>35</v>
      </c>
      <c r="S55" s="1019" t="s">
        <v>35</v>
      </c>
      <c r="T55" s="1019" t="s">
        <v>35</v>
      </c>
      <c r="U55" s="1019" t="s">
        <v>35</v>
      </c>
      <c r="V55" s="1019" t="s">
        <v>35</v>
      </c>
      <c r="W55" s="1019" t="s">
        <v>35</v>
      </c>
      <c r="X55" s="1019" t="s">
        <v>35</v>
      </c>
      <c r="Y55" s="1019" t="s">
        <v>35</v>
      </c>
      <c r="Z55" s="1019" t="s">
        <v>35</v>
      </c>
      <c r="AA55" s="1019" t="s">
        <v>35</v>
      </c>
      <c r="AB55" s="1019" t="s">
        <v>35</v>
      </c>
      <c r="AC55" s="1019" t="s">
        <v>35</v>
      </c>
      <c r="AD55" s="1019" t="s">
        <v>35</v>
      </c>
      <c r="AE55" s="1019" t="s">
        <v>35</v>
      </c>
      <c r="AF55" s="1019" t="s">
        <v>35</v>
      </c>
      <c r="AG55" s="1019" t="s">
        <v>35</v>
      </c>
      <c r="AH55" s="1019" t="s">
        <v>35</v>
      </c>
      <c r="AI55" s="1019" t="s">
        <v>35</v>
      </c>
      <c r="AJ55" s="1019" t="s">
        <v>35</v>
      </c>
      <c r="AK55" s="1019" t="s">
        <v>35</v>
      </c>
      <c r="AL55" s="1019" t="s">
        <v>35</v>
      </c>
      <c r="AM55" s="1019" t="s">
        <v>35</v>
      </c>
      <c r="AN55" s="1019" t="s">
        <v>35</v>
      </c>
      <c r="AO55" s="1019" t="s">
        <v>35</v>
      </c>
      <c r="AP55" s="1019" t="s">
        <v>35</v>
      </c>
      <c r="AQ55" s="1019" t="s">
        <v>35</v>
      </c>
      <c r="AR55" s="1019" t="s">
        <v>35</v>
      </c>
      <c r="AS55" s="1019" t="s">
        <v>35</v>
      </c>
      <c r="AT55" s="1019" t="s">
        <v>35</v>
      </c>
      <c r="AU55" s="1019" t="s">
        <v>35</v>
      </c>
      <c r="AV55" s="1019" t="s">
        <v>35</v>
      </c>
      <c r="AW55" s="1019" t="s">
        <v>35</v>
      </c>
      <c r="AX55" s="1019" t="s">
        <v>35</v>
      </c>
      <c r="AY55" s="1023" t="s">
        <v>35</v>
      </c>
      <c r="AZ55" s="1022" t="s">
        <v>35</v>
      </c>
      <c r="BA55" s="1640"/>
      <c r="BB55" s="152" t="s">
        <v>67</v>
      </c>
      <c r="BC55" s="1030" t="s">
        <v>35</v>
      </c>
      <c r="BD55" s="1049" t="s">
        <v>35</v>
      </c>
      <c r="BE55" s="1049" t="s">
        <v>35</v>
      </c>
      <c r="BF55" s="1049" t="s">
        <v>35</v>
      </c>
      <c r="BG55" s="1069" t="s">
        <v>35</v>
      </c>
      <c r="BH55" s="1089" t="s">
        <v>35</v>
      </c>
      <c r="BI55" s="1049" t="s">
        <v>35</v>
      </c>
      <c r="BJ55" s="1049" t="s">
        <v>35</v>
      </c>
      <c r="BK55" s="1049" t="s">
        <v>35</v>
      </c>
      <c r="BL55" s="1069" t="s">
        <v>35</v>
      </c>
      <c r="BM55" s="1089" t="s">
        <v>35</v>
      </c>
      <c r="BN55" s="1049" t="s">
        <v>35</v>
      </c>
      <c r="BO55" s="1049" t="s">
        <v>35</v>
      </c>
      <c r="BP55" s="1049" t="s">
        <v>35</v>
      </c>
      <c r="BQ55" s="1069" t="s">
        <v>35</v>
      </c>
      <c r="BR55" s="1103" t="s">
        <v>35</v>
      </c>
      <c r="BS55" s="1104" t="s">
        <v>35</v>
      </c>
      <c r="BT55" s="1104" t="s">
        <v>35</v>
      </c>
      <c r="BU55" s="1104" t="s">
        <v>35</v>
      </c>
      <c r="BV55" s="1104" t="s">
        <v>35</v>
      </c>
      <c r="BW55" s="1104" t="s">
        <v>35</v>
      </c>
      <c r="BX55" s="1104" t="s">
        <v>35</v>
      </c>
      <c r="BY55" s="1104" t="s">
        <v>35</v>
      </c>
      <c r="BZ55" s="1124" t="s">
        <v>35</v>
      </c>
      <c r="CA55" s="1124" t="s">
        <v>35</v>
      </c>
      <c r="CB55" s="1124" t="s">
        <v>35</v>
      </c>
      <c r="CC55" s="1124" t="s">
        <v>35</v>
      </c>
      <c r="CD55" s="1124" t="s">
        <v>35</v>
      </c>
      <c r="CE55" s="1124" t="s">
        <v>35</v>
      </c>
      <c r="CF55" s="1124" t="s">
        <v>35</v>
      </c>
      <c r="CG55" s="1124" t="s">
        <v>35</v>
      </c>
      <c r="CH55" s="1124" t="s">
        <v>35</v>
      </c>
      <c r="CI55" s="1124" t="s">
        <v>35</v>
      </c>
      <c r="CJ55" s="1124" t="s">
        <v>35</v>
      </c>
      <c r="CK55" s="1124" t="s">
        <v>35</v>
      </c>
      <c r="CL55" s="1124" t="s">
        <v>35</v>
      </c>
      <c r="CM55" s="1124" t="s">
        <v>35</v>
      </c>
      <c r="CN55" s="1124" t="s">
        <v>35</v>
      </c>
      <c r="CO55" s="1124" t="s">
        <v>35</v>
      </c>
      <c r="CP55" s="1124" t="s">
        <v>35</v>
      </c>
      <c r="CQ55" s="1124" t="s">
        <v>35</v>
      </c>
      <c r="CR55" s="1124" t="s">
        <v>35</v>
      </c>
      <c r="CS55" s="1124" t="s">
        <v>35</v>
      </c>
      <c r="CT55" s="1124" t="s">
        <v>35</v>
      </c>
      <c r="CU55" s="1124" t="s">
        <v>35</v>
      </c>
      <c r="CV55" s="1124" t="s">
        <v>35</v>
      </c>
      <c r="CW55" s="1124" t="s">
        <v>35</v>
      </c>
      <c r="CX55" s="1124" t="s">
        <v>35</v>
      </c>
      <c r="CY55" s="1124" t="s">
        <v>35</v>
      </c>
      <c r="CZ55" s="1130" t="s">
        <v>35</v>
      </c>
    </row>
    <row r="56" s="425" customFormat="true" ht="15" customHeight="true" x14ac:dyDescent="0.2">
      <c r="A56" s="132"/>
      <c r="B56" s="179"/>
      <c r="C56" s="1648" t="s">
        <v>113</v>
      </c>
      <c r="D56" s="1649"/>
      <c r="E56" s="1649"/>
      <c r="F56" s="1649"/>
      <c r="G56" s="1650"/>
      <c r="H56" s="1815" t="s">
        <v>38</v>
      </c>
      <c r="I56" s="1811"/>
      <c r="J56" s="1811"/>
      <c r="K56" s="1811"/>
      <c r="L56" s="1816"/>
      <c r="M56" s="1817" t="s">
        <v>37</v>
      </c>
      <c r="N56" s="1811"/>
      <c r="O56" s="1811"/>
      <c r="P56" s="1811"/>
      <c r="Q56" s="1818"/>
      <c r="R56" s="1810"/>
      <c r="S56" s="1811"/>
      <c r="T56" s="1811"/>
      <c r="U56" s="1811"/>
      <c r="V56" s="1811"/>
      <c r="W56" s="1811"/>
      <c r="X56" s="1811"/>
      <c r="Y56" s="1811"/>
      <c r="Z56" s="1811"/>
      <c r="AA56" s="1811"/>
      <c r="AB56" s="1811"/>
      <c r="AC56" s="1811"/>
      <c r="AD56" s="1811"/>
      <c r="AE56" s="1811"/>
      <c r="AF56" s="1811"/>
      <c r="AG56" s="1811"/>
      <c r="AH56" s="1811"/>
      <c r="AI56" s="1811"/>
      <c r="AJ56" s="1811"/>
      <c r="AK56" s="1811"/>
      <c r="AL56" s="1811"/>
      <c r="AM56" s="1811"/>
      <c r="AN56" s="1811"/>
      <c r="AO56" s="1811"/>
      <c r="AP56" s="1811"/>
      <c r="AQ56" s="1811"/>
      <c r="AR56" s="1811"/>
      <c r="AS56" s="1811"/>
      <c r="AT56" s="1811"/>
      <c r="AU56" s="1811"/>
      <c r="AV56" s="1811"/>
      <c r="AW56" s="1811"/>
      <c r="AX56" s="1811"/>
      <c r="AY56" s="1811"/>
      <c r="AZ56" s="1812"/>
      <c r="BA56" s="211" t="s">
        <v>127</v>
      </c>
      <c r="BB56" s="115" t="s">
        <v>94</v>
      </c>
      <c r="BC56" s="1614" t="s">
        <v>113</v>
      </c>
      <c r="BD56" s="1615"/>
      <c r="BE56" s="1615"/>
      <c r="BF56" s="1615"/>
      <c r="BG56" s="1616"/>
      <c r="BH56" s="1617" t="s">
        <v>38</v>
      </c>
      <c r="BI56" s="1615"/>
      <c r="BJ56" s="1615"/>
      <c r="BK56" s="1615"/>
      <c r="BL56" s="1616"/>
      <c r="BM56" s="1617" t="s">
        <v>37</v>
      </c>
      <c r="BN56" s="1615"/>
      <c r="BO56" s="1615"/>
      <c r="BP56" s="1615"/>
      <c r="BQ56" s="1616"/>
      <c r="BR56" s="416" t="s">
        <v>136</v>
      </c>
      <c r="BS56" s="290"/>
      <c r="BT56" s="290"/>
      <c r="BU56" s="290"/>
      <c r="BV56" s="290"/>
      <c r="BW56" s="290"/>
      <c r="BX56" s="290"/>
      <c r="BY56" s="291"/>
      <c r="BZ56" s="209"/>
      <c r="CA56" s="209"/>
      <c r="CB56" s="209"/>
      <c r="CC56" s="209"/>
      <c r="CD56" s="209"/>
      <c r="CE56" s="209"/>
      <c r="CF56" s="209"/>
      <c r="CG56" s="209"/>
      <c r="CH56" s="209"/>
      <c r="CI56" s="209"/>
      <c r="CJ56" s="209"/>
      <c r="CK56" s="209"/>
      <c r="CL56" s="209"/>
      <c r="CM56" s="209"/>
      <c r="CN56" s="209"/>
      <c r="CO56" s="209"/>
      <c r="CP56" s="209"/>
      <c r="CQ56" s="209"/>
      <c r="CR56" s="209"/>
      <c r="CS56" s="209"/>
      <c r="CT56" s="209"/>
      <c r="CU56" s="209"/>
      <c r="CV56" s="209"/>
      <c r="CW56" s="209"/>
      <c r="CX56" s="209"/>
      <c r="CY56" s="209"/>
      <c r="CZ56" s="310"/>
    </row>
    <row r="57" s="425" customFormat="true" ht="24" x14ac:dyDescent="0.2">
      <c r="A57" s="180" t="s">
        <v>68</v>
      </c>
      <c r="B57" s="238"/>
      <c r="C57" s="268" t="s">
        <v>0</v>
      </c>
      <c r="D57" s="269" t="s">
        <v>1</v>
      </c>
      <c r="E57" s="269" t="s">
        <v>2</v>
      </c>
      <c r="F57" s="269" t="s">
        <v>3</v>
      </c>
      <c r="G57" s="270" t="s">
        <v>4</v>
      </c>
      <c r="H57" s="1184" t="s">
        <v>0</v>
      </c>
      <c r="I57" s="1147" t="s">
        <v>1</v>
      </c>
      <c r="J57" s="1147" t="s">
        <v>2</v>
      </c>
      <c r="K57" s="1147" t="s">
        <v>3</v>
      </c>
      <c r="L57" s="1148" t="s">
        <v>4</v>
      </c>
      <c r="M57" s="1174" t="s">
        <v>0</v>
      </c>
      <c r="N57" s="1147" t="s">
        <v>1</v>
      </c>
      <c r="O57" s="1147" t="s">
        <v>2</v>
      </c>
      <c r="P57" s="1147" t="s">
        <v>3</v>
      </c>
      <c r="Q57" s="1196" t="s">
        <v>4</v>
      </c>
      <c r="R57" s="1184" t="s">
        <v>329</v>
      </c>
      <c r="S57" s="1147" t="s">
        <v>330</v>
      </c>
      <c r="T57" s="1147" t="s">
        <v>331</v>
      </c>
      <c r="U57" s="1147" t="s">
        <v>332</v>
      </c>
      <c r="V57" s="1147" t="s">
        <v>333</v>
      </c>
      <c r="W57" s="1147" t="s">
        <v>334</v>
      </c>
      <c r="X57" s="1147" t="s">
        <v>335</v>
      </c>
      <c r="Y57" s="1147" t="s">
        <v>336</v>
      </c>
      <c r="Z57" s="1147" t="s">
        <v>337</v>
      </c>
      <c r="AA57" s="1147" t="s">
        <v>338</v>
      </c>
      <c r="AB57" s="1147" t="s">
        <v>339</v>
      </c>
      <c r="AC57" s="1147" t="s">
        <v>340</v>
      </c>
      <c r="AD57" s="1147" t="s">
        <v>341</v>
      </c>
      <c r="AE57" s="1147" t="s">
        <v>342</v>
      </c>
      <c r="AF57" s="1147" t="s">
        <v>343</v>
      </c>
      <c r="AG57" s="1147" t="s">
        <v>344</v>
      </c>
      <c r="AH57" s="1147" t="s">
        <v>345</v>
      </c>
      <c r="AI57" s="1147" t="s">
        <v>346</v>
      </c>
      <c r="AJ57" s="1147" t="s">
        <v>347</v>
      </c>
      <c r="AK57" s="1147" t="s">
        <v>348</v>
      </c>
      <c r="AL57" s="1147" t="s">
        <v>349</v>
      </c>
      <c r="AM57" s="1147" t="s">
        <v>350</v>
      </c>
      <c r="AN57" s="1147" t="s">
        <v>351</v>
      </c>
      <c r="AO57" s="1147" t="s">
        <v>352</v>
      </c>
      <c r="AP57" s="1147" t="s">
        <v>353</v>
      </c>
      <c r="AQ57" s="1147" t="s">
        <v>354</v>
      </c>
      <c r="AR57" s="1147" t="s">
        <v>355</v>
      </c>
      <c r="AS57" s="1147" t="s">
        <v>356</v>
      </c>
      <c r="AT57" s="1147" t="s">
        <v>357</v>
      </c>
      <c r="AU57" s="1147" t="s">
        <v>358</v>
      </c>
      <c r="AV57" s="1147" t="s">
        <v>359</v>
      </c>
      <c r="AW57" s="1147" t="s">
        <v>360</v>
      </c>
      <c r="AX57" s="1147" t="s">
        <v>361</v>
      </c>
      <c r="AY57" s="1147" t="s">
        <v>362</v>
      </c>
      <c r="AZ57" s="453" t="s">
        <v>363</v>
      </c>
      <c r="BA57" s="190" t="s">
        <v>118</v>
      </c>
      <c r="BB57" s="189"/>
      <c r="BC57" s="318" t="s">
        <v>0</v>
      </c>
      <c r="BD57" s="168" t="s">
        <v>1</v>
      </c>
      <c r="BE57" s="168" t="s">
        <v>2</v>
      </c>
      <c r="BF57" s="168" t="s">
        <v>3</v>
      </c>
      <c r="BG57" s="319" t="s">
        <v>4</v>
      </c>
      <c r="BH57" s="328" t="s">
        <v>0</v>
      </c>
      <c r="BI57" s="168" t="s">
        <v>1</v>
      </c>
      <c r="BJ57" s="168" t="s">
        <v>2</v>
      </c>
      <c r="BK57" s="168" t="s">
        <v>3</v>
      </c>
      <c r="BL57" s="319" t="s">
        <v>4</v>
      </c>
      <c r="BM57" s="328" t="s">
        <v>0</v>
      </c>
      <c r="BN57" s="168" t="s">
        <v>1</v>
      </c>
      <c r="BO57" s="168" t="s">
        <v>2</v>
      </c>
      <c r="BP57" s="168" t="s">
        <v>3</v>
      </c>
      <c r="BQ57" s="319" t="s">
        <v>4</v>
      </c>
      <c r="BR57" s="1182" t="s">
        <v>329</v>
      </c>
      <c r="BS57" s="1143" t="s">
        <v>330</v>
      </c>
      <c r="BT57" s="1143" t="s">
        <v>331</v>
      </c>
      <c r="BU57" s="1143" t="s">
        <v>332</v>
      </c>
      <c r="BV57" s="1143" t="s">
        <v>333</v>
      </c>
      <c r="BW57" s="1143" t="s">
        <v>334</v>
      </c>
      <c r="BX57" s="1143" t="s">
        <v>335</v>
      </c>
      <c r="BY57" s="1143" t="s">
        <v>336</v>
      </c>
      <c r="BZ57" s="1143" t="s">
        <v>337</v>
      </c>
      <c r="CA57" s="1143" t="s">
        <v>338</v>
      </c>
      <c r="CB57" s="1143" t="s">
        <v>339</v>
      </c>
      <c r="CC57" s="1143" t="s">
        <v>340</v>
      </c>
      <c r="CD57" s="1143" t="s">
        <v>341</v>
      </c>
      <c r="CE57" s="1143" t="s">
        <v>342</v>
      </c>
      <c r="CF57" s="1143" t="s">
        <v>343</v>
      </c>
      <c r="CG57" s="1143" t="s">
        <v>344</v>
      </c>
      <c r="CH57" s="1143" t="s">
        <v>345</v>
      </c>
      <c r="CI57" s="1143" t="s">
        <v>346</v>
      </c>
      <c r="CJ57" s="1143" t="s">
        <v>347</v>
      </c>
      <c r="CK57" s="1143" t="s">
        <v>348</v>
      </c>
      <c r="CL57" s="1143" t="s">
        <v>349</v>
      </c>
      <c r="CM57" s="1143" t="s">
        <v>350</v>
      </c>
      <c r="CN57" s="1143" t="s">
        <v>351</v>
      </c>
      <c r="CO57" s="1143" t="s">
        <v>352</v>
      </c>
      <c r="CP57" s="1143" t="s">
        <v>353</v>
      </c>
      <c r="CQ57" s="1143" t="s">
        <v>354</v>
      </c>
      <c r="CR57" s="1143" t="s">
        <v>355</v>
      </c>
      <c r="CS57" s="1143" t="s">
        <v>356</v>
      </c>
      <c r="CT57" s="1143" t="s">
        <v>357</v>
      </c>
      <c r="CU57" s="1143" t="s">
        <v>358</v>
      </c>
      <c r="CV57" s="1143" t="s">
        <v>359</v>
      </c>
      <c r="CW57" s="1143" t="s">
        <v>360</v>
      </c>
      <c r="CX57" s="1143" t="s">
        <v>361</v>
      </c>
      <c r="CY57" s="1143" t="s">
        <v>362</v>
      </c>
      <c r="CZ57" s="451" t="s">
        <v>363</v>
      </c>
    </row>
    <row r="58" s="425" customFormat="true" ht="15" customHeight="true" x14ac:dyDescent="0.2">
      <c r="A58" s="1813" t="s">
        <v>180</v>
      </c>
      <c r="B58" s="1395" t="s">
        <v>181</v>
      </c>
      <c r="C58" s="1265">
        <v>1.7689747287963933</v>
      </c>
      <c r="D58" s="1266">
        <v>4.9178953000896737</v>
      </c>
      <c r="E58" s="1266">
        <v>10.606628551223329</v>
      </c>
      <c r="F58" s="1266">
        <v>20.868778283640626</v>
      </c>
      <c r="G58" s="1267">
        <v>41.861406938217876</v>
      </c>
      <c r="H58" s="1268">
        <v>13.354605066848032</v>
      </c>
      <c r="I58" s="1266">
        <v>23.204228731398235</v>
      </c>
      <c r="J58" s="1266">
        <v>32.411354905893781</v>
      </c>
      <c r="K58" s="1266">
        <v>43.692473869750287</v>
      </c>
      <c r="L58" s="1269">
        <v>53.986616694397092</v>
      </c>
      <c r="M58" s="1270">
        <v>1.2127514385535525</v>
      </c>
      <c r="N58" s="1266">
        <v>2.6977537918007735</v>
      </c>
      <c r="O58" s="1266">
        <v>5.3359103700632424</v>
      </c>
      <c r="P58" s="1266">
        <v>9.0601716470978335</v>
      </c>
      <c r="Q58" s="1267">
        <v>18.982445277363304</v>
      </c>
      <c r="R58" s="1268">
        <v>5.4363665154241385</v>
      </c>
      <c r="S58" s="1266">
        <v>24.525720199608447</v>
      </c>
      <c r="T58" s="1266">
        <v>3.2953893233328002</v>
      </c>
      <c r="U58" s="1266">
        <v>2.5980061765639482</v>
      </c>
      <c r="V58" s="1266">
        <v>82.758796604335629</v>
      </c>
      <c r="W58" s="1266">
        <v>7.1856041170306275</v>
      </c>
      <c r="X58" s="1266">
        <v>16.919982330379476</v>
      </c>
      <c r="Y58" s="1266">
        <v>36.612754098145487</v>
      </c>
      <c r="Z58" s="1266">
        <v>67.501880831328606</v>
      </c>
      <c r="AA58" s="1266">
        <v>61.263177412696045</v>
      </c>
      <c r="AB58" s="1266">
        <v>36.740253678662157</v>
      </c>
      <c r="AC58" s="1266">
        <v>47.316564833872853</v>
      </c>
      <c r="AD58" s="1266">
        <v>30.806910697253965</v>
      </c>
      <c r="AE58" s="1266">
        <v>44.114426970993577</v>
      </c>
      <c r="AF58" s="1266">
        <v>7.4449758933253243</v>
      </c>
      <c r="AG58" s="1266">
        <v>20.115637189204115</v>
      </c>
      <c r="AH58" s="1266">
        <v>13.742177701886268</v>
      </c>
      <c r="AI58" s="1266">
        <v>5.3079461912156702</v>
      </c>
      <c r="AJ58" s="1266">
        <v>14.488027059788841</v>
      </c>
      <c r="AK58" s="1266">
        <v>25.447364672099038</v>
      </c>
      <c r="AL58" s="1266">
        <v>2.9460394987244811</v>
      </c>
      <c r="AM58" s="1266">
        <v>11.55064240179169</v>
      </c>
      <c r="AN58" s="1266">
        <v>36.151819345335774</v>
      </c>
      <c r="AO58" s="1266">
        <v>19.604221074199053</v>
      </c>
      <c r="AP58" s="1266">
        <v>4.8107039350532208</v>
      </c>
      <c r="AQ58" s="1266">
        <v>23.069026557457519</v>
      </c>
      <c r="AR58" s="1266">
        <v>50.040358532917175</v>
      </c>
      <c r="AS58" s="1266">
        <v>15.404904192708807</v>
      </c>
      <c r="AT58" s="1266">
        <v>43.067982974845613</v>
      </c>
      <c r="AU58" s="1266">
        <v>17.303724851638538</v>
      </c>
      <c r="AV58" s="1266">
        <v>15.523338556279281</v>
      </c>
      <c r="AW58" s="1266">
        <v>5.0611901432096147</v>
      </c>
      <c r="AX58" s="1266">
        <v>8.0783572632405036</v>
      </c>
      <c r="AY58" s="1271">
        <v>33.047832029602489</v>
      </c>
      <c r="AZ58" s="1271">
        <v>5.4596637414467883</v>
      </c>
      <c r="BA58" s="230"/>
      <c r="BB58" s="153"/>
      <c r="BC58" s="320"/>
      <c r="BD58" s="294"/>
      <c r="BE58" s="294"/>
      <c r="BF58" s="294"/>
      <c r="BG58" s="321"/>
      <c r="BH58" s="329"/>
      <c r="BI58" s="294"/>
      <c r="BJ58" s="294"/>
      <c r="BK58" s="294"/>
      <c r="BL58" s="321"/>
      <c r="BM58" s="329"/>
      <c r="BN58" s="294"/>
      <c r="BO58" s="294"/>
      <c r="BP58" s="294"/>
      <c r="BQ58" s="321"/>
      <c r="BR58" s="329"/>
      <c r="BS58" s="294"/>
      <c r="BT58" s="294"/>
      <c r="BU58" s="294"/>
      <c r="BV58" s="294"/>
      <c r="BW58" s="294"/>
      <c r="BX58" s="294"/>
      <c r="BY58" s="295"/>
      <c r="BZ58" s="295"/>
      <c r="CA58" s="295"/>
      <c r="CB58" s="295"/>
      <c r="CC58" s="295"/>
      <c r="CD58" s="295"/>
      <c r="CE58" s="295"/>
      <c r="CF58" s="295"/>
      <c r="CG58" s="295"/>
      <c r="CH58" s="295"/>
      <c r="CI58" s="295"/>
      <c r="CJ58" s="295"/>
      <c r="CK58" s="295"/>
      <c r="CL58" s="295"/>
      <c r="CM58" s="295"/>
      <c r="CN58" s="295"/>
      <c r="CO58" s="295"/>
      <c r="CP58" s="295"/>
      <c r="CQ58" s="295"/>
      <c r="CR58" s="295"/>
      <c r="CS58" s="295"/>
      <c r="CT58" s="295"/>
      <c r="CU58" s="295"/>
      <c r="CV58" s="295"/>
      <c r="CW58" s="295"/>
      <c r="CX58" s="295"/>
      <c r="CY58" s="295"/>
      <c r="CZ58" s="334"/>
    </row>
    <row r="59" s="425" customFormat="true" ht="15" customHeight="true" x14ac:dyDescent="0.2">
      <c r="A59" s="1814"/>
      <c r="B59" s="1396" t="s">
        <v>182</v>
      </c>
      <c r="C59" s="1272">
        <v>3.7172644313271346</v>
      </c>
      <c r="D59" s="1273">
        <v>9.9021080138240833</v>
      </c>
      <c r="E59" s="1273">
        <v>16.29307229971856</v>
      </c>
      <c r="F59" s="1273">
        <v>19.783318176358282</v>
      </c>
      <c r="G59" s="1274">
        <v>15.972778127954843</v>
      </c>
      <c r="H59" s="1275">
        <v>16.655618304422916</v>
      </c>
      <c r="I59" s="1273">
        <v>22.684313044281339</v>
      </c>
      <c r="J59" s="1273">
        <v>22.022672528657235</v>
      </c>
      <c r="K59" s="1273">
        <v>19.109597126360889</v>
      </c>
      <c r="L59" s="1276">
        <v>12.613699048283452</v>
      </c>
      <c r="M59" s="1277">
        <v>2.8452754578492621</v>
      </c>
      <c r="N59" s="1273">
        <v>6.1184967755790858</v>
      </c>
      <c r="O59" s="1273">
        <v>11.431392074202298</v>
      </c>
      <c r="P59" s="1273">
        <v>15.501936085879722</v>
      </c>
      <c r="Q59" s="1274">
        <v>16.246506839587191</v>
      </c>
      <c r="R59" s="1275">
        <v>15.610250276581066</v>
      </c>
      <c r="S59" s="1273">
        <v>23.728627903787046</v>
      </c>
      <c r="T59" s="1273">
        <v>4.4847765979256611</v>
      </c>
      <c r="U59" s="1273">
        <v>1.4914840766930373</v>
      </c>
      <c r="V59" s="1273">
        <v>8.3535145531740618</v>
      </c>
      <c r="W59" s="1273">
        <v>12.32240376646404</v>
      </c>
      <c r="X59" s="1273">
        <v>10.770654406037378</v>
      </c>
      <c r="Y59" s="1273">
        <v>38.373555918417246</v>
      </c>
      <c r="Z59" s="1273">
        <v>3.4552027842120858</v>
      </c>
      <c r="AA59" s="1273">
        <v>27.933577810901198</v>
      </c>
      <c r="AB59" s="1273">
        <v>30.733780414439778</v>
      </c>
      <c r="AC59" s="1273">
        <v>13.592366919130455</v>
      </c>
      <c r="AD59" s="1273">
        <v>36.70071625092087</v>
      </c>
      <c r="AE59" s="1273">
        <v>18.797633591760867</v>
      </c>
      <c r="AF59" s="1273">
        <v>3.8917935074145427</v>
      </c>
      <c r="AG59" s="1273">
        <v>23.948702171278967</v>
      </c>
      <c r="AH59" s="1273">
        <v>5.8405867105084752</v>
      </c>
      <c r="AI59" s="1273">
        <v>0.65348220212488217</v>
      </c>
      <c r="AJ59" s="1273">
        <v>8.2666427341178768</v>
      </c>
      <c r="AK59" s="1273">
        <v>35.714040629255344</v>
      </c>
      <c r="AL59" s="1273">
        <v>13.697708583547366</v>
      </c>
      <c r="AM59" s="1273">
        <v>11.653505844113921</v>
      </c>
      <c r="AN59" s="1273">
        <v>23.587099511371807</v>
      </c>
      <c r="AO59" s="1273">
        <v>13.641476328037028</v>
      </c>
      <c r="AP59" s="1273">
        <v>4.5029785891936021</v>
      </c>
      <c r="AQ59" s="1273">
        <v>19.219440054098218</v>
      </c>
      <c r="AR59" s="1273">
        <v>12.686945635619507</v>
      </c>
      <c r="AS59" s="1273">
        <v>19.867374481073455</v>
      </c>
      <c r="AT59" s="1273">
        <v>48.81339832121602</v>
      </c>
      <c r="AU59" s="1273">
        <v>13.600794977534047</v>
      </c>
      <c r="AV59" s="1273">
        <v>26.890869005955643</v>
      </c>
      <c r="AW59" s="1273">
        <v>3.6961164694529645</v>
      </c>
      <c r="AX59" s="1273">
        <v>2.2623512336610814</v>
      </c>
      <c r="AY59" s="1278">
        <v>15.338905820298642</v>
      </c>
      <c r="AZ59" s="1278">
        <v>5.7543941401219687</v>
      </c>
      <c r="BA59" s="231"/>
      <c r="BB59" s="154"/>
      <c r="BC59" s="322"/>
      <c r="BD59" s="296"/>
      <c r="BE59" s="296"/>
      <c r="BF59" s="296"/>
      <c r="BG59" s="323"/>
      <c r="BH59" s="330"/>
      <c r="BI59" s="296"/>
      <c r="BJ59" s="296"/>
      <c r="BK59" s="296"/>
      <c r="BL59" s="323"/>
      <c r="BM59" s="330"/>
      <c r="BN59" s="296"/>
      <c r="BO59" s="296"/>
      <c r="BP59" s="296"/>
      <c r="BQ59" s="323"/>
      <c r="BR59" s="330"/>
      <c r="BS59" s="296"/>
      <c r="BT59" s="296"/>
      <c r="BU59" s="296"/>
      <c r="BV59" s="296"/>
      <c r="BW59" s="296"/>
      <c r="BX59" s="296"/>
      <c r="BY59" s="297"/>
      <c r="BZ59" s="297"/>
      <c r="CA59" s="297"/>
      <c r="CB59" s="297"/>
      <c r="CC59" s="297"/>
      <c r="CD59" s="297"/>
      <c r="CE59" s="297"/>
      <c r="CF59" s="297"/>
      <c r="CG59" s="297"/>
      <c r="CH59" s="297"/>
      <c r="CI59" s="297"/>
      <c r="CJ59" s="297"/>
      <c r="CK59" s="297"/>
      <c r="CL59" s="297"/>
      <c r="CM59" s="297"/>
      <c r="CN59" s="297"/>
      <c r="CO59" s="297"/>
      <c r="CP59" s="297"/>
      <c r="CQ59" s="297"/>
      <c r="CR59" s="297"/>
      <c r="CS59" s="297"/>
      <c r="CT59" s="297"/>
      <c r="CU59" s="297"/>
      <c r="CV59" s="297"/>
      <c r="CW59" s="297"/>
      <c r="CX59" s="297"/>
      <c r="CY59" s="297"/>
      <c r="CZ59" s="335"/>
    </row>
    <row r="60" s="425" customFormat="true" ht="15" customHeight="true" x14ac:dyDescent="0.2">
      <c r="A60" s="1814"/>
      <c r="B60" s="1396" t="s">
        <v>183</v>
      </c>
      <c r="C60" s="1272">
        <v>9.891107054153899</v>
      </c>
      <c r="D60" s="1273">
        <v>16.359022057539779</v>
      </c>
      <c r="E60" s="1273">
        <v>19.859418394083171</v>
      </c>
      <c r="F60" s="1273">
        <v>18.382794560048293</v>
      </c>
      <c r="G60" s="1274">
        <v>8.0959491798945802</v>
      </c>
      <c r="H60" s="1275">
        <v>24.864760075797385</v>
      </c>
      <c r="I60" s="1273">
        <v>22.628987613857632</v>
      </c>
      <c r="J60" s="1273">
        <v>16.88985848752041</v>
      </c>
      <c r="K60" s="1273">
        <v>9.7056905874746988</v>
      </c>
      <c r="L60" s="1276">
        <v>5.8319445635522085</v>
      </c>
      <c r="M60" s="1277">
        <v>8.3724001361722546</v>
      </c>
      <c r="N60" s="1273">
        <v>12.208908715110432</v>
      </c>
      <c r="O60" s="1273">
        <v>17.022444143511667</v>
      </c>
      <c r="P60" s="1273">
        <v>18.756520982019271</v>
      </c>
      <c r="Q60" s="1274">
        <v>12.610665271103322</v>
      </c>
      <c r="R60" s="1275">
        <v>33.003129199332463</v>
      </c>
      <c r="S60" s="1273">
        <v>17.50733024861287</v>
      </c>
      <c r="T60" s="1273">
        <v>6.3033340227735088</v>
      </c>
      <c r="U60" s="1273">
        <v>1.6918605472250923</v>
      </c>
      <c r="V60" s="1273">
        <v>6.8099953827547193</v>
      </c>
      <c r="W60" s="1273">
        <v>9.5127999044919971</v>
      </c>
      <c r="X60" s="1273">
        <v>16.209554318738991</v>
      </c>
      <c r="Y60" s="1273">
        <v>9.403884061281504</v>
      </c>
      <c r="Z60" s="1273">
        <v>4.6607643871550248</v>
      </c>
      <c r="AA60" s="1273">
        <v>1.9728474640137019</v>
      </c>
      <c r="AB60" s="1273">
        <v>6.5976352979185968</v>
      </c>
      <c r="AC60" s="1273">
        <v>9.7669053355433686</v>
      </c>
      <c r="AD60" s="1273">
        <v>12.176669312620543</v>
      </c>
      <c r="AE60" s="1273">
        <v>6.0780071430788629</v>
      </c>
      <c r="AF60" s="1273">
        <v>9.2799132186196758</v>
      </c>
      <c r="AG60" s="1273">
        <v>31.00669769548578</v>
      </c>
      <c r="AH60" s="1273">
        <v>7.4661049064761027</v>
      </c>
      <c r="AI60" s="1273">
        <v>5.544865851866045</v>
      </c>
      <c r="AJ60" s="1273">
        <v>14.540664204340237</v>
      </c>
      <c r="AK60" s="1273">
        <v>11.760185596205249</v>
      </c>
      <c r="AL60" s="1273">
        <v>14.394602754626288</v>
      </c>
      <c r="AM60" s="1273">
        <v>16.994125525644289</v>
      </c>
      <c r="AN60" s="1273">
        <v>19.903392793655499</v>
      </c>
      <c r="AO60" s="1273">
        <v>18.479982310030969</v>
      </c>
      <c r="AP60" s="1273">
        <v>12.828918224016187</v>
      </c>
      <c r="AQ60" s="1273">
        <v>47.458893648257202</v>
      </c>
      <c r="AR60" s="1273">
        <v>7.7001360500425902</v>
      </c>
      <c r="AS60" s="1273">
        <v>13.204704926386279</v>
      </c>
      <c r="AT60" s="1273">
        <v>2.5310805232984834</v>
      </c>
      <c r="AU60" s="1273">
        <v>52.993711023836809</v>
      </c>
      <c r="AV60" s="1273">
        <v>23.081261057441456</v>
      </c>
      <c r="AW60" s="1273">
        <v>26.347099802447914</v>
      </c>
      <c r="AX60" s="1273">
        <v>3.044379986325255</v>
      </c>
      <c r="AY60" s="1278">
        <v>18.590107907719151</v>
      </c>
      <c r="AZ60" s="1278">
        <v>20.440106855726199</v>
      </c>
      <c r="BA60" s="231"/>
      <c r="BB60" s="154"/>
      <c r="BC60" s="322"/>
      <c r="BD60" s="296"/>
      <c r="BE60" s="296"/>
      <c r="BF60" s="296"/>
      <c r="BG60" s="323"/>
      <c r="BH60" s="330"/>
      <c r="BI60" s="296"/>
      <c r="BJ60" s="296"/>
      <c r="BK60" s="296"/>
      <c r="BL60" s="323"/>
      <c r="BM60" s="330"/>
      <c r="BN60" s="296"/>
      <c r="BO60" s="296"/>
      <c r="BP60" s="296"/>
      <c r="BQ60" s="323"/>
      <c r="BR60" s="330"/>
      <c r="BS60" s="296"/>
      <c r="BT60" s="296"/>
      <c r="BU60" s="296"/>
      <c r="BV60" s="296"/>
      <c r="BW60" s="296"/>
      <c r="BX60" s="296"/>
      <c r="BY60" s="297"/>
      <c r="BZ60" s="297"/>
      <c r="CA60" s="297"/>
      <c r="CB60" s="297"/>
      <c r="CC60" s="297"/>
      <c r="CD60" s="297"/>
      <c r="CE60" s="297"/>
      <c r="CF60" s="297"/>
      <c r="CG60" s="297"/>
      <c r="CH60" s="297"/>
      <c r="CI60" s="297"/>
      <c r="CJ60" s="297"/>
      <c r="CK60" s="297"/>
      <c r="CL60" s="297"/>
      <c r="CM60" s="297"/>
      <c r="CN60" s="297"/>
      <c r="CO60" s="297"/>
      <c r="CP60" s="297"/>
      <c r="CQ60" s="297"/>
      <c r="CR60" s="297"/>
      <c r="CS60" s="297"/>
      <c r="CT60" s="297"/>
      <c r="CU60" s="297"/>
      <c r="CV60" s="297"/>
      <c r="CW60" s="297"/>
      <c r="CX60" s="297"/>
      <c r="CY60" s="297"/>
      <c r="CZ60" s="335"/>
    </row>
    <row r="61" s="425" customFormat="true" ht="15" customHeight="true" x14ac:dyDescent="0.2">
      <c r="A61" s="1814"/>
      <c r="B61" s="1396" t="s">
        <v>184</v>
      </c>
      <c r="C61" s="1272">
        <v>71.470462828002297</v>
      </c>
      <c r="D61" s="1273">
        <v>55.860550211558781</v>
      </c>
      <c r="E61" s="1273">
        <v>38.87846572050195</v>
      </c>
      <c r="F61" s="1273">
        <v>25.209638830463867</v>
      </c>
      <c r="G61" s="1274">
        <v>19.065206595939898</v>
      </c>
      <c r="H61" s="1275">
        <v>34.57198116999762</v>
      </c>
      <c r="I61" s="1273">
        <v>17.966640086955273</v>
      </c>
      <c r="J61" s="1273">
        <v>14.653415568073951</v>
      </c>
      <c r="K61" s="1273">
        <v>13.551084472890484</v>
      </c>
      <c r="L61" s="1276">
        <v>14.713840122231653</v>
      </c>
      <c r="M61" s="1277">
        <v>74.07604679221086</v>
      </c>
      <c r="N61" s="1273">
        <v>65.855884947940851</v>
      </c>
      <c r="O61" s="1273">
        <v>52.306227730229715</v>
      </c>
      <c r="P61" s="1273">
        <v>41.271329870974363</v>
      </c>
      <c r="Q61" s="1274">
        <v>33.719747649568014</v>
      </c>
      <c r="R61" s="1275">
        <v>15.407000123175965</v>
      </c>
      <c r="S61" s="1273">
        <v>15.249942189440915</v>
      </c>
      <c r="T61" s="1273">
        <v>67.20802180406038</v>
      </c>
      <c r="U61" s="1273">
        <v>91.390814649344989</v>
      </c>
      <c r="V61" s="1273">
        <v>1.0759559412359729</v>
      </c>
      <c r="W61" s="1273">
        <v>61.163999716225227</v>
      </c>
      <c r="X61" s="1273">
        <v>31.296972384987718</v>
      </c>
      <c r="Y61" s="1273">
        <v>1.582203058029483</v>
      </c>
      <c r="Z61" s="1273">
        <v>3.389022463953832</v>
      </c>
      <c r="AA61" s="1273">
        <v>0.47665745220432609</v>
      </c>
      <c r="AB61" s="1273">
        <v>13.252430060271084</v>
      </c>
      <c r="AC61" s="1273">
        <v>18.96647724931228</v>
      </c>
      <c r="AD61" s="1273">
        <v>5.3432814599060467</v>
      </c>
      <c r="AE61" s="1273">
        <v>11.064459443681834</v>
      </c>
      <c r="AF61" s="1273">
        <v>53.924237435411946</v>
      </c>
      <c r="AG61" s="1273">
        <v>9.8510574533412854</v>
      </c>
      <c r="AH61" s="1273">
        <v>4.3905136026135434</v>
      </c>
      <c r="AI61" s="1273">
        <v>4.085683272513533</v>
      </c>
      <c r="AJ61" s="1273">
        <v>44.570057340699883</v>
      </c>
      <c r="AK61" s="1273">
        <v>14.232167074617182</v>
      </c>
      <c r="AL61" s="1273">
        <v>3.8095651936959531</v>
      </c>
      <c r="AM61" s="1273">
        <v>7.7337089922065383</v>
      </c>
      <c r="AN61" s="1273">
        <v>0.20851565997675003</v>
      </c>
      <c r="AO61" s="1273">
        <v>8.6220575525782781</v>
      </c>
      <c r="AP61" s="1273">
        <v>62.336566280720348</v>
      </c>
      <c r="AQ61" s="1273">
        <v>4.3365529193816243</v>
      </c>
      <c r="AR61" s="1273">
        <v>25.233705847707892</v>
      </c>
      <c r="AS61" s="1273">
        <v>31.624413672503739</v>
      </c>
      <c r="AT61" s="1273">
        <v>8.4114653565323869E-2</v>
      </c>
      <c r="AU61" s="1273">
        <v>4.1067183677535359</v>
      </c>
      <c r="AV61" s="1273">
        <v>10.842241646395159</v>
      </c>
      <c r="AW61" s="1273">
        <v>47.752546482962778</v>
      </c>
      <c r="AX61" s="1273">
        <v>82.342889273311215</v>
      </c>
      <c r="AY61" s="1278">
        <v>22.86046600515219</v>
      </c>
      <c r="AZ61" s="1278">
        <v>61.517583213361441</v>
      </c>
      <c r="BA61" s="231"/>
      <c r="BB61" s="154"/>
      <c r="BC61" s="322"/>
      <c r="BD61" s="296"/>
      <c r="BE61" s="296"/>
      <c r="BF61" s="296"/>
      <c r="BG61" s="323"/>
      <c r="BH61" s="330"/>
      <c r="BI61" s="296"/>
      <c r="BJ61" s="296"/>
      <c r="BK61" s="296"/>
      <c r="BL61" s="323"/>
      <c r="BM61" s="330"/>
      <c r="BN61" s="296"/>
      <c r="BO61" s="296"/>
      <c r="BP61" s="296"/>
      <c r="BQ61" s="323"/>
      <c r="BR61" s="330"/>
      <c r="BS61" s="296"/>
      <c r="BT61" s="296"/>
      <c r="BU61" s="296"/>
      <c r="BV61" s="296"/>
      <c r="BW61" s="296"/>
      <c r="BX61" s="296"/>
      <c r="BY61" s="297"/>
      <c r="BZ61" s="297"/>
      <c r="CA61" s="297"/>
      <c r="CB61" s="297"/>
      <c r="CC61" s="297"/>
      <c r="CD61" s="297"/>
      <c r="CE61" s="297"/>
      <c r="CF61" s="297"/>
      <c r="CG61" s="297"/>
      <c r="CH61" s="297"/>
      <c r="CI61" s="297"/>
      <c r="CJ61" s="297"/>
      <c r="CK61" s="297"/>
      <c r="CL61" s="297"/>
      <c r="CM61" s="297"/>
      <c r="CN61" s="297"/>
      <c r="CO61" s="297"/>
      <c r="CP61" s="297"/>
      <c r="CQ61" s="297"/>
      <c r="CR61" s="297"/>
      <c r="CS61" s="297"/>
      <c r="CT61" s="297"/>
      <c r="CU61" s="297"/>
      <c r="CV61" s="297"/>
      <c r="CW61" s="297"/>
      <c r="CX61" s="297"/>
      <c r="CY61" s="297"/>
      <c r="CZ61" s="335"/>
    </row>
    <row r="62" s="425" customFormat="true" ht="15" customHeight="true" x14ac:dyDescent="0.2">
      <c r="A62" s="1814"/>
      <c r="B62" s="1396" t="s">
        <v>185</v>
      </c>
      <c r="C62" s="1272">
        <v>1.6869783865022678</v>
      </c>
      <c r="D62" s="1273">
        <v>2.0805451865854909</v>
      </c>
      <c r="E62" s="1273">
        <v>3.3197456478779941</v>
      </c>
      <c r="F62" s="1273">
        <v>4.7731975298871587</v>
      </c>
      <c r="G62" s="1274">
        <v>5.1499579577838546</v>
      </c>
      <c r="H62" s="1275">
        <v>2.1552499007365453</v>
      </c>
      <c r="I62" s="1273">
        <v>4.002650995656384</v>
      </c>
      <c r="J62" s="1273">
        <v>3.4512439188080597</v>
      </c>
      <c r="K62" s="1273">
        <v>3.6051521681398002</v>
      </c>
      <c r="L62" s="1276">
        <v>4.1448286578792759</v>
      </c>
      <c r="M62" s="1277">
        <v>1.6709956887524295</v>
      </c>
      <c r="N62" s="1273">
        <v>1.9263089394326798</v>
      </c>
      <c r="O62" s="1273">
        <v>2.4131061858626248</v>
      </c>
      <c r="P62" s="1273">
        <v>3.8118886662018197</v>
      </c>
      <c r="Q62" s="1274">
        <v>7.0160994821944698</v>
      </c>
      <c r="R62" s="1275">
        <v>1.1419457892077505</v>
      </c>
      <c r="S62" s="1273">
        <v>3.5404173515676498</v>
      </c>
      <c r="T62" s="1273">
        <v>2.2545449726880107</v>
      </c>
      <c r="U62" s="1273">
        <v>0.8721068209992936</v>
      </c>
      <c r="V62" s="1273">
        <v>0</v>
      </c>
      <c r="W62" s="1273">
        <v>0.85926970074923748</v>
      </c>
      <c r="X62" s="1273">
        <v>2.3288278754476845</v>
      </c>
      <c r="Y62" s="1273">
        <v>0.58666073606538649</v>
      </c>
      <c r="Z62" s="1273">
        <v>1.7897767419085761E-2</v>
      </c>
      <c r="AA62" s="1273">
        <v>3.9801095806721789</v>
      </c>
      <c r="AB62" s="1273">
        <v>1.2767882495905789</v>
      </c>
      <c r="AC62" s="1273">
        <v>0.94781365948805563</v>
      </c>
      <c r="AD62" s="1273">
        <v>5.5040687590327462</v>
      </c>
      <c r="AE62" s="1273">
        <v>1.9450838328834787</v>
      </c>
      <c r="AF62" s="1273">
        <v>2.4997589572431709</v>
      </c>
      <c r="AG62" s="1273">
        <v>3.343632712220332</v>
      </c>
      <c r="AH62" s="1273">
        <v>62.439899316512815</v>
      </c>
      <c r="AI62" s="1273">
        <v>60.255282960702225</v>
      </c>
      <c r="AJ62" s="1273">
        <v>2.2377249384311058</v>
      </c>
      <c r="AK62" s="1273">
        <v>2.955959069269217</v>
      </c>
      <c r="AL62" s="1273">
        <v>2.334471822700289</v>
      </c>
      <c r="AM62" s="1273">
        <v>12.883482476684113</v>
      </c>
      <c r="AN62" s="1273">
        <v>2.8677089709327053</v>
      </c>
      <c r="AO62" s="1273">
        <v>10.506808049337252</v>
      </c>
      <c r="AP62" s="1273">
        <v>3.7975486532055243</v>
      </c>
      <c r="AQ62" s="1273">
        <v>1.2415286947680981</v>
      </c>
      <c r="AR62" s="1273">
        <v>0.2978752592668365</v>
      </c>
      <c r="AS62" s="1273">
        <v>2.1689950735937598</v>
      </c>
      <c r="AT62" s="1273">
        <v>0.21054409690594184</v>
      </c>
      <c r="AU62" s="1273">
        <v>1.731784396639954</v>
      </c>
      <c r="AV62" s="1273">
        <v>1.0367187523902197</v>
      </c>
      <c r="AW62" s="1273">
        <v>2.8555280808937926</v>
      </c>
      <c r="AX62" s="1273">
        <v>0.45207995069304063</v>
      </c>
      <c r="AY62" s="1278">
        <v>0.79363661571769473</v>
      </c>
      <c r="AZ62" s="1278">
        <v>1.2539399510644489</v>
      </c>
      <c r="BA62" s="231"/>
      <c r="BB62" s="154"/>
      <c r="BC62" s="322"/>
      <c r="BD62" s="296"/>
      <c r="BE62" s="296"/>
      <c r="BF62" s="296"/>
      <c r="BG62" s="323"/>
      <c r="BH62" s="330"/>
      <c r="BI62" s="296"/>
      <c r="BJ62" s="296"/>
      <c r="BK62" s="296"/>
      <c r="BL62" s="323"/>
      <c r="BM62" s="330"/>
      <c r="BN62" s="296"/>
      <c r="BO62" s="296"/>
      <c r="BP62" s="296"/>
      <c r="BQ62" s="323"/>
      <c r="BR62" s="330"/>
      <c r="BS62" s="296"/>
      <c r="BT62" s="296"/>
      <c r="BU62" s="296"/>
      <c r="BV62" s="296"/>
      <c r="BW62" s="296"/>
      <c r="BX62" s="296"/>
      <c r="BY62" s="297"/>
      <c r="BZ62" s="297"/>
      <c r="CA62" s="297"/>
      <c r="CB62" s="297"/>
      <c r="CC62" s="297"/>
      <c r="CD62" s="297"/>
      <c r="CE62" s="297"/>
      <c r="CF62" s="297"/>
      <c r="CG62" s="297"/>
      <c r="CH62" s="297"/>
      <c r="CI62" s="297"/>
      <c r="CJ62" s="297"/>
      <c r="CK62" s="297"/>
      <c r="CL62" s="297"/>
      <c r="CM62" s="297"/>
      <c r="CN62" s="297"/>
      <c r="CO62" s="297"/>
      <c r="CP62" s="297"/>
      <c r="CQ62" s="297"/>
      <c r="CR62" s="297"/>
      <c r="CS62" s="297"/>
      <c r="CT62" s="297"/>
      <c r="CU62" s="297"/>
      <c r="CV62" s="297"/>
      <c r="CW62" s="297"/>
      <c r="CX62" s="297"/>
      <c r="CY62" s="297"/>
      <c r="CZ62" s="335"/>
    </row>
    <row r="63" s="425" customFormat="true" ht="15" customHeight="true" x14ac:dyDescent="0.2">
      <c r="A63" s="1814"/>
      <c r="B63" s="1396" t="s">
        <v>186</v>
      </c>
      <c r="C63" s="1272">
        <v>8.1030074359066582</v>
      </c>
      <c r="D63" s="1273">
        <v>6.2256912292919377</v>
      </c>
      <c r="E63" s="1273">
        <v>4.3757167049718149</v>
      </c>
      <c r="F63" s="1273">
        <v>2.1776934417162641</v>
      </c>
      <c r="G63" s="1274">
        <v>0.83417673162934414</v>
      </c>
      <c r="H63" s="1275">
        <v>2.5213534063288345</v>
      </c>
      <c r="I63" s="1273">
        <v>1.0973743764508586</v>
      </c>
      <c r="J63" s="1273">
        <v>0.74290553259720482</v>
      </c>
      <c r="K63" s="1273">
        <v>0.38549994955782557</v>
      </c>
      <c r="L63" s="1276">
        <v>0.25955535755562675</v>
      </c>
      <c r="M63" s="1277">
        <v>8.515931779460276</v>
      </c>
      <c r="N63" s="1273">
        <v>7.3965895154842363</v>
      </c>
      <c r="O63" s="1273">
        <v>6.2965337194499984</v>
      </c>
      <c r="P63" s="1273">
        <v>4.8485379768941055</v>
      </c>
      <c r="Q63" s="1274">
        <v>2.9018317635926927</v>
      </c>
      <c r="R63" s="1275">
        <v>3.2239728483330019</v>
      </c>
      <c r="S63" s="1273">
        <v>4.3660413610520834</v>
      </c>
      <c r="T63" s="1273">
        <v>11.309014199338153</v>
      </c>
      <c r="U63" s="1273">
        <v>1.3819661595967185</v>
      </c>
      <c r="V63" s="1273">
        <v>0</v>
      </c>
      <c r="W63" s="1273">
        <v>7.6806110356313173</v>
      </c>
      <c r="X63" s="1273">
        <v>5.2495926313409553</v>
      </c>
      <c r="Y63" s="1273">
        <v>0.16937457457669014</v>
      </c>
      <c r="Z63" s="1273">
        <v>8.6755696599943047E-2</v>
      </c>
      <c r="AA63" s="1273">
        <v>2.6876840780048479</v>
      </c>
      <c r="AB63" s="1273">
        <v>3.1204201129306592</v>
      </c>
      <c r="AC63" s="1273">
        <v>1.0240495752051741</v>
      </c>
      <c r="AD63" s="1273">
        <v>1.2882897634062564</v>
      </c>
      <c r="AE63" s="1273">
        <v>1.4197595791695974</v>
      </c>
      <c r="AF63" s="1273">
        <v>19.091645810723186</v>
      </c>
      <c r="AG63" s="1273">
        <v>3.1365243996047898</v>
      </c>
      <c r="AH63" s="1273">
        <v>4.724150174052749</v>
      </c>
      <c r="AI63" s="1273">
        <v>8.1289079529696266</v>
      </c>
      <c r="AJ63" s="1273">
        <v>13.469300530044015</v>
      </c>
      <c r="AK63" s="1273">
        <v>6.3576081812136769</v>
      </c>
      <c r="AL63" s="1273">
        <v>3.7474431074699823</v>
      </c>
      <c r="AM63" s="1273">
        <v>16.128518325419471</v>
      </c>
      <c r="AN63" s="1273">
        <v>0.88249834017201012</v>
      </c>
      <c r="AO63" s="1273">
        <v>7.871907844416552</v>
      </c>
      <c r="AP63" s="1273">
        <v>8.6919351983848827</v>
      </c>
      <c r="AQ63" s="1273">
        <v>6.6865059902496277E-2</v>
      </c>
      <c r="AR63" s="1273">
        <v>4.9162320413336888E-2</v>
      </c>
      <c r="AS63" s="1273">
        <v>4.9427633856568294</v>
      </c>
      <c r="AT63" s="1273">
        <v>2.2413868614324511E-2</v>
      </c>
      <c r="AU63" s="1273">
        <v>0.54482250183904113</v>
      </c>
      <c r="AV63" s="1273">
        <v>1.9617546516843565</v>
      </c>
      <c r="AW63" s="1273">
        <v>10.337574760549114</v>
      </c>
      <c r="AX63" s="1273">
        <v>1.4356991744029528</v>
      </c>
      <c r="AY63" s="1278">
        <v>0.47113257821986709</v>
      </c>
      <c r="AZ63" s="1278">
        <v>2.4256337219740556</v>
      </c>
      <c r="BA63" s="231"/>
      <c r="BB63" s="154"/>
      <c r="BC63" s="322"/>
      <c r="BD63" s="296"/>
      <c r="BE63" s="296"/>
      <c r="BF63" s="296"/>
      <c r="BG63" s="323"/>
      <c r="BH63" s="330"/>
      <c r="BI63" s="296"/>
      <c r="BJ63" s="296"/>
      <c r="BK63" s="296"/>
      <c r="BL63" s="323"/>
      <c r="BM63" s="330"/>
      <c r="BN63" s="296"/>
      <c r="BO63" s="296"/>
      <c r="BP63" s="296"/>
      <c r="BQ63" s="323"/>
      <c r="BR63" s="330"/>
      <c r="BS63" s="296"/>
      <c r="BT63" s="296"/>
      <c r="BU63" s="296"/>
      <c r="BV63" s="296"/>
      <c r="BW63" s="296"/>
      <c r="BX63" s="296"/>
      <c r="BY63" s="297"/>
      <c r="BZ63" s="297"/>
      <c r="CA63" s="297"/>
      <c r="CB63" s="297"/>
      <c r="CC63" s="297"/>
      <c r="CD63" s="297"/>
      <c r="CE63" s="297"/>
      <c r="CF63" s="297"/>
      <c r="CG63" s="297"/>
      <c r="CH63" s="297"/>
      <c r="CI63" s="297"/>
      <c r="CJ63" s="297"/>
      <c r="CK63" s="297"/>
      <c r="CL63" s="297"/>
      <c r="CM63" s="297"/>
      <c r="CN63" s="297"/>
      <c r="CO63" s="297"/>
      <c r="CP63" s="297"/>
      <c r="CQ63" s="297"/>
      <c r="CR63" s="297"/>
      <c r="CS63" s="297"/>
      <c r="CT63" s="297"/>
      <c r="CU63" s="297"/>
      <c r="CV63" s="297"/>
      <c r="CW63" s="297"/>
      <c r="CX63" s="297"/>
      <c r="CY63" s="297"/>
      <c r="CZ63" s="335"/>
    </row>
    <row r="64" s="425" customFormat="true" ht="15" customHeight="true" x14ac:dyDescent="0.2">
      <c r="A64" s="1814"/>
      <c r="B64" s="1396" t="s">
        <v>187</v>
      </c>
      <c r="C64" s="1272">
        <v>0.26075976587891725</v>
      </c>
      <c r="D64" s="1273">
        <v>0.42201195244997941</v>
      </c>
      <c r="E64" s="1273">
        <v>0.38855359626381897</v>
      </c>
      <c r="F64" s="1273">
        <v>0.34053600402539697</v>
      </c>
      <c r="G64" s="1274">
        <v>0.22028962528720542</v>
      </c>
      <c r="H64" s="1275">
        <v>0.28816702390209481</v>
      </c>
      <c r="I64" s="1273">
        <v>0.26635200988852181</v>
      </c>
      <c r="J64" s="1273">
        <v>0.25684364136690319</v>
      </c>
      <c r="K64" s="1273">
        <v>0.19955824765160174</v>
      </c>
      <c r="L64" s="1276">
        <v>0.10659569547630166</v>
      </c>
      <c r="M64" s="1277">
        <v>0.22071411690749715</v>
      </c>
      <c r="N64" s="1273">
        <v>0.38205307270688227</v>
      </c>
      <c r="O64" s="1273">
        <v>0.4675372842164468</v>
      </c>
      <c r="P64" s="1273">
        <v>0.42956771197092769</v>
      </c>
      <c r="Q64" s="1274">
        <v>0.38616860572788736</v>
      </c>
      <c r="R64" s="1275">
        <v>0.19777538739021008</v>
      </c>
      <c r="S64" s="1273">
        <v>1.4689808955605188</v>
      </c>
      <c r="T64" s="1273">
        <v>0.23925259384808903</v>
      </c>
      <c r="U64" s="1273">
        <v>2.7452181372829145E-2</v>
      </c>
      <c r="V64" s="1273">
        <v>0.42558757154235044</v>
      </c>
      <c r="W64" s="1273">
        <v>1.6540677366132499E-2</v>
      </c>
      <c r="X64" s="1273">
        <v>0</v>
      </c>
      <c r="Y64" s="1273">
        <v>0.82973352532635991</v>
      </c>
      <c r="Z64" s="1273">
        <v>1.6680810071898661E-2</v>
      </c>
      <c r="AA64" s="1273">
        <v>0.27800674926653746</v>
      </c>
      <c r="AB64" s="1273">
        <v>0.12728025564561055</v>
      </c>
      <c r="AC64" s="1273">
        <v>0.19818686271198716</v>
      </c>
      <c r="AD64" s="1273">
        <v>4.0499473251042559</v>
      </c>
      <c r="AE64" s="1273">
        <v>6.6884156033714923</v>
      </c>
      <c r="AF64" s="1273">
        <v>0.16859181130212303</v>
      </c>
      <c r="AG64" s="1273">
        <v>0.44939364157359069</v>
      </c>
      <c r="AH64" s="1273">
        <v>0.33072562938880423</v>
      </c>
      <c r="AI64" s="1273">
        <v>0.25038471966073461</v>
      </c>
      <c r="AJ64" s="1273">
        <v>0.20616153253633215</v>
      </c>
      <c r="AK64" s="1273">
        <v>0.29970172253792282</v>
      </c>
      <c r="AL64" s="1273">
        <v>3.4892959106977566</v>
      </c>
      <c r="AM64" s="1273">
        <v>7.2026088048561725</v>
      </c>
      <c r="AN64" s="1273">
        <v>5.490908310352836</v>
      </c>
      <c r="AO64" s="1273">
        <v>2.8527734276760315</v>
      </c>
      <c r="AP64" s="1273">
        <v>0.40508016840122613</v>
      </c>
      <c r="AQ64" s="1273">
        <v>3.7474508017295939E-2</v>
      </c>
      <c r="AR64" s="1273">
        <v>0.10642444151350981</v>
      </c>
      <c r="AS64" s="1273">
        <v>0.11672006302744864</v>
      </c>
      <c r="AT64" s="1273">
        <v>2.6479760817940163</v>
      </c>
      <c r="AU64" s="1273">
        <v>0.38311982987076271</v>
      </c>
      <c r="AV64" s="1273">
        <v>0.12221083419368575</v>
      </c>
      <c r="AW64" s="1273">
        <v>0.2794440198983395</v>
      </c>
      <c r="AX64" s="1273">
        <v>5.6328730209753868E-2</v>
      </c>
      <c r="AY64" s="1278">
        <v>2.4142641890743906</v>
      </c>
      <c r="AZ64" s="1278">
        <v>0.29946878655411358</v>
      </c>
      <c r="BA64" s="231"/>
      <c r="BB64" s="154"/>
      <c r="BC64" s="322"/>
      <c r="BD64" s="296"/>
      <c r="BE64" s="296"/>
      <c r="BF64" s="296"/>
      <c r="BG64" s="323"/>
      <c r="BH64" s="330"/>
      <c r="BI64" s="296"/>
      <c r="BJ64" s="296"/>
      <c r="BK64" s="296"/>
      <c r="BL64" s="323"/>
      <c r="BM64" s="330"/>
      <c r="BN64" s="296"/>
      <c r="BO64" s="296"/>
      <c r="BP64" s="296"/>
      <c r="BQ64" s="323"/>
      <c r="BR64" s="330"/>
      <c r="BS64" s="296"/>
      <c r="BT64" s="296"/>
      <c r="BU64" s="296"/>
      <c r="BV64" s="296"/>
      <c r="BW64" s="296"/>
      <c r="BX64" s="296"/>
      <c r="BY64" s="297"/>
      <c r="BZ64" s="297"/>
      <c r="CA64" s="297"/>
      <c r="CB64" s="297"/>
      <c r="CC64" s="297"/>
      <c r="CD64" s="297"/>
      <c r="CE64" s="297"/>
      <c r="CF64" s="297"/>
      <c r="CG64" s="297"/>
      <c r="CH64" s="297"/>
      <c r="CI64" s="297"/>
      <c r="CJ64" s="297"/>
      <c r="CK64" s="297"/>
      <c r="CL64" s="297"/>
      <c r="CM64" s="297"/>
      <c r="CN64" s="297"/>
      <c r="CO64" s="297"/>
      <c r="CP64" s="297"/>
      <c r="CQ64" s="297"/>
      <c r="CR64" s="297"/>
      <c r="CS64" s="297"/>
      <c r="CT64" s="297"/>
      <c r="CU64" s="297"/>
      <c r="CV64" s="297"/>
      <c r="CW64" s="297"/>
      <c r="CX64" s="297"/>
      <c r="CY64" s="297"/>
      <c r="CZ64" s="335"/>
    </row>
    <row r="65" s="425" customFormat="true" ht="15" customHeight="true" x14ac:dyDescent="0.2">
      <c r="A65" s="1814"/>
      <c r="B65" s="1396" t="s">
        <v>188</v>
      </c>
      <c r="C65" s="1272">
        <v>0.7340988213654881</v>
      </c>
      <c r="D65" s="1273">
        <v>0.65605173234516501</v>
      </c>
      <c r="E65" s="1273">
        <v>0.39952740413176968</v>
      </c>
      <c r="F65" s="1273">
        <v>0.16243971659663209</v>
      </c>
      <c r="G65" s="1274">
        <v>7.6951356813071858E-2</v>
      </c>
      <c r="H65" s="1275">
        <v>0.15308359710354602</v>
      </c>
      <c r="I65" s="1273">
        <v>8.9667072503951589E-2</v>
      </c>
      <c r="J65" s="1273">
        <v>4.5916696647800667E-2</v>
      </c>
      <c r="K65" s="1273">
        <v>4.5434565370968273E-2</v>
      </c>
      <c r="L65" s="1276">
        <v>3.5106941047344915E-2</v>
      </c>
      <c r="M65" s="1277">
        <v>0.77431114612082874</v>
      </c>
      <c r="N65" s="1273">
        <v>0.71452502720817324</v>
      </c>
      <c r="O65" s="1273">
        <v>0.70460638978724888</v>
      </c>
      <c r="P65" s="1273">
        <v>0.44263521580201237</v>
      </c>
      <c r="Q65" s="1274">
        <v>0.21183064106458779</v>
      </c>
      <c r="R65" s="1275">
        <v>7.0949664435194792E-2</v>
      </c>
      <c r="S65" s="1273">
        <v>3.9989537249692932</v>
      </c>
      <c r="T65" s="1273">
        <v>1.1124427989284271</v>
      </c>
      <c r="U65" s="1273">
        <v>1.2276397462504977E-2</v>
      </c>
      <c r="V65" s="1273">
        <v>0</v>
      </c>
      <c r="W65" s="1273">
        <v>0.20220382673791318</v>
      </c>
      <c r="X65" s="1273">
        <v>0</v>
      </c>
      <c r="Y65" s="1273">
        <v>0</v>
      </c>
      <c r="Z65" s="1273">
        <v>0</v>
      </c>
      <c r="AA65" s="1273">
        <v>3.8270241211016784E-2</v>
      </c>
      <c r="AB65" s="1273">
        <v>0.23773662182442948</v>
      </c>
      <c r="AC65" s="1273">
        <v>2.4707452021851952E-2</v>
      </c>
      <c r="AD65" s="1273">
        <v>1.4205495338761536</v>
      </c>
      <c r="AE65" s="1273">
        <v>6.8627863890814638</v>
      </c>
      <c r="AF65" s="1273">
        <v>1.0010025003950058</v>
      </c>
      <c r="AG65" s="1273">
        <v>0.19522938904192952</v>
      </c>
      <c r="AH65" s="1273">
        <v>4.1355328435613348E-2</v>
      </c>
      <c r="AI65" s="1273">
        <v>0</v>
      </c>
      <c r="AJ65" s="1273">
        <v>0.57105213799469512</v>
      </c>
      <c r="AK65" s="1273">
        <v>0.5822453465927625</v>
      </c>
      <c r="AL65" s="1273">
        <v>8.1329365361483017</v>
      </c>
      <c r="AM65" s="1273">
        <v>9.2235652977409064</v>
      </c>
      <c r="AN65" s="1273">
        <v>2.2507552805680526</v>
      </c>
      <c r="AO65" s="1273">
        <v>1.9643308383225668</v>
      </c>
      <c r="AP65" s="1273">
        <v>0.78244033540091162</v>
      </c>
      <c r="AQ65" s="1273">
        <v>0</v>
      </c>
      <c r="AR65" s="1273">
        <v>3.6926530736825627E-2</v>
      </c>
      <c r="AS65" s="1273">
        <v>0.2606840449645339</v>
      </c>
      <c r="AT65" s="1273">
        <v>2.0333224174632076</v>
      </c>
      <c r="AU65" s="1273">
        <v>9.8484736591699484E-2</v>
      </c>
      <c r="AV65" s="1273">
        <v>0.11953971721276209</v>
      </c>
      <c r="AW65" s="1273">
        <v>1.4636217946109487</v>
      </c>
      <c r="AX65" s="1273">
        <v>6.8192254710768327E-2</v>
      </c>
      <c r="AY65" s="1278">
        <v>3.72022600609061</v>
      </c>
      <c r="AZ65" s="1278">
        <v>0.20093067488531408</v>
      </c>
      <c r="BA65" s="231"/>
      <c r="BB65" s="154"/>
      <c r="BC65" s="322"/>
      <c r="BD65" s="296"/>
      <c r="BE65" s="296"/>
      <c r="BF65" s="296"/>
      <c r="BG65" s="323"/>
      <c r="BH65" s="330"/>
      <c r="BI65" s="296"/>
      <c r="BJ65" s="296"/>
      <c r="BK65" s="296"/>
      <c r="BL65" s="323"/>
      <c r="BM65" s="330"/>
      <c r="BN65" s="296"/>
      <c r="BO65" s="296"/>
      <c r="BP65" s="296"/>
      <c r="BQ65" s="323"/>
      <c r="BR65" s="330"/>
      <c r="BS65" s="296"/>
      <c r="BT65" s="296"/>
      <c r="BU65" s="296"/>
      <c r="BV65" s="296"/>
      <c r="BW65" s="296"/>
      <c r="BX65" s="296"/>
      <c r="BY65" s="297"/>
      <c r="BZ65" s="297"/>
      <c r="CA65" s="297"/>
      <c r="CB65" s="297"/>
      <c r="CC65" s="297"/>
      <c r="CD65" s="297"/>
      <c r="CE65" s="297"/>
      <c r="CF65" s="297"/>
      <c r="CG65" s="297"/>
      <c r="CH65" s="297"/>
      <c r="CI65" s="297"/>
      <c r="CJ65" s="297"/>
      <c r="CK65" s="297"/>
      <c r="CL65" s="297"/>
      <c r="CM65" s="297"/>
      <c r="CN65" s="297"/>
      <c r="CO65" s="297"/>
      <c r="CP65" s="297"/>
      <c r="CQ65" s="297"/>
      <c r="CR65" s="297"/>
      <c r="CS65" s="297"/>
      <c r="CT65" s="297"/>
      <c r="CU65" s="297"/>
      <c r="CV65" s="297"/>
      <c r="CW65" s="297"/>
      <c r="CX65" s="297"/>
      <c r="CY65" s="297"/>
      <c r="CZ65" s="335"/>
    </row>
    <row r="66" s="425" customFormat="true" ht="15" customHeight="true" x14ac:dyDescent="0.2">
      <c r="A66" s="1814"/>
      <c r="B66" s="1396" t="s">
        <v>189</v>
      </c>
      <c r="C66" s="1272">
        <v>1.0783871106643657</v>
      </c>
      <c r="D66" s="1273">
        <v>0.83259757642822374</v>
      </c>
      <c r="E66" s="1273">
        <v>0.69457736849109275</v>
      </c>
      <c r="F66" s="1273">
        <v>0.43269079840993274</v>
      </c>
      <c r="G66" s="1274">
        <v>0.30339330250014485</v>
      </c>
      <c r="H66" s="1275">
        <v>0.56537629124987909</v>
      </c>
      <c r="I66" s="1273">
        <v>0.36997297949934838</v>
      </c>
      <c r="J66" s="1273">
        <v>0.30148230333878812</v>
      </c>
      <c r="K66" s="1273">
        <v>0.32978492447715474</v>
      </c>
      <c r="L66" s="1276">
        <v>0.27317867757969988</v>
      </c>
      <c r="M66" s="1277">
        <v>1.1808683017645361</v>
      </c>
      <c r="N66" s="1273">
        <v>0.89473922093471092</v>
      </c>
      <c r="O66" s="1273">
        <v>0.84473239645768083</v>
      </c>
      <c r="P66" s="1273">
        <v>0.71390792755667232</v>
      </c>
      <c r="Q66" s="1274">
        <v>0.44828950341417767</v>
      </c>
      <c r="R66" s="1275">
        <v>0.98051394512491252</v>
      </c>
      <c r="S66" s="1273">
        <v>5.2686651364408155</v>
      </c>
      <c r="T66" s="1273">
        <v>3.3365238355351794</v>
      </c>
      <c r="U66" s="1273">
        <v>2.9356450968693173E-2</v>
      </c>
      <c r="V66" s="1273">
        <v>0</v>
      </c>
      <c r="W66" s="1273">
        <v>0.70847864220081458</v>
      </c>
      <c r="X66" s="1273">
        <v>0.15042810091746953</v>
      </c>
      <c r="Y66" s="1273">
        <v>0</v>
      </c>
      <c r="Z66" s="1273">
        <v>1.4155061767886343E-2</v>
      </c>
      <c r="AA66" s="1273">
        <v>0.49075636943341172</v>
      </c>
      <c r="AB66" s="1273">
        <v>0.40600335518984187</v>
      </c>
      <c r="AC66" s="1273">
        <v>0.19085337409560282</v>
      </c>
      <c r="AD66" s="1273">
        <v>1.0449540745909116</v>
      </c>
      <c r="AE66" s="1273">
        <v>2.6791832009653183</v>
      </c>
      <c r="AF66" s="1273">
        <v>1.4725895781456437</v>
      </c>
      <c r="AG66" s="1273">
        <v>1.3081287950898055</v>
      </c>
      <c r="AH66" s="1273">
        <v>0.31860355706391974</v>
      </c>
      <c r="AI66" s="1273">
        <v>0</v>
      </c>
      <c r="AJ66" s="1273">
        <v>0.61434180715511</v>
      </c>
      <c r="AK66" s="1273">
        <v>0.28072698652933092</v>
      </c>
      <c r="AL66" s="1273">
        <v>23.796454332418062</v>
      </c>
      <c r="AM66" s="1273">
        <v>3.2963112614267307</v>
      </c>
      <c r="AN66" s="1273">
        <v>2.9001443153375623</v>
      </c>
      <c r="AO66" s="1273">
        <v>7.4187700608573364</v>
      </c>
      <c r="AP66" s="1273">
        <v>1.2056106332980585</v>
      </c>
      <c r="AQ66" s="1273">
        <v>8.8685572374875787E-2</v>
      </c>
      <c r="AR66" s="1273">
        <v>0.2040364974031135</v>
      </c>
      <c r="AS66" s="1273">
        <v>0.97128640537904021</v>
      </c>
      <c r="AT66" s="1273">
        <v>0.18506424139313926</v>
      </c>
      <c r="AU66" s="1273">
        <v>1.4406940599016125</v>
      </c>
      <c r="AV66" s="1273">
        <v>0.17447405160615631</v>
      </c>
      <c r="AW66" s="1273">
        <v>1.4452350478849023</v>
      </c>
      <c r="AX66" s="1273">
        <v>2.6028020617183654E-2</v>
      </c>
      <c r="AY66" s="1278">
        <v>2.1746756177691475</v>
      </c>
      <c r="AZ66" s="1278">
        <v>9.6311585942515487E-2</v>
      </c>
      <c r="BA66" s="231"/>
      <c r="BB66" s="154"/>
      <c r="BC66" s="322"/>
      <c r="BD66" s="296"/>
      <c r="BE66" s="296"/>
      <c r="BF66" s="296"/>
      <c r="BG66" s="323"/>
      <c r="BH66" s="330"/>
      <c r="BI66" s="296"/>
      <c r="BJ66" s="296"/>
      <c r="BK66" s="296"/>
      <c r="BL66" s="323"/>
      <c r="BM66" s="330"/>
      <c r="BN66" s="296"/>
      <c r="BO66" s="296"/>
      <c r="BP66" s="296"/>
      <c r="BQ66" s="323"/>
      <c r="BR66" s="330"/>
      <c r="BS66" s="296"/>
      <c r="BT66" s="296"/>
      <c r="BU66" s="296"/>
      <c r="BV66" s="296"/>
      <c r="BW66" s="296"/>
      <c r="BX66" s="296"/>
      <c r="BY66" s="297"/>
      <c r="BZ66" s="297"/>
      <c r="CA66" s="297"/>
      <c r="CB66" s="297"/>
      <c r="CC66" s="297"/>
      <c r="CD66" s="297"/>
      <c r="CE66" s="297"/>
      <c r="CF66" s="297"/>
      <c r="CG66" s="297"/>
      <c r="CH66" s="297"/>
      <c r="CI66" s="297"/>
      <c r="CJ66" s="297"/>
      <c r="CK66" s="297"/>
      <c r="CL66" s="297"/>
      <c r="CM66" s="297"/>
      <c r="CN66" s="297"/>
      <c r="CO66" s="297"/>
      <c r="CP66" s="297"/>
      <c r="CQ66" s="297"/>
      <c r="CR66" s="297"/>
      <c r="CS66" s="297"/>
      <c r="CT66" s="297"/>
      <c r="CU66" s="297"/>
      <c r="CV66" s="297"/>
      <c r="CW66" s="297"/>
      <c r="CX66" s="297"/>
      <c r="CY66" s="297"/>
      <c r="CZ66" s="335"/>
    </row>
    <row r="67" s="425" customFormat="true" ht="15" customHeight="true" x14ac:dyDescent="0.2">
      <c r="A67" s="1814"/>
      <c r="B67" s="1396" t="s">
        <v>190</v>
      </c>
      <c r="C67" s="1272">
        <v>0.15083854876896977</v>
      </c>
      <c r="D67" s="1273">
        <v>0.22235018888837627</v>
      </c>
      <c r="E67" s="1273">
        <v>0.18462393568122148</v>
      </c>
      <c r="F67" s="1273">
        <v>0.15888518054310047</v>
      </c>
      <c r="G67" s="1274">
        <v>0.12017237933657482</v>
      </c>
      <c r="H67" s="1275">
        <v>5.9551760532028063E-2</v>
      </c>
      <c r="I67" s="1273">
        <v>9.1377360050259662E-2</v>
      </c>
      <c r="J67" s="1273">
        <v>7.0249513958236434E-2</v>
      </c>
      <c r="K67" s="1273">
        <v>9.6202672832992928E-2</v>
      </c>
      <c r="L67" s="1276">
        <v>6.9677976442592937E-2</v>
      </c>
      <c r="M67" s="1277">
        <v>0.14317950960172895</v>
      </c>
      <c r="N67" s="1273">
        <v>0.21552992063346207</v>
      </c>
      <c r="O67" s="1273">
        <v>0.24875965369300107</v>
      </c>
      <c r="P67" s="1273">
        <v>0.21338886948224292</v>
      </c>
      <c r="Q67" s="1274">
        <v>0.23791708549576401</v>
      </c>
      <c r="R67" s="1275">
        <v>9.4558781660194127E-3</v>
      </c>
      <c r="S67" s="1273">
        <v>5.3429101037833944E-2</v>
      </c>
      <c r="T67" s="1273">
        <v>4.5325436172185304E-2</v>
      </c>
      <c r="U67" s="1273">
        <v>1.8325550319134232E-2</v>
      </c>
      <c r="V67" s="1273">
        <v>0</v>
      </c>
      <c r="W67" s="1273">
        <v>1.7157411693807707E-2</v>
      </c>
      <c r="X67" s="1273">
        <v>0</v>
      </c>
      <c r="Y67" s="1273">
        <v>0</v>
      </c>
      <c r="Z67" s="1273">
        <v>7.0987747816857172E-4</v>
      </c>
      <c r="AA67" s="1273">
        <v>7.6360326448201649E-2</v>
      </c>
      <c r="AB67" s="1273">
        <v>8.6436335568229536E-2</v>
      </c>
      <c r="AC67" s="1273">
        <v>1.4913411007275014E-2</v>
      </c>
      <c r="AD67" s="1273">
        <v>0</v>
      </c>
      <c r="AE67" s="1273">
        <v>1.1316290529403512E-3</v>
      </c>
      <c r="AF67" s="1273">
        <v>7.5756438458497943E-2</v>
      </c>
      <c r="AG67" s="1273">
        <v>9.7275736134023447E-2</v>
      </c>
      <c r="AH67" s="1273">
        <v>9.320849818738014E-2</v>
      </c>
      <c r="AI67" s="1273">
        <v>4.3712851883883106</v>
      </c>
      <c r="AJ67" s="1273">
        <v>5.3418612338858425E-2</v>
      </c>
      <c r="AK67" s="1273">
        <v>8.4067379304257145E-2</v>
      </c>
      <c r="AL67" s="1273">
        <v>0.31738193484264499</v>
      </c>
      <c r="AM67" s="1273">
        <v>6.5227204920752457E-2</v>
      </c>
      <c r="AN67" s="1273">
        <v>3.1057652268807336</v>
      </c>
      <c r="AO67" s="1273">
        <v>4.3602719375687178</v>
      </c>
      <c r="AP67" s="1273">
        <v>1.8440586988293702E-2</v>
      </c>
      <c r="AQ67" s="1273">
        <v>0</v>
      </c>
      <c r="AR67" s="1273">
        <v>0</v>
      </c>
      <c r="AS67" s="1273">
        <v>2.0710395510983148</v>
      </c>
      <c r="AT67" s="1273">
        <v>0</v>
      </c>
      <c r="AU67" s="1273">
        <v>5.2870707737131671E-2</v>
      </c>
      <c r="AV67" s="1273">
        <v>0.13361838533365866</v>
      </c>
      <c r="AW67" s="1273">
        <v>0.27515002616586887</v>
      </c>
      <c r="AX67" s="1273">
        <v>2.7264520412432967E-2</v>
      </c>
      <c r="AY67" s="1278">
        <v>3.7322397412752131E-2</v>
      </c>
      <c r="AZ67" s="1278">
        <v>2.9264676044863481E-2</v>
      </c>
      <c r="BA67" s="231"/>
      <c r="BB67" s="154"/>
      <c r="BC67" s="322"/>
      <c r="BD67" s="296"/>
      <c r="BE67" s="296"/>
      <c r="BF67" s="296"/>
      <c r="BG67" s="323"/>
      <c r="BH67" s="330"/>
      <c r="BI67" s="296"/>
      <c r="BJ67" s="296"/>
      <c r="BK67" s="296"/>
      <c r="BL67" s="323"/>
      <c r="BM67" s="330"/>
      <c r="BN67" s="296"/>
      <c r="BO67" s="296"/>
      <c r="BP67" s="296"/>
      <c r="BQ67" s="323"/>
      <c r="BR67" s="330"/>
      <c r="BS67" s="296"/>
      <c r="BT67" s="296"/>
      <c r="BU67" s="296"/>
      <c r="BV67" s="296"/>
      <c r="BW67" s="296"/>
      <c r="BX67" s="296"/>
      <c r="BY67" s="297"/>
      <c r="BZ67" s="297"/>
      <c r="CA67" s="297"/>
      <c r="CB67" s="297"/>
      <c r="CC67" s="297"/>
      <c r="CD67" s="297"/>
      <c r="CE67" s="297"/>
      <c r="CF67" s="297"/>
      <c r="CG67" s="297"/>
      <c r="CH67" s="297"/>
      <c r="CI67" s="297"/>
      <c r="CJ67" s="297"/>
      <c r="CK67" s="297"/>
      <c r="CL67" s="297"/>
      <c r="CM67" s="297"/>
      <c r="CN67" s="297"/>
      <c r="CO67" s="297"/>
      <c r="CP67" s="297"/>
      <c r="CQ67" s="297"/>
      <c r="CR67" s="297"/>
      <c r="CS67" s="297"/>
      <c r="CT67" s="297"/>
      <c r="CU67" s="297"/>
      <c r="CV67" s="297"/>
      <c r="CW67" s="297"/>
      <c r="CX67" s="297"/>
      <c r="CY67" s="297"/>
      <c r="CZ67" s="335"/>
    </row>
    <row r="68" s="425" customFormat="true" ht="15" customHeight="true" x14ac:dyDescent="0.2">
      <c r="A68" s="1814"/>
      <c r="B68" s="1396" t="s">
        <v>191</v>
      </c>
      <c r="C68" s="1272">
        <v>0.63724617477840018</v>
      </c>
      <c r="D68" s="1273">
        <v>1.1558742685599082</v>
      </c>
      <c r="E68" s="1273">
        <v>1.7151641402773292</v>
      </c>
      <c r="F68" s="1273">
        <v>1.8553198976510172</v>
      </c>
      <c r="G68" s="1274">
        <v>1.423296303369052</v>
      </c>
      <c r="H68" s="1275">
        <v>2.0431703082276869</v>
      </c>
      <c r="I68" s="1273">
        <v>2.7372734145890818</v>
      </c>
      <c r="J68" s="1273">
        <v>2.4373936183229383</v>
      </c>
      <c r="K68" s="1273">
        <v>1.8184851915213736</v>
      </c>
      <c r="L68" s="1276">
        <v>0.90826788704112604</v>
      </c>
      <c r="M68" s="1277">
        <v>0.53398993740994427</v>
      </c>
      <c r="N68" s="1273">
        <v>0.87120342040106669</v>
      </c>
      <c r="O68" s="1273">
        <v>1.1949257900123715</v>
      </c>
      <c r="P68" s="1273">
        <v>1.4042473781693048</v>
      </c>
      <c r="Q68" s="1274">
        <v>1.2248470358555315</v>
      </c>
      <c r="R68" s="1275">
        <v>0.70431764726694823</v>
      </c>
      <c r="S68" s="1273">
        <v>9.7204706029211149E-2</v>
      </c>
      <c r="T68" s="1273">
        <v>0.14947789504712797</v>
      </c>
      <c r="U68" s="1273">
        <v>7.2329717540672842E-2</v>
      </c>
      <c r="V68" s="1273">
        <v>0.17184782194801132</v>
      </c>
      <c r="W68" s="1273">
        <v>0.12157892365530099</v>
      </c>
      <c r="X68" s="1273">
        <v>6.4960864491237853</v>
      </c>
      <c r="Y68" s="1273">
        <v>0.6246798604663597</v>
      </c>
      <c r="Z68" s="1273">
        <v>14.82603804440466</v>
      </c>
      <c r="AA68" s="1273">
        <v>0.26028434869819073</v>
      </c>
      <c r="AB68" s="1273">
        <v>0.70218757362672302</v>
      </c>
      <c r="AC68" s="1273">
        <v>3.4072703135886533</v>
      </c>
      <c r="AD68" s="1273">
        <v>0.24234942250393257</v>
      </c>
      <c r="AE68" s="1273">
        <v>0.21128063960264296</v>
      </c>
      <c r="AF68" s="1273">
        <v>0.27177011357067699</v>
      </c>
      <c r="AG68" s="1273">
        <v>2.3058613974736244</v>
      </c>
      <c r="AH68" s="1273">
        <v>0.13519234406021202</v>
      </c>
      <c r="AI68" s="1273">
        <v>0.131945547789874</v>
      </c>
      <c r="AJ68" s="1273">
        <v>0.60863180482496693</v>
      </c>
      <c r="AK68" s="1273">
        <v>0.88676425076246612</v>
      </c>
      <c r="AL68" s="1273">
        <v>19.667776272097719</v>
      </c>
      <c r="AM68" s="1273">
        <v>1.5743645142964939</v>
      </c>
      <c r="AN68" s="1273">
        <v>2.1581082212003269</v>
      </c>
      <c r="AO68" s="1273">
        <v>1.8089622100479836</v>
      </c>
      <c r="AP68" s="1273">
        <v>0.33837741387604292</v>
      </c>
      <c r="AQ68" s="1273">
        <v>0.14309804915955648</v>
      </c>
      <c r="AR68" s="1273">
        <v>0.1167588081162725</v>
      </c>
      <c r="AS68" s="1273">
        <v>7.2881682483334487</v>
      </c>
      <c r="AT68" s="1273">
        <v>3.748682200840258E-2</v>
      </c>
      <c r="AU68" s="1273">
        <v>2.3580884334541254</v>
      </c>
      <c r="AV68" s="1273">
        <v>1.4525900549479407</v>
      </c>
      <c r="AW68" s="1273">
        <v>8.9644639930454087E-2</v>
      </c>
      <c r="AX68" s="1273">
        <v>0.16268693022010472</v>
      </c>
      <c r="AY68" s="1278">
        <v>0.15739984839903404</v>
      </c>
      <c r="AZ68" s="1278">
        <v>0.72920309759224411</v>
      </c>
      <c r="BA68" s="231"/>
      <c r="BB68" s="154"/>
      <c r="BC68" s="322"/>
      <c r="BD68" s="296"/>
      <c r="BE68" s="296"/>
      <c r="BF68" s="296"/>
      <c r="BG68" s="323"/>
      <c r="BH68" s="330"/>
      <c r="BI68" s="296"/>
      <c r="BJ68" s="296"/>
      <c r="BK68" s="296"/>
      <c r="BL68" s="323"/>
      <c r="BM68" s="330"/>
      <c r="BN68" s="296"/>
      <c r="BO68" s="296"/>
      <c r="BP68" s="296"/>
      <c r="BQ68" s="323"/>
      <c r="BR68" s="330"/>
      <c r="BS68" s="296"/>
      <c r="BT68" s="296"/>
      <c r="BU68" s="296"/>
      <c r="BV68" s="296"/>
      <c r="BW68" s="296"/>
      <c r="BX68" s="296"/>
      <c r="BY68" s="297"/>
      <c r="BZ68" s="297"/>
      <c r="CA68" s="297"/>
      <c r="CB68" s="297"/>
      <c r="CC68" s="297"/>
      <c r="CD68" s="297"/>
      <c r="CE68" s="297"/>
      <c r="CF68" s="297"/>
      <c r="CG68" s="297"/>
      <c r="CH68" s="297"/>
      <c r="CI68" s="297"/>
      <c r="CJ68" s="297"/>
      <c r="CK68" s="297"/>
      <c r="CL68" s="297"/>
      <c r="CM68" s="297"/>
      <c r="CN68" s="297"/>
      <c r="CO68" s="297"/>
      <c r="CP68" s="297"/>
      <c r="CQ68" s="297"/>
      <c r="CR68" s="297"/>
      <c r="CS68" s="297"/>
      <c r="CT68" s="297"/>
      <c r="CU68" s="297"/>
      <c r="CV68" s="297"/>
      <c r="CW68" s="297"/>
      <c r="CX68" s="297"/>
      <c r="CY68" s="297"/>
      <c r="CZ68" s="335"/>
    </row>
    <row r="69" s="425" customFormat="true" ht="15" customHeight="true" x14ac:dyDescent="0.2">
      <c r="A69" s="1814"/>
      <c r="B69" s="1396" t="s">
        <v>192</v>
      </c>
      <c r="C69" s="1272">
        <v>7.6196458782799098E-2</v>
      </c>
      <c r="D69" s="1273">
        <v>0.11707269341988398</v>
      </c>
      <c r="E69" s="1273">
        <v>0.20228390185485248</v>
      </c>
      <c r="F69" s="1273">
        <v>0.16916347525180497</v>
      </c>
      <c r="G69" s="1274">
        <v>0.22259646253115933</v>
      </c>
      <c r="H69" s="1275">
        <v>0.1601704696186578</v>
      </c>
      <c r="I69" s="1273">
        <v>0.22811703824045174</v>
      </c>
      <c r="J69" s="1273">
        <v>0.1747575721505322</v>
      </c>
      <c r="K69" s="1273">
        <v>0.23347240491669163</v>
      </c>
      <c r="L69" s="1276">
        <v>0.25045741203298577</v>
      </c>
      <c r="M69" s="1277">
        <v>6.9983913529068728E-2</v>
      </c>
      <c r="N69" s="1273">
        <v>8.2340687849206146E-2</v>
      </c>
      <c r="O69" s="1273">
        <v>0.15883612460045818</v>
      </c>
      <c r="P69" s="1273">
        <v>0.19208601754903995</v>
      </c>
      <c r="Q69" s="1274">
        <v>0.15596679136688188</v>
      </c>
      <c r="R69" s="1275">
        <v>6.9696225291079827E-2</v>
      </c>
      <c r="S69" s="1273">
        <v>6.2757143776405871E-3</v>
      </c>
      <c r="T69" s="1273">
        <v>3.8755301462208278E-2</v>
      </c>
      <c r="U69" s="1273">
        <v>6.2416426063576426E-2</v>
      </c>
      <c r="V69" s="1273">
        <v>0.11508706942182918</v>
      </c>
      <c r="W69" s="1273">
        <v>2.1411361489666318E-2</v>
      </c>
      <c r="X69" s="1273">
        <v>6.657101211359627E-2</v>
      </c>
      <c r="Y69" s="1273">
        <v>5.0301057894077912E-2</v>
      </c>
      <c r="Z69" s="1273">
        <v>0.48086792437395337</v>
      </c>
      <c r="AA69" s="1273">
        <v>0</v>
      </c>
      <c r="AB69" s="1273">
        <v>7.8233651587622605E-2</v>
      </c>
      <c r="AC69" s="1273">
        <v>0.53266640184657144</v>
      </c>
      <c r="AD69" s="1273">
        <v>2.8556452895673955E-2</v>
      </c>
      <c r="AE69" s="1273">
        <v>2.112088429123694E-2</v>
      </c>
      <c r="AF69" s="1273">
        <v>0.10123259608057208</v>
      </c>
      <c r="AG69" s="1273">
        <v>0.59804411621864872</v>
      </c>
      <c r="AH69" s="1273">
        <v>8.4968306883569919E-2</v>
      </c>
      <c r="AI69" s="1273">
        <v>0</v>
      </c>
      <c r="AJ69" s="1273">
        <v>0.10636035455826873</v>
      </c>
      <c r="AK69" s="1273">
        <v>0.11003526954968881</v>
      </c>
      <c r="AL69" s="1273">
        <v>1.7989259930893884</v>
      </c>
      <c r="AM69" s="1273">
        <v>0.3824595937315623</v>
      </c>
      <c r="AN69" s="1273">
        <v>6.9744396726677593E-2</v>
      </c>
      <c r="AO69" s="1273">
        <v>0.29233904168540426</v>
      </c>
      <c r="AP69" s="1273">
        <v>3.4717308608342469E-2</v>
      </c>
      <c r="AQ69" s="1273">
        <v>0.68402631603357344</v>
      </c>
      <c r="AR69" s="1273">
        <v>0.13384144242293441</v>
      </c>
      <c r="AS69" s="1273">
        <v>0.25489826614353123</v>
      </c>
      <c r="AT69" s="1273">
        <v>3.0436795723170193E-2</v>
      </c>
      <c r="AU69" s="1273">
        <v>0.33138136455461986</v>
      </c>
      <c r="AV69" s="1273">
        <v>0.18393700598419258</v>
      </c>
      <c r="AW69" s="1273">
        <v>2.627349966425109E-2</v>
      </c>
      <c r="AX69" s="1273">
        <v>0.10543037121107818</v>
      </c>
      <c r="AY69" s="1278">
        <v>4.1047095625799973E-2</v>
      </c>
      <c r="AZ69" s="1278">
        <v>7.5940488684095225E-2</v>
      </c>
      <c r="BA69" s="231"/>
      <c r="BB69" s="154"/>
      <c r="BC69" s="322"/>
      <c r="BD69" s="296"/>
      <c r="BE69" s="296"/>
      <c r="BF69" s="296"/>
      <c r="BG69" s="323"/>
      <c r="BH69" s="330"/>
      <c r="BI69" s="296"/>
      <c r="BJ69" s="296"/>
      <c r="BK69" s="296"/>
      <c r="BL69" s="323"/>
      <c r="BM69" s="330"/>
      <c r="BN69" s="296"/>
      <c r="BO69" s="296"/>
      <c r="BP69" s="296"/>
      <c r="BQ69" s="323"/>
      <c r="BR69" s="330"/>
      <c r="BS69" s="296"/>
      <c r="BT69" s="296"/>
      <c r="BU69" s="296"/>
      <c r="BV69" s="296"/>
      <c r="BW69" s="296"/>
      <c r="BX69" s="296"/>
      <c r="BY69" s="297"/>
      <c r="BZ69" s="297"/>
      <c r="CA69" s="297"/>
      <c r="CB69" s="297"/>
      <c r="CC69" s="297"/>
      <c r="CD69" s="297"/>
      <c r="CE69" s="297"/>
      <c r="CF69" s="297"/>
      <c r="CG69" s="297"/>
      <c r="CH69" s="297"/>
      <c r="CI69" s="297"/>
      <c r="CJ69" s="297"/>
      <c r="CK69" s="297"/>
      <c r="CL69" s="297"/>
      <c r="CM69" s="297"/>
      <c r="CN69" s="297"/>
      <c r="CO69" s="297"/>
      <c r="CP69" s="297"/>
      <c r="CQ69" s="297"/>
      <c r="CR69" s="297"/>
      <c r="CS69" s="297"/>
      <c r="CT69" s="297"/>
      <c r="CU69" s="297"/>
      <c r="CV69" s="297"/>
      <c r="CW69" s="297"/>
      <c r="CX69" s="297"/>
      <c r="CY69" s="297"/>
      <c r="CZ69" s="335"/>
    </row>
    <row r="70" s="425" customFormat="true" ht="15" customHeight="true" x14ac:dyDescent="0.2">
      <c r="A70" s="1814"/>
      <c r="B70" s="1396" t="s">
        <v>193</v>
      </c>
      <c r="C70" s="1272">
        <v>0.1279264945930437</v>
      </c>
      <c r="D70" s="1273">
        <v>0.83571819668306002</v>
      </c>
      <c r="E70" s="1273">
        <v>2.4570974340358775</v>
      </c>
      <c r="F70" s="1273">
        <v>4.854596252031425</v>
      </c>
      <c r="G70" s="1274">
        <v>5.4541997828323687</v>
      </c>
      <c r="H70" s="1275">
        <v>1.8661144205844904</v>
      </c>
      <c r="I70" s="1273">
        <v>4.0410003369511474</v>
      </c>
      <c r="J70" s="1273">
        <v>5.7910176163974283</v>
      </c>
      <c r="K70" s="1273">
        <v>6.2204255199887948</v>
      </c>
      <c r="L70" s="1276">
        <v>5.4215274924742358</v>
      </c>
      <c r="M70" s="1277">
        <v>8.9576664907704578E-2</v>
      </c>
      <c r="N70" s="1273">
        <v>0.36412777206288699</v>
      </c>
      <c r="O70" s="1273">
        <v>1.0934580353833878</v>
      </c>
      <c r="P70" s="1273">
        <v>2.7509035401837605</v>
      </c>
      <c r="Q70" s="1274">
        <v>4.6905468770065939</v>
      </c>
      <c r="R70" s="1275">
        <v>22.073887661308149</v>
      </c>
      <c r="S70" s="1273">
        <v>4.1781606913868501E-2</v>
      </c>
      <c r="T70" s="1273">
        <v>0.13555592959829799</v>
      </c>
      <c r="U70" s="1273">
        <v>9.4524993448369149E-2</v>
      </c>
      <c r="V70" s="1273">
        <v>0.18094658249626702</v>
      </c>
      <c r="W70" s="1273">
        <v>4.4494323968384583E-2</v>
      </c>
      <c r="X70" s="1273">
        <v>7.7861470498206771</v>
      </c>
      <c r="Y70" s="1273">
        <v>9.520408354153524</v>
      </c>
      <c r="Z70" s="1273">
        <v>5.3519884849866122</v>
      </c>
      <c r="AA70" s="1273">
        <v>0.50399792523916942</v>
      </c>
      <c r="AB70" s="1273">
        <v>4.2305039284582566</v>
      </c>
      <c r="AC70" s="1273">
        <v>2.8510429252623246</v>
      </c>
      <c r="AD70" s="1273">
        <v>6.5927831976717805E-3</v>
      </c>
      <c r="AE70" s="1273">
        <v>5.5915707694347963E-2</v>
      </c>
      <c r="AF70" s="1273">
        <v>0.4545648759287988</v>
      </c>
      <c r="AG70" s="1273">
        <v>3.0492410910754599</v>
      </c>
      <c r="AH70" s="1273">
        <v>0.14437493380504396</v>
      </c>
      <c r="AI70" s="1273">
        <v>0</v>
      </c>
      <c r="AJ70" s="1273">
        <v>3.8790653469636616E-2</v>
      </c>
      <c r="AK70" s="1273">
        <v>0.61290550670668387</v>
      </c>
      <c r="AL70" s="1273">
        <v>1.0551986079815239</v>
      </c>
      <c r="AM70" s="1273">
        <v>0</v>
      </c>
      <c r="AN70" s="1273">
        <v>2.8725536976464032E-3</v>
      </c>
      <c r="AO70" s="1273">
        <v>0.12616569003201974</v>
      </c>
      <c r="AP70" s="1273">
        <v>4.2455724036279549E-2</v>
      </c>
      <c r="AQ70" s="1273">
        <v>3.2356715324878382</v>
      </c>
      <c r="AR70" s="1273">
        <v>0.19729276193152151</v>
      </c>
      <c r="AS70" s="1273">
        <v>1.0298432884966477</v>
      </c>
      <c r="AT70" s="1273">
        <v>2.8999524009323603E-2</v>
      </c>
      <c r="AU70" s="1273">
        <v>4.3192272594428811</v>
      </c>
      <c r="AV70" s="1273">
        <v>17.647243795910402</v>
      </c>
      <c r="AW70" s="1273">
        <v>7.5322893140647218E-2</v>
      </c>
      <c r="AX70" s="1273">
        <v>1.5010461414651137</v>
      </c>
      <c r="AY70" s="1278">
        <v>0.19107578368510228</v>
      </c>
      <c r="AZ70" s="1278">
        <v>1.6045442898324012</v>
      </c>
      <c r="BA70" s="231"/>
      <c r="BB70" s="154"/>
      <c r="BC70" s="322"/>
      <c r="BD70" s="296"/>
      <c r="BE70" s="296"/>
      <c r="BF70" s="296"/>
      <c r="BG70" s="323"/>
      <c r="BH70" s="330"/>
      <c r="BI70" s="296"/>
      <c r="BJ70" s="296"/>
      <c r="BK70" s="296"/>
      <c r="BL70" s="323"/>
      <c r="BM70" s="330"/>
      <c r="BN70" s="296"/>
      <c r="BO70" s="296"/>
      <c r="BP70" s="296"/>
      <c r="BQ70" s="323"/>
      <c r="BR70" s="330"/>
      <c r="BS70" s="296"/>
      <c r="BT70" s="296"/>
      <c r="BU70" s="296"/>
      <c r="BV70" s="296"/>
      <c r="BW70" s="296"/>
      <c r="BX70" s="296"/>
      <c r="BY70" s="297"/>
      <c r="BZ70" s="297"/>
      <c r="CA70" s="297"/>
      <c r="CB70" s="297"/>
      <c r="CC70" s="297"/>
      <c r="CD70" s="297"/>
      <c r="CE70" s="297"/>
      <c r="CF70" s="297"/>
      <c r="CG70" s="297"/>
      <c r="CH70" s="297"/>
      <c r="CI70" s="297"/>
      <c r="CJ70" s="297"/>
      <c r="CK70" s="297"/>
      <c r="CL70" s="297"/>
      <c r="CM70" s="297"/>
      <c r="CN70" s="297"/>
      <c r="CO70" s="297"/>
      <c r="CP70" s="297"/>
      <c r="CQ70" s="297"/>
      <c r="CR70" s="297"/>
      <c r="CS70" s="297"/>
      <c r="CT70" s="297"/>
      <c r="CU70" s="297"/>
      <c r="CV70" s="297"/>
      <c r="CW70" s="297"/>
      <c r="CX70" s="297"/>
      <c r="CY70" s="297"/>
      <c r="CZ70" s="335"/>
    </row>
    <row r="71" s="425" customFormat="true" ht="15" customHeight="true" x14ac:dyDescent="0.2">
      <c r="A71" s="1814"/>
      <c r="B71" s="1396" t="s">
        <v>364</v>
      </c>
      <c r="C71" s="1272">
        <v>0.14533366605601611</v>
      </c>
      <c r="D71" s="1273">
        <v>0.26015578360014635</v>
      </c>
      <c r="E71" s="1273">
        <v>0.47243359123338585</v>
      </c>
      <c r="F71" s="1273">
        <v>0.67237128853321837</v>
      </c>
      <c r="G71" s="1274">
        <v>1.0674385972176756</v>
      </c>
      <c r="H71" s="1275">
        <v>0.38491585465830241</v>
      </c>
      <c r="I71" s="1273">
        <v>0.3714589605596032</v>
      </c>
      <c r="J71" s="1273">
        <v>0.59257292286217533</v>
      </c>
      <c r="K71" s="1273">
        <v>0.86516545635129583</v>
      </c>
      <c r="L71" s="1276">
        <v>1.2683236647135148</v>
      </c>
      <c r="M71" s="1277">
        <v>0.1520053456600331</v>
      </c>
      <c r="N71" s="1273">
        <v>0.16409972756893679</v>
      </c>
      <c r="O71" s="1273">
        <v>0.33966936707080064</v>
      </c>
      <c r="P71" s="1273">
        <v>0.49968197411825621</v>
      </c>
      <c r="Q71" s="1274">
        <v>1.0356835161474409</v>
      </c>
      <c r="R71" s="1275">
        <v>1.9268699982632365</v>
      </c>
      <c r="S71" s="1273">
        <v>4.1578648637996936E-2</v>
      </c>
      <c r="T71" s="1273">
        <v>2.853036556335874E-2</v>
      </c>
      <c r="U71" s="1273">
        <v>0.13821547535007986</v>
      </c>
      <c r="V71" s="1273">
        <v>0.10826847309118451</v>
      </c>
      <c r="W71" s="1273">
        <v>0.12545236025187753</v>
      </c>
      <c r="X71" s="1273">
        <v>0.47515637830221119</v>
      </c>
      <c r="Y71" s="1273">
        <v>1.8368040610117562</v>
      </c>
      <c r="Z71" s="1273">
        <v>9.654951553505009E-2</v>
      </c>
      <c r="AA71" s="1273">
        <v>0</v>
      </c>
      <c r="AB71" s="1273">
        <v>2.1469438214056704</v>
      </c>
      <c r="AC71" s="1273">
        <v>0.67068014565011203</v>
      </c>
      <c r="AD71" s="1273">
        <v>7.5984847997545554E-2</v>
      </c>
      <c r="AE71" s="1273">
        <v>3.8095723882759246E-2</v>
      </c>
      <c r="AF71" s="1273">
        <v>0.11410328566646938</v>
      </c>
      <c r="AG71" s="1273">
        <v>0.4820120797217875</v>
      </c>
      <c r="AH71" s="1273">
        <v>0.20419465606595294</v>
      </c>
      <c r="AI71" s="1273">
        <v>10.49647254158152</v>
      </c>
      <c r="AJ71" s="1273">
        <v>0.10794148689246637</v>
      </c>
      <c r="AK71" s="1273">
        <v>0.46464434672161004</v>
      </c>
      <c r="AL71" s="1273">
        <v>0.42766149584520968</v>
      </c>
      <c r="AM71" s="1273">
        <v>0.29102020394491457</v>
      </c>
      <c r="AN71" s="1273">
        <v>0.2371148576871551</v>
      </c>
      <c r="AO71" s="1273">
        <v>2.1140939137163612</v>
      </c>
      <c r="AP71" s="1273">
        <v>4.6387818601976959E-2</v>
      </c>
      <c r="AQ71" s="1273">
        <v>0.19392155512240958</v>
      </c>
      <c r="AR71" s="1273">
        <v>3.0523756183554762</v>
      </c>
      <c r="AS71" s="1273">
        <v>0.6570975215792646</v>
      </c>
      <c r="AT71" s="1273">
        <v>0.30717967916348998</v>
      </c>
      <c r="AU71" s="1273">
        <v>0.50615824902593032</v>
      </c>
      <c r="AV71" s="1273">
        <v>0.7651794167291931</v>
      </c>
      <c r="AW71" s="1273">
        <v>1.7357839011816447E-2</v>
      </c>
      <c r="AX71" s="1273">
        <v>0.36231257238449588</v>
      </c>
      <c r="AY71" s="1278">
        <v>5.5524429969038502E-2</v>
      </c>
      <c r="AZ71" s="1278">
        <v>1.5239005737093379E-2</v>
      </c>
      <c r="BA71" s="231"/>
      <c r="BB71" s="154"/>
      <c r="BC71" s="322"/>
      <c r="BD71" s="296"/>
      <c r="BE71" s="296"/>
      <c r="BF71" s="296"/>
      <c r="BG71" s="323"/>
      <c r="BH71" s="330"/>
      <c r="BI71" s="296"/>
      <c r="BJ71" s="296"/>
      <c r="BK71" s="296"/>
      <c r="BL71" s="323"/>
      <c r="BM71" s="330"/>
      <c r="BN71" s="296"/>
      <c r="BO71" s="296"/>
      <c r="BP71" s="296"/>
      <c r="BQ71" s="323"/>
      <c r="BR71" s="330"/>
      <c r="BS71" s="296"/>
      <c r="BT71" s="296"/>
      <c r="BU71" s="296"/>
      <c r="BV71" s="296"/>
      <c r="BW71" s="296"/>
      <c r="BX71" s="296"/>
      <c r="BY71" s="297"/>
      <c r="BZ71" s="297"/>
      <c r="CA71" s="297"/>
      <c r="CB71" s="297"/>
      <c r="CC71" s="297"/>
      <c r="CD71" s="297"/>
      <c r="CE71" s="297"/>
      <c r="CF71" s="297"/>
      <c r="CG71" s="297"/>
      <c r="CH71" s="297"/>
      <c r="CI71" s="297"/>
      <c r="CJ71" s="297"/>
      <c r="CK71" s="297"/>
      <c r="CL71" s="297"/>
      <c r="CM71" s="297"/>
      <c r="CN71" s="297"/>
      <c r="CO71" s="297"/>
      <c r="CP71" s="297"/>
      <c r="CQ71" s="297"/>
      <c r="CR71" s="297"/>
      <c r="CS71" s="297"/>
      <c r="CT71" s="297"/>
      <c r="CU71" s="297"/>
      <c r="CV71" s="297"/>
      <c r="CW71" s="297"/>
      <c r="CX71" s="297"/>
      <c r="CY71" s="297"/>
      <c r="CZ71" s="335"/>
    </row>
    <row r="72" s="425" customFormat="true" ht="15" customHeight="true" x14ac:dyDescent="0.2">
      <c r="A72" s="1814"/>
      <c r="B72" s="1396" t="s">
        <v>46</v>
      </c>
      <c r="C72" s="1272">
        <v>0.151418094422753</v>
      </c>
      <c r="D72" s="1273">
        <v>0.15235560873691201</v>
      </c>
      <c r="E72" s="1273">
        <v>0.15269130965374678</v>
      </c>
      <c r="F72" s="1273">
        <v>0.1585765648419262</v>
      </c>
      <c r="G72" s="1274">
        <v>0.13218665869323296</v>
      </c>
      <c r="H72" s="1275">
        <v>0.35588234999134655</v>
      </c>
      <c r="I72" s="1273">
        <v>0.22058597911886932</v>
      </c>
      <c r="J72" s="1273">
        <v>0.15831517340532483</v>
      </c>
      <c r="K72" s="1273">
        <v>0.14197284271370425</v>
      </c>
      <c r="L72" s="1276">
        <v>0.11637980929282811</v>
      </c>
      <c r="M72" s="1277">
        <v>0.14196977109842887</v>
      </c>
      <c r="N72" s="1273">
        <v>0.10743846528554403</v>
      </c>
      <c r="O72" s="1273">
        <v>0.14186073545866223</v>
      </c>
      <c r="P72" s="1273">
        <v>0.10319613610145842</v>
      </c>
      <c r="Q72" s="1274">
        <v>0.13145366051277457</v>
      </c>
      <c r="R72" s="1275">
        <v>0.14386884070036454</v>
      </c>
      <c r="S72" s="1273">
        <v>0.10505121196398388</v>
      </c>
      <c r="T72" s="1273">
        <v>5.90549237267377E-2</v>
      </c>
      <c r="U72" s="1273">
        <v>0.11886437705086422</v>
      </c>
      <c r="V72" s="1273">
        <v>0</v>
      </c>
      <c r="W72" s="1273">
        <v>1.7994232044359879E-2</v>
      </c>
      <c r="X72" s="1273">
        <v>2.2500270627900893</v>
      </c>
      <c r="Y72" s="1273">
        <v>0.40964069463215902</v>
      </c>
      <c r="Z72" s="1273">
        <v>0.10148635071389311</v>
      </c>
      <c r="AA72" s="1273">
        <v>3.8270241211016784E-2</v>
      </c>
      <c r="AB72" s="1273">
        <v>0.26336664288244876</v>
      </c>
      <c r="AC72" s="1273">
        <v>0.49550154126323825</v>
      </c>
      <c r="AD72" s="1273">
        <v>1.3111293166942066</v>
      </c>
      <c r="AE72" s="1273">
        <v>2.2699660489535665E-2</v>
      </c>
      <c r="AF72" s="1273">
        <v>0.20806397771488083</v>
      </c>
      <c r="AG72" s="1273">
        <v>0.1125621325366858</v>
      </c>
      <c r="AH72" s="1273">
        <v>4.3944334059518246E-2</v>
      </c>
      <c r="AI72" s="1273">
        <v>0.77374357118774961</v>
      </c>
      <c r="AJ72" s="1273">
        <v>0.12088480280794166</v>
      </c>
      <c r="AK72" s="1273">
        <v>0.21158396863518647</v>
      </c>
      <c r="AL72" s="1273">
        <v>0.38453795611529185</v>
      </c>
      <c r="AM72" s="1273">
        <v>1.0204595532227392</v>
      </c>
      <c r="AN72" s="1273">
        <v>0.18355221610466707</v>
      </c>
      <c r="AO72" s="1273">
        <v>0.33583972149537028</v>
      </c>
      <c r="AP72" s="1273">
        <v>0.15783913021316928</v>
      </c>
      <c r="AQ72" s="1273">
        <v>0.22481553293861298</v>
      </c>
      <c r="AR72" s="1273">
        <v>0.14416025355206333</v>
      </c>
      <c r="AS72" s="1273">
        <v>0.13710687905133562</v>
      </c>
      <c r="AT72" s="1273">
        <v>0</v>
      </c>
      <c r="AU72" s="1273">
        <v>0.22841924017948581</v>
      </c>
      <c r="AV72" s="1273">
        <v>6.5023067936328047E-2</v>
      </c>
      <c r="AW72" s="1273">
        <v>0.27789450017675965</v>
      </c>
      <c r="AX72" s="1273">
        <v>7.495357713462264E-2</v>
      </c>
      <c r="AY72" s="1278">
        <v>0.1063836752634959</v>
      </c>
      <c r="AZ72" s="1278">
        <v>9.7775771032985598E-2</v>
      </c>
      <c r="BA72" s="231"/>
      <c r="BB72" s="154"/>
      <c r="BC72" s="322"/>
      <c r="BD72" s="296"/>
      <c r="BE72" s="296"/>
      <c r="BF72" s="296"/>
      <c r="BG72" s="323"/>
      <c r="BH72" s="330"/>
      <c r="BI72" s="296"/>
      <c r="BJ72" s="296"/>
      <c r="BK72" s="296"/>
      <c r="BL72" s="323"/>
      <c r="BM72" s="330"/>
      <c r="BN72" s="296"/>
      <c r="BO72" s="296"/>
      <c r="BP72" s="296"/>
      <c r="BQ72" s="323"/>
      <c r="BR72" s="330"/>
      <c r="BS72" s="296"/>
      <c r="BT72" s="296"/>
      <c r="BU72" s="296"/>
      <c r="BV72" s="296"/>
      <c r="BW72" s="296"/>
      <c r="BX72" s="296"/>
      <c r="BY72" s="297"/>
      <c r="BZ72" s="297"/>
      <c r="CA72" s="297"/>
      <c r="CB72" s="297"/>
      <c r="CC72" s="297"/>
      <c r="CD72" s="297"/>
      <c r="CE72" s="297"/>
      <c r="CF72" s="297"/>
      <c r="CG72" s="297"/>
      <c r="CH72" s="297"/>
      <c r="CI72" s="297"/>
      <c r="CJ72" s="297"/>
      <c r="CK72" s="297"/>
      <c r="CL72" s="297"/>
      <c r="CM72" s="297"/>
      <c r="CN72" s="297"/>
      <c r="CO72" s="297"/>
      <c r="CP72" s="297"/>
      <c r="CQ72" s="297"/>
      <c r="CR72" s="297"/>
      <c r="CS72" s="297"/>
      <c r="CT72" s="297"/>
      <c r="CU72" s="297"/>
      <c r="CV72" s="297"/>
      <c r="CW72" s="297"/>
      <c r="CX72" s="297"/>
      <c r="CY72" s="297"/>
      <c r="CZ72" s="335"/>
    </row>
    <row r="73" s="425" customFormat="true" ht="15" customHeight="true" x14ac:dyDescent="0.2">
      <c r="A73" s="1204"/>
      <c r="B73" s="1397"/>
      <c r="C73" s="1272"/>
      <c r="D73" s="1273"/>
      <c r="E73" s="1273"/>
      <c r="F73" s="1273"/>
      <c r="G73" s="1274"/>
      <c r="H73" s="1275"/>
      <c r="I73" s="1273"/>
      <c r="J73" s="1273"/>
      <c r="K73" s="1273"/>
      <c r="L73" s="1276"/>
      <c r="M73" s="1277"/>
      <c r="N73" s="1273"/>
      <c r="O73" s="1273"/>
      <c r="P73" s="1273"/>
      <c r="Q73" s="1274"/>
      <c r="R73" s="1275"/>
      <c r="S73" s="1273"/>
      <c r="T73" s="1273"/>
      <c r="U73" s="1273"/>
      <c r="V73" s="1273"/>
      <c r="W73" s="1273"/>
      <c r="X73" s="1273"/>
      <c r="Y73" s="1273"/>
      <c r="Z73" s="1273"/>
      <c r="AA73" s="1273"/>
      <c r="AB73" s="1273"/>
      <c r="AC73" s="1273"/>
      <c r="AD73" s="1273"/>
      <c r="AE73" s="1273"/>
      <c r="AF73" s="1273"/>
      <c r="AG73" s="1273"/>
      <c r="AH73" s="1273"/>
      <c r="AI73" s="1273"/>
      <c r="AJ73" s="1273"/>
      <c r="AK73" s="1273"/>
      <c r="AL73" s="1273"/>
      <c r="AM73" s="1273"/>
      <c r="AN73" s="1273"/>
      <c r="AO73" s="1273"/>
      <c r="AP73" s="1273"/>
      <c r="AQ73" s="1273"/>
      <c r="AR73" s="1273"/>
      <c r="AS73" s="1273"/>
      <c r="AT73" s="1273"/>
      <c r="AU73" s="1273"/>
      <c r="AV73" s="1273"/>
      <c r="AW73" s="1273"/>
      <c r="AX73" s="1273"/>
      <c r="AY73" s="1278"/>
      <c r="AZ73" s="1278"/>
      <c r="BA73" s="231"/>
      <c r="BB73" s="154"/>
      <c r="BC73" s="322"/>
      <c r="BD73" s="296"/>
      <c r="BE73" s="296"/>
      <c r="BF73" s="296"/>
      <c r="BG73" s="323"/>
      <c r="BH73" s="330"/>
      <c r="BI73" s="296"/>
      <c r="BJ73" s="296"/>
      <c r="BK73" s="296"/>
      <c r="BL73" s="323"/>
      <c r="BM73" s="330"/>
      <c r="BN73" s="296"/>
      <c r="BO73" s="296"/>
      <c r="BP73" s="296"/>
      <c r="BQ73" s="323"/>
      <c r="BR73" s="330"/>
      <c r="BS73" s="296"/>
      <c r="BT73" s="296"/>
      <c r="BU73" s="296"/>
      <c r="BV73" s="296"/>
      <c r="BW73" s="296"/>
      <c r="BX73" s="296"/>
      <c r="BY73" s="297"/>
      <c r="BZ73" s="297"/>
      <c r="CA73" s="297"/>
      <c r="CB73" s="297"/>
      <c r="CC73" s="297"/>
      <c r="CD73" s="297"/>
      <c r="CE73" s="297"/>
      <c r="CF73" s="297"/>
      <c r="CG73" s="297"/>
      <c r="CH73" s="297"/>
      <c r="CI73" s="297"/>
      <c r="CJ73" s="297"/>
      <c r="CK73" s="297"/>
      <c r="CL73" s="297"/>
      <c r="CM73" s="297"/>
      <c r="CN73" s="297"/>
      <c r="CO73" s="297"/>
      <c r="CP73" s="297"/>
      <c r="CQ73" s="297"/>
      <c r="CR73" s="297"/>
      <c r="CS73" s="297"/>
      <c r="CT73" s="297"/>
      <c r="CU73" s="297"/>
      <c r="CV73" s="297"/>
      <c r="CW73" s="297"/>
      <c r="CX73" s="297"/>
      <c r="CY73" s="297"/>
      <c r="CZ73" s="335"/>
    </row>
    <row r="74" s="425" customFormat="true" ht="15" customHeight="true" x14ac:dyDescent="0.2">
      <c r="A74" s="1204"/>
      <c r="B74" s="1397"/>
      <c r="C74" s="1272"/>
      <c r="D74" s="1273"/>
      <c r="E74" s="1273"/>
      <c r="F74" s="1273"/>
      <c r="G74" s="1274"/>
      <c r="H74" s="1275"/>
      <c r="I74" s="1273"/>
      <c r="J74" s="1273"/>
      <c r="K74" s="1273"/>
      <c r="L74" s="1276"/>
      <c r="M74" s="1277"/>
      <c r="N74" s="1273"/>
      <c r="O74" s="1273"/>
      <c r="P74" s="1273"/>
      <c r="Q74" s="1274"/>
      <c r="R74" s="1275"/>
      <c r="S74" s="1273"/>
      <c r="T74" s="1273"/>
      <c r="U74" s="1273"/>
      <c r="V74" s="1273"/>
      <c r="W74" s="1273"/>
      <c r="X74" s="1273"/>
      <c r="Y74" s="1273"/>
      <c r="Z74" s="1273"/>
      <c r="AA74" s="1273"/>
      <c r="AB74" s="1273"/>
      <c r="AC74" s="1273"/>
      <c r="AD74" s="1273"/>
      <c r="AE74" s="1273"/>
      <c r="AF74" s="1273"/>
      <c r="AG74" s="1273"/>
      <c r="AH74" s="1273"/>
      <c r="AI74" s="1273"/>
      <c r="AJ74" s="1273"/>
      <c r="AK74" s="1273"/>
      <c r="AL74" s="1273"/>
      <c r="AM74" s="1273"/>
      <c r="AN74" s="1273"/>
      <c r="AO74" s="1273"/>
      <c r="AP74" s="1273"/>
      <c r="AQ74" s="1273"/>
      <c r="AR74" s="1273"/>
      <c r="AS74" s="1273"/>
      <c r="AT74" s="1273"/>
      <c r="AU74" s="1273"/>
      <c r="AV74" s="1273"/>
      <c r="AW74" s="1273"/>
      <c r="AX74" s="1273"/>
      <c r="AY74" s="1278"/>
      <c r="AZ74" s="1278"/>
      <c r="BA74" s="231"/>
      <c r="BB74" s="154"/>
      <c r="BC74" s="322"/>
      <c r="BD74" s="296"/>
      <c r="BE74" s="296"/>
      <c r="BF74" s="296"/>
      <c r="BG74" s="323"/>
      <c r="BH74" s="330"/>
      <c r="BI74" s="296"/>
      <c r="BJ74" s="296"/>
      <c r="BK74" s="296"/>
      <c r="BL74" s="323"/>
      <c r="BM74" s="330"/>
      <c r="BN74" s="296"/>
      <c r="BO74" s="296"/>
      <c r="BP74" s="296"/>
      <c r="BQ74" s="323"/>
      <c r="BR74" s="330"/>
      <c r="BS74" s="296"/>
      <c r="BT74" s="296"/>
      <c r="BU74" s="296"/>
      <c r="BV74" s="296"/>
      <c r="BW74" s="296"/>
      <c r="BX74" s="296"/>
      <c r="BY74" s="297"/>
      <c r="BZ74" s="297"/>
      <c r="CA74" s="297"/>
      <c r="CB74" s="297"/>
      <c r="CC74" s="297"/>
      <c r="CD74" s="297"/>
      <c r="CE74" s="297"/>
      <c r="CF74" s="297"/>
      <c r="CG74" s="297"/>
      <c r="CH74" s="297"/>
      <c r="CI74" s="297"/>
      <c r="CJ74" s="297"/>
      <c r="CK74" s="297"/>
      <c r="CL74" s="297"/>
      <c r="CM74" s="297"/>
      <c r="CN74" s="297"/>
      <c r="CO74" s="297"/>
      <c r="CP74" s="297"/>
      <c r="CQ74" s="297"/>
      <c r="CR74" s="297"/>
      <c r="CS74" s="297"/>
      <c r="CT74" s="297"/>
      <c r="CU74" s="297"/>
      <c r="CV74" s="297"/>
      <c r="CW74" s="297"/>
      <c r="CX74" s="297"/>
      <c r="CY74" s="297"/>
      <c r="CZ74" s="335"/>
    </row>
    <row r="75" s="425" customFormat="true" ht="15" customHeight="true" x14ac:dyDescent="0.2">
      <c r="A75" s="1204"/>
      <c r="B75" s="1397"/>
      <c r="C75" s="1272"/>
      <c r="D75" s="1273"/>
      <c r="E75" s="1273"/>
      <c r="F75" s="1273"/>
      <c r="G75" s="1274"/>
      <c r="H75" s="1275"/>
      <c r="I75" s="1273"/>
      <c r="J75" s="1273"/>
      <c r="K75" s="1273"/>
      <c r="L75" s="1276"/>
      <c r="M75" s="1277"/>
      <c r="N75" s="1273"/>
      <c r="O75" s="1273"/>
      <c r="P75" s="1273"/>
      <c r="Q75" s="1274"/>
      <c r="R75" s="1275"/>
      <c r="S75" s="1273"/>
      <c r="T75" s="1273"/>
      <c r="U75" s="1273"/>
      <c r="V75" s="1273"/>
      <c r="W75" s="1273"/>
      <c r="X75" s="1273"/>
      <c r="Y75" s="1273"/>
      <c r="Z75" s="1273"/>
      <c r="AA75" s="1273"/>
      <c r="AB75" s="1273"/>
      <c r="AC75" s="1273"/>
      <c r="AD75" s="1273"/>
      <c r="AE75" s="1273"/>
      <c r="AF75" s="1273"/>
      <c r="AG75" s="1273"/>
      <c r="AH75" s="1273"/>
      <c r="AI75" s="1273"/>
      <c r="AJ75" s="1273"/>
      <c r="AK75" s="1273"/>
      <c r="AL75" s="1273"/>
      <c r="AM75" s="1273"/>
      <c r="AN75" s="1273"/>
      <c r="AO75" s="1273"/>
      <c r="AP75" s="1273"/>
      <c r="AQ75" s="1273"/>
      <c r="AR75" s="1273"/>
      <c r="AS75" s="1273"/>
      <c r="AT75" s="1273"/>
      <c r="AU75" s="1273"/>
      <c r="AV75" s="1273"/>
      <c r="AW75" s="1273"/>
      <c r="AX75" s="1273"/>
      <c r="AY75" s="1278"/>
      <c r="AZ75" s="1278"/>
      <c r="BA75" s="231"/>
      <c r="BB75" s="154"/>
      <c r="BC75" s="322"/>
      <c r="BD75" s="296"/>
      <c r="BE75" s="296"/>
      <c r="BF75" s="296"/>
      <c r="BG75" s="323"/>
      <c r="BH75" s="330"/>
      <c r="BI75" s="296"/>
      <c r="BJ75" s="296"/>
      <c r="BK75" s="296"/>
      <c r="BL75" s="323"/>
      <c r="BM75" s="330"/>
      <c r="BN75" s="296"/>
      <c r="BO75" s="296"/>
      <c r="BP75" s="296"/>
      <c r="BQ75" s="323"/>
      <c r="BR75" s="330"/>
      <c r="BS75" s="296"/>
      <c r="BT75" s="296"/>
      <c r="BU75" s="296"/>
      <c r="BV75" s="296"/>
      <c r="BW75" s="296"/>
      <c r="BX75" s="296"/>
      <c r="BY75" s="297"/>
      <c r="BZ75" s="297"/>
      <c r="CA75" s="297"/>
      <c r="CB75" s="297"/>
      <c r="CC75" s="297"/>
      <c r="CD75" s="297"/>
      <c r="CE75" s="297"/>
      <c r="CF75" s="297"/>
      <c r="CG75" s="297"/>
      <c r="CH75" s="297"/>
      <c r="CI75" s="297"/>
      <c r="CJ75" s="297"/>
      <c r="CK75" s="297"/>
      <c r="CL75" s="297"/>
      <c r="CM75" s="297"/>
      <c r="CN75" s="297"/>
      <c r="CO75" s="297"/>
      <c r="CP75" s="297"/>
      <c r="CQ75" s="297"/>
      <c r="CR75" s="297"/>
      <c r="CS75" s="297"/>
      <c r="CT75" s="297"/>
      <c r="CU75" s="297"/>
      <c r="CV75" s="297"/>
      <c r="CW75" s="297"/>
      <c r="CX75" s="297"/>
      <c r="CY75" s="297"/>
      <c r="CZ75" s="335"/>
    </row>
    <row r="76" s="425" customFormat="true" ht="15" customHeight="true" x14ac:dyDescent="0.2">
      <c r="A76" s="1204"/>
      <c r="B76" s="1397"/>
      <c r="C76" s="1272"/>
      <c r="D76" s="1273"/>
      <c r="E76" s="1273"/>
      <c r="F76" s="1273"/>
      <c r="G76" s="1274"/>
      <c r="H76" s="1275"/>
      <c r="I76" s="1273"/>
      <c r="J76" s="1273"/>
      <c r="K76" s="1273"/>
      <c r="L76" s="1276"/>
      <c r="M76" s="1277"/>
      <c r="N76" s="1273"/>
      <c r="O76" s="1273"/>
      <c r="P76" s="1273"/>
      <c r="Q76" s="1274"/>
      <c r="R76" s="1275"/>
      <c r="S76" s="1273"/>
      <c r="T76" s="1273"/>
      <c r="U76" s="1273"/>
      <c r="V76" s="1273"/>
      <c r="W76" s="1273"/>
      <c r="X76" s="1273"/>
      <c r="Y76" s="1273"/>
      <c r="Z76" s="1273"/>
      <c r="AA76" s="1273"/>
      <c r="AB76" s="1273"/>
      <c r="AC76" s="1273"/>
      <c r="AD76" s="1273"/>
      <c r="AE76" s="1273"/>
      <c r="AF76" s="1273"/>
      <c r="AG76" s="1273"/>
      <c r="AH76" s="1273"/>
      <c r="AI76" s="1273"/>
      <c r="AJ76" s="1273"/>
      <c r="AK76" s="1273"/>
      <c r="AL76" s="1273"/>
      <c r="AM76" s="1273"/>
      <c r="AN76" s="1273"/>
      <c r="AO76" s="1273"/>
      <c r="AP76" s="1273"/>
      <c r="AQ76" s="1273"/>
      <c r="AR76" s="1273"/>
      <c r="AS76" s="1273"/>
      <c r="AT76" s="1273"/>
      <c r="AU76" s="1273"/>
      <c r="AV76" s="1273"/>
      <c r="AW76" s="1273"/>
      <c r="AX76" s="1273"/>
      <c r="AY76" s="1278"/>
      <c r="AZ76" s="1278"/>
      <c r="BA76" s="231"/>
      <c r="BB76" s="154"/>
      <c r="BC76" s="322"/>
      <c r="BD76" s="296"/>
      <c r="BE76" s="296"/>
      <c r="BF76" s="296"/>
      <c r="BG76" s="323"/>
      <c r="BH76" s="330"/>
      <c r="BI76" s="296"/>
      <c r="BJ76" s="296"/>
      <c r="BK76" s="296"/>
      <c r="BL76" s="323"/>
      <c r="BM76" s="330"/>
      <c r="BN76" s="296"/>
      <c r="BO76" s="296"/>
      <c r="BP76" s="296"/>
      <c r="BQ76" s="323"/>
      <c r="BR76" s="330"/>
      <c r="BS76" s="296"/>
      <c r="BT76" s="296"/>
      <c r="BU76" s="296"/>
      <c r="BV76" s="296"/>
      <c r="BW76" s="296"/>
      <c r="BX76" s="296"/>
      <c r="BY76" s="297"/>
      <c r="BZ76" s="297"/>
      <c r="CA76" s="297"/>
      <c r="CB76" s="297"/>
      <c r="CC76" s="297"/>
      <c r="CD76" s="297"/>
      <c r="CE76" s="297"/>
      <c r="CF76" s="297"/>
      <c r="CG76" s="297"/>
      <c r="CH76" s="297"/>
      <c r="CI76" s="297"/>
      <c r="CJ76" s="297"/>
      <c r="CK76" s="297"/>
      <c r="CL76" s="297"/>
      <c r="CM76" s="297"/>
      <c r="CN76" s="297"/>
      <c r="CO76" s="297"/>
      <c r="CP76" s="297"/>
      <c r="CQ76" s="297"/>
      <c r="CR76" s="297"/>
      <c r="CS76" s="297"/>
      <c r="CT76" s="297"/>
      <c r="CU76" s="297"/>
      <c r="CV76" s="297"/>
      <c r="CW76" s="297"/>
      <c r="CX76" s="297"/>
      <c r="CY76" s="297"/>
      <c r="CZ76" s="335"/>
    </row>
    <row r="77" s="425" customFormat="true" ht="15" customHeight="true" x14ac:dyDescent="0.2">
      <c r="A77" s="1204"/>
      <c r="B77" s="1397"/>
      <c r="C77" s="1272"/>
      <c r="D77" s="1273"/>
      <c r="E77" s="1273"/>
      <c r="F77" s="1273"/>
      <c r="G77" s="1274"/>
      <c r="H77" s="1275"/>
      <c r="I77" s="1273"/>
      <c r="J77" s="1273"/>
      <c r="K77" s="1273"/>
      <c r="L77" s="1276"/>
      <c r="M77" s="1277"/>
      <c r="N77" s="1273"/>
      <c r="O77" s="1273"/>
      <c r="P77" s="1273"/>
      <c r="Q77" s="1274"/>
      <c r="R77" s="1275"/>
      <c r="S77" s="1273"/>
      <c r="T77" s="1273"/>
      <c r="U77" s="1273"/>
      <c r="V77" s="1273"/>
      <c r="W77" s="1273"/>
      <c r="X77" s="1273"/>
      <c r="Y77" s="1273"/>
      <c r="Z77" s="1273"/>
      <c r="AA77" s="1273"/>
      <c r="AB77" s="1273"/>
      <c r="AC77" s="1273"/>
      <c r="AD77" s="1273"/>
      <c r="AE77" s="1273"/>
      <c r="AF77" s="1273"/>
      <c r="AG77" s="1273"/>
      <c r="AH77" s="1273"/>
      <c r="AI77" s="1273"/>
      <c r="AJ77" s="1273"/>
      <c r="AK77" s="1273"/>
      <c r="AL77" s="1273"/>
      <c r="AM77" s="1273"/>
      <c r="AN77" s="1273"/>
      <c r="AO77" s="1273"/>
      <c r="AP77" s="1273"/>
      <c r="AQ77" s="1273"/>
      <c r="AR77" s="1273"/>
      <c r="AS77" s="1273"/>
      <c r="AT77" s="1273"/>
      <c r="AU77" s="1273"/>
      <c r="AV77" s="1273"/>
      <c r="AW77" s="1273"/>
      <c r="AX77" s="1273"/>
      <c r="AY77" s="1278"/>
      <c r="AZ77" s="1278"/>
      <c r="BA77" s="231"/>
      <c r="BB77" s="154"/>
      <c r="BC77" s="322"/>
      <c r="BD77" s="296"/>
      <c r="BE77" s="296"/>
      <c r="BF77" s="296"/>
      <c r="BG77" s="323"/>
      <c r="BH77" s="330"/>
      <c r="BI77" s="296"/>
      <c r="BJ77" s="296"/>
      <c r="BK77" s="296"/>
      <c r="BL77" s="323"/>
      <c r="BM77" s="330"/>
      <c r="BN77" s="296"/>
      <c r="BO77" s="296"/>
      <c r="BP77" s="296"/>
      <c r="BQ77" s="323"/>
      <c r="BR77" s="330"/>
      <c r="BS77" s="296"/>
      <c r="BT77" s="296"/>
      <c r="BU77" s="296"/>
      <c r="BV77" s="296"/>
      <c r="BW77" s="296"/>
      <c r="BX77" s="296"/>
      <c r="BY77" s="297"/>
      <c r="BZ77" s="297"/>
      <c r="CA77" s="297"/>
      <c r="CB77" s="297"/>
      <c r="CC77" s="297"/>
      <c r="CD77" s="297"/>
      <c r="CE77" s="297"/>
      <c r="CF77" s="297"/>
      <c r="CG77" s="297"/>
      <c r="CH77" s="297"/>
      <c r="CI77" s="297"/>
      <c r="CJ77" s="297"/>
      <c r="CK77" s="297"/>
      <c r="CL77" s="297"/>
      <c r="CM77" s="297"/>
      <c r="CN77" s="297"/>
      <c r="CO77" s="297"/>
      <c r="CP77" s="297"/>
      <c r="CQ77" s="297"/>
      <c r="CR77" s="297"/>
      <c r="CS77" s="297"/>
      <c r="CT77" s="297"/>
      <c r="CU77" s="297"/>
      <c r="CV77" s="297"/>
      <c r="CW77" s="297"/>
      <c r="CX77" s="297"/>
      <c r="CY77" s="297"/>
      <c r="CZ77" s="335"/>
    </row>
    <row r="78" s="425" customFormat="true" ht="15" customHeight="true" x14ac:dyDescent="0.2">
      <c r="A78" s="1204"/>
      <c r="B78" s="1397"/>
      <c r="C78" s="1272"/>
      <c r="D78" s="1273"/>
      <c r="E78" s="1273"/>
      <c r="F78" s="1273"/>
      <c r="G78" s="1274"/>
      <c r="H78" s="1275"/>
      <c r="I78" s="1273"/>
      <c r="J78" s="1273"/>
      <c r="K78" s="1273"/>
      <c r="L78" s="1276"/>
      <c r="M78" s="1277"/>
      <c r="N78" s="1273"/>
      <c r="O78" s="1273"/>
      <c r="P78" s="1273"/>
      <c r="Q78" s="1274"/>
      <c r="R78" s="1275"/>
      <c r="S78" s="1273"/>
      <c r="T78" s="1273"/>
      <c r="U78" s="1273"/>
      <c r="V78" s="1273"/>
      <c r="W78" s="1273"/>
      <c r="X78" s="1273"/>
      <c r="Y78" s="1273"/>
      <c r="Z78" s="1273"/>
      <c r="AA78" s="1273"/>
      <c r="AB78" s="1273"/>
      <c r="AC78" s="1273"/>
      <c r="AD78" s="1273"/>
      <c r="AE78" s="1273"/>
      <c r="AF78" s="1273"/>
      <c r="AG78" s="1273"/>
      <c r="AH78" s="1273"/>
      <c r="AI78" s="1273"/>
      <c r="AJ78" s="1273"/>
      <c r="AK78" s="1273"/>
      <c r="AL78" s="1273"/>
      <c r="AM78" s="1273"/>
      <c r="AN78" s="1273"/>
      <c r="AO78" s="1273"/>
      <c r="AP78" s="1273"/>
      <c r="AQ78" s="1273"/>
      <c r="AR78" s="1273"/>
      <c r="AS78" s="1273"/>
      <c r="AT78" s="1273"/>
      <c r="AU78" s="1273"/>
      <c r="AV78" s="1273"/>
      <c r="AW78" s="1273"/>
      <c r="AX78" s="1273"/>
      <c r="AY78" s="1278"/>
      <c r="AZ78" s="1278"/>
      <c r="BA78" s="231"/>
      <c r="BB78" s="154"/>
      <c r="BC78" s="322"/>
      <c r="BD78" s="296"/>
      <c r="BE78" s="296"/>
      <c r="BF78" s="296"/>
      <c r="BG78" s="323"/>
      <c r="BH78" s="330"/>
      <c r="BI78" s="296"/>
      <c r="BJ78" s="296"/>
      <c r="BK78" s="296"/>
      <c r="BL78" s="323"/>
      <c r="BM78" s="330"/>
      <c r="BN78" s="296"/>
      <c r="BO78" s="296"/>
      <c r="BP78" s="296"/>
      <c r="BQ78" s="323"/>
      <c r="BR78" s="330"/>
      <c r="BS78" s="296"/>
      <c r="BT78" s="296"/>
      <c r="BU78" s="296"/>
      <c r="BV78" s="296"/>
      <c r="BW78" s="296"/>
      <c r="BX78" s="296"/>
      <c r="BY78" s="297"/>
      <c r="BZ78" s="297"/>
      <c r="CA78" s="297"/>
      <c r="CB78" s="297"/>
      <c r="CC78" s="297"/>
      <c r="CD78" s="297"/>
      <c r="CE78" s="297"/>
      <c r="CF78" s="297"/>
      <c r="CG78" s="297"/>
      <c r="CH78" s="297"/>
      <c r="CI78" s="297"/>
      <c r="CJ78" s="297"/>
      <c r="CK78" s="297"/>
      <c r="CL78" s="297"/>
      <c r="CM78" s="297"/>
      <c r="CN78" s="297"/>
      <c r="CO78" s="297"/>
      <c r="CP78" s="297"/>
      <c r="CQ78" s="297"/>
      <c r="CR78" s="297"/>
      <c r="CS78" s="297"/>
      <c r="CT78" s="297"/>
      <c r="CU78" s="297"/>
      <c r="CV78" s="297"/>
      <c r="CW78" s="297"/>
      <c r="CX78" s="297"/>
      <c r="CY78" s="297"/>
      <c r="CZ78" s="335"/>
    </row>
    <row r="79" s="425" customFormat="true" ht="15" customHeight="true" x14ac:dyDescent="0.2">
      <c r="A79" s="1204"/>
      <c r="B79" s="1397"/>
      <c r="C79" s="1272"/>
      <c r="D79" s="1273"/>
      <c r="E79" s="1273"/>
      <c r="F79" s="1273"/>
      <c r="G79" s="1274"/>
      <c r="H79" s="1275"/>
      <c r="I79" s="1273"/>
      <c r="J79" s="1273"/>
      <c r="K79" s="1273"/>
      <c r="L79" s="1276"/>
      <c r="M79" s="1277"/>
      <c r="N79" s="1273"/>
      <c r="O79" s="1273"/>
      <c r="P79" s="1273"/>
      <c r="Q79" s="1274"/>
      <c r="R79" s="1275"/>
      <c r="S79" s="1273"/>
      <c r="T79" s="1273"/>
      <c r="U79" s="1273"/>
      <c r="V79" s="1273"/>
      <c r="W79" s="1273"/>
      <c r="X79" s="1273"/>
      <c r="Y79" s="1273"/>
      <c r="Z79" s="1273"/>
      <c r="AA79" s="1273"/>
      <c r="AB79" s="1273"/>
      <c r="AC79" s="1273"/>
      <c r="AD79" s="1273"/>
      <c r="AE79" s="1273"/>
      <c r="AF79" s="1273"/>
      <c r="AG79" s="1273"/>
      <c r="AH79" s="1273"/>
      <c r="AI79" s="1273"/>
      <c r="AJ79" s="1273"/>
      <c r="AK79" s="1273"/>
      <c r="AL79" s="1273"/>
      <c r="AM79" s="1273"/>
      <c r="AN79" s="1273"/>
      <c r="AO79" s="1273"/>
      <c r="AP79" s="1273"/>
      <c r="AQ79" s="1273"/>
      <c r="AR79" s="1273"/>
      <c r="AS79" s="1273"/>
      <c r="AT79" s="1273"/>
      <c r="AU79" s="1273"/>
      <c r="AV79" s="1273"/>
      <c r="AW79" s="1273"/>
      <c r="AX79" s="1273"/>
      <c r="AY79" s="1278"/>
      <c r="AZ79" s="1278"/>
      <c r="BA79" s="231"/>
      <c r="BB79" s="154"/>
      <c r="BC79" s="322"/>
      <c r="BD79" s="296"/>
      <c r="BE79" s="296"/>
      <c r="BF79" s="296"/>
      <c r="BG79" s="323"/>
      <c r="BH79" s="330"/>
      <c r="BI79" s="296"/>
      <c r="BJ79" s="296"/>
      <c r="BK79" s="296"/>
      <c r="BL79" s="323"/>
      <c r="BM79" s="330"/>
      <c r="BN79" s="296"/>
      <c r="BO79" s="296"/>
      <c r="BP79" s="296"/>
      <c r="BQ79" s="323"/>
      <c r="BR79" s="330"/>
      <c r="BS79" s="296"/>
      <c r="BT79" s="296"/>
      <c r="BU79" s="296"/>
      <c r="BV79" s="296"/>
      <c r="BW79" s="296"/>
      <c r="BX79" s="296"/>
      <c r="BY79" s="297"/>
      <c r="BZ79" s="297"/>
      <c r="CA79" s="297"/>
      <c r="CB79" s="297"/>
      <c r="CC79" s="297"/>
      <c r="CD79" s="297"/>
      <c r="CE79" s="297"/>
      <c r="CF79" s="297"/>
      <c r="CG79" s="297"/>
      <c r="CH79" s="297"/>
      <c r="CI79" s="297"/>
      <c r="CJ79" s="297"/>
      <c r="CK79" s="297"/>
      <c r="CL79" s="297"/>
      <c r="CM79" s="297"/>
      <c r="CN79" s="297"/>
      <c r="CO79" s="297"/>
      <c r="CP79" s="297"/>
      <c r="CQ79" s="297"/>
      <c r="CR79" s="297"/>
      <c r="CS79" s="297"/>
      <c r="CT79" s="297"/>
      <c r="CU79" s="297"/>
      <c r="CV79" s="297"/>
      <c r="CW79" s="297"/>
      <c r="CX79" s="297"/>
      <c r="CY79" s="297"/>
      <c r="CZ79" s="335"/>
    </row>
    <row r="80" s="425" customFormat="true" ht="15" customHeight="true" x14ac:dyDescent="0.2">
      <c r="A80" s="1204"/>
      <c r="B80" s="1397"/>
      <c r="C80" s="1272"/>
      <c r="D80" s="1273"/>
      <c r="E80" s="1273"/>
      <c r="F80" s="1273"/>
      <c r="G80" s="1274"/>
      <c r="H80" s="1275"/>
      <c r="I80" s="1273"/>
      <c r="J80" s="1273"/>
      <c r="K80" s="1273"/>
      <c r="L80" s="1276"/>
      <c r="M80" s="1277"/>
      <c r="N80" s="1273"/>
      <c r="O80" s="1273"/>
      <c r="P80" s="1273"/>
      <c r="Q80" s="1274"/>
      <c r="R80" s="1275"/>
      <c r="S80" s="1273"/>
      <c r="T80" s="1273"/>
      <c r="U80" s="1273"/>
      <c r="V80" s="1273"/>
      <c r="W80" s="1273"/>
      <c r="X80" s="1273"/>
      <c r="Y80" s="1273"/>
      <c r="Z80" s="1273"/>
      <c r="AA80" s="1273"/>
      <c r="AB80" s="1273"/>
      <c r="AC80" s="1273"/>
      <c r="AD80" s="1273"/>
      <c r="AE80" s="1273"/>
      <c r="AF80" s="1273"/>
      <c r="AG80" s="1273"/>
      <c r="AH80" s="1273"/>
      <c r="AI80" s="1273"/>
      <c r="AJ80" s="1273"/>
      <c r="AK80" s="1273"/>
      <c r="AL80" s="1273"/>
      <c r="AM80" s="1273"/>
      <c r="AN80" s="1273"/>
      <c r="AO80" s="1273"/>
      <c r="AP80" s="1273"/>
      <c r="AQ80" s="1273"/>
      <c r="AR80" s="1273"/>
      <c r="AS80" s="1273"/>
      <c r="AT80" s="1273"/>
      <c r="AU80" s="1273"/>
      <c r="AV80" s="1273"/>
      <c r="AW80" s="1273"/>
      <c r="AX80" s="1273"/>
      <c r="AY80" s="1278"/>
      <c r="AZ80" s="1278"/>
      <c r="BA80" s="231"/>
      <c r="BB80" s="154"/>
      <c r="BC80" s="322"/>
      <c r="BD80" s="296"/>
      <c r="BE80" s="296"/>
      <c r="BF80" s="296"/>
      <c r="BG80" s="323"/>
      <c r="BH80" s="330"/>
      <c r="BI80" s="296"/>
      <c r="BJ80" s="296"/>
      <c r="BK80" s="296"/>
      <c r="BL80" s="323"/>
      <c r="BM80" s="330"/>
      <c r="BN80" s="296"/>
      <c r="BO80" s="296"/>
      <c r="BP80" s="296"/>
      <c r="BQ80" s="323"/>
      <c r="BR80" s="330"/>
      <c r="BS80" s="296"/>
      <c r="BT80" s="296"/>
      <c r="BU80" s="296"/>
      <c r="BV80" s="296"/>
      <c r="BW80" s="296"/>
      <c r="BX80" s="296"/>
      <c r="BY80" s="297"/>
      <c r="BZ80" s="297"/>
      <c r="CA80" s="297"/>
      <c r="CB80" s="297"/>
      <c r="CC80" s="297"/>
      <c r="CD80" s="297"/>
      <c r="CE80" s="297"/>
      <c r="CF80" s="297"/>
      <c r="CG80" s="297"/>
      <c r="CH80" s="297"/>
      <c r="CI80" s="297"/>
      <c r="CJ80" s="297"/>
      <c r="CK80" s="297"/>
      <c r="CL80" s="297"/>
      <c r="CM80" s="297"/>
      <c r="CN80" s="297"/>
      <c r="CO80" s="297"/>
      <c r="CP80" s="297"/>
      <c r="CQ80" s="297"/>
      <c r="CR80" s="297"/>
      <c r="CS80" s="297"/>
      <c r="CT80" s="297"/>
      <c r="CU80" s="297"/>
      <c r="CV80" s="297"/>
      <c r="CW80" s="297"/>
      <c r="CX80" s="297"/>
      <c r="CY80" s="297"/>
      <c r="CZ80" s="335"/>
    </row>
    <row r="81" s="425" customFormat="true" ht="15" customHeight="true" x14ac:dyDescent="0.2">
      <c r="A81" s="1204"/>
      <c r="B81" s="1397"/>
      <c r="C81" s="1272"/>
      <c r="D81" s="1273"/>
      <c r="E81" s="1273"/>
      <c r="F81" s="1273"/>
      <c r="G81" s="1274"/>
      <c r="H81" s="1275"/>
      <c r="I81" s="1273"/>
      <c r="J81" s="1273"/>
      <c r="K81" s="1273"/>
      <c r="L81" s="1276"/>
      <c r="M81" s="1277"/>
      <c r="N81" s="1273"/>
      <c r="O81" s="1273"/>
      <c r="P81" s="1273"/>
      <c r="Q81" s="1274"/>
      <c r="R81" s="1275"/>
      <c r="S81" s="1273"/>
      <c r="T81" s="1273"/>
      <c r="U81" s="1273"/>
      <c r="V81" s="1273"/>
      <c r="W81" s="1273"/>
      <c r="X81" s="1273"/>
      <c r="Y81" s="1273"/>
      <c r="Z81" s="1273"/>
      <c r="AA81" s="1273"/>
      <c r="AB81" s="1273"/>
      <c r="AC81" s="1273"/>
      <c r="AD81" s="1273"/>
      <c r="AE81" s="1273"/>
      <c r="AF81" s="1273"/>
      <c r="AG81" s="1273"/>
      <c r="AH81" s="1273"/>
      <c r="AI81" s="1273"/>
      <c r="AJ81" s="1273"/>
      <c r="AK81" s="1273"/>
      <c r="AL81" s="1273"/>
      <c r="AM81" s="1273"/>
      <c r="AN81" s="1273"/>
      <c r="AO81" s="1273"/>
      <c r="AP81" s="1273"/>
      <c r="AQ81" s="1273"/>
      <c r="AR81" s="1273"/>
      <c r="AS81" s="1273"/>
      <c r="AT81" s="1273"/>
      <c r="AU81" s="1273"/>
      <c r="AV81" s="1273"/>
      <c r="AW81" s="1273"/>
      <c r="AX81" s="1273"/>
      <c r="AY81" s="1278"/>
      <c r="AZ81" s="1278"/>
      <c r="BA81" s="231"/>
      <c r="BB81" s="154"/>
      <c r="BC81" s="322"/>
      <c r="BD81" s="296"/>
      <c r="BE81" s="296"/>
      <c r="BF81" s="296"/>
      <c r="BG81" s="323"/>
      <c r="BH81" s="330"/>
      <c r="BI81" s="296"/>
      <c r="BJ81" s="296"/>
      <c r="BK81" s="296"/>
      <c r="BL81" s="323"/>
      <c r="BM81" s="330"/>
      <c r="BN81" s="296"/>
      <c r="BO81" s="296"/>
      <c r="BP81" s="296"/>
      <c r="BQ81" s="323"/>
      <c r="BR81" s="330"/>
      <c r="BS81" s="296"/>
      <c r="BT81" s="296"/>
      <c r="BU81" s="296"/>
      <c r="BV81" s="296"/>
      <c r="BW81" s="296"/>
      <c r="BX81" s="296"/>
      <c r="BY81" s="297"/>
      <c r="BZ81" s="297"/>
      <c r="CA81" s="297"/>
      <c r="CB81" s="297"/>
      <c r="CC81" s="297"/>
      <c r="CD81" s="297"/>
      <c r="CE81" s="297"/>
      <c r="CF81" s="297"/>
      <c r="CG81" s="297"/>
      <c r="CH81" s="297"/>
      <c r="CI81" s="297"/>
      <c r="CJ81" s="297"/>
      <c r="CK81" s="297"/>
      <c r="CL81" s="297"/>
      <c r="CM81" s="297"/>
      <c r="CN81" s="297"/>
      <c r="CO81" s="297"/>
      <c r="CP81" s="297"/>
      <c r="CQ81" s="297"/>
      <c r="CR81" s="297"/>
      <c r="CS81" s="297"/>
      <c r="CT81" s="297"/>
      <c r="CU81" s="297"/>
      <c r="CV81" s="297"/>
      <c r="CW81" s="297"/>
      <c r="CX81" s="297"/>
      <c r="CY81" s="297"/>
      <c r="CZ81" s="335"/>
    </row>
    <row r="82" s="425" customFormat="true" ht="15" customHeight="true" x14ac:dyDescent="0.2">
      <c r="A82" s="1204"/>
      <c r="B82" s="1397"/>
      <c r="C82" s="1272"/>
      <c r="D82" s="1273"/>
      <c r="E82" s="1273"/>
      <c r="F82" s="1273"/>
      <c r="G82" s="1274"/>
      <c r="H82" s="1275"/>
      <c r="I82" s="1273"/>
      <c r="J82" s="1273"/>
      <c r="K82" s="1273"/>
      <c r="L82" s="1276"/>
      <c r="M82" s="1277"/>
      <c r="N82" s="1273"/>
      <c r="O82" s="1273"/>
      <c r="P82" s="1273"/>
      <c r="Q82" s="1274"/>
      <c r="R82" s="1275"/>
      <c r="S82" s="1273"/>
      <c r="T82" s="1273"/>
      <c r="U82" s="1273"/>
      <c r="V82" s="1273"/>
      <c r="W82" s="1273"/>
      <c r="X82" s="1273"/>
      <c r="Y82" s="1273"/>
      <c r="Z82" s="1273"/>
      <c r="AA82" s="1273"/>
      <c r="AB82" s="1273"/>
      <c r="AC82" s="1273"/>
      <c r="AD82" s="1273"/>
      <c r="AE82" s="1273"/>
      <c r="AF82" s="1273"/>
      <c r="AG82" s="1273"/>
      <c r="AH82" s="1273"/>
      <c r="AI82" s="1273"/>
      <c r="AJ82" s="1273"/>
      <c r="AK82" s="1273"/>
      <c r="AL82" s="1273"/>
      <c r="AM82" s="1273"/>
      <c r="AN82" s="1273"/>
      <c r="AO82" s="1273"/>
      <c r="AP82" s="1273"/>
      <c r="AQ82" s="1273"/>
      <c r="AR82" s="1273"/>
      <c r="AS82" s="1273"/>
      <c r="AT82" s="1273"/>
      <c r="AU82" s="1273"/>
      <c r="AV82" s="1273"/>
      <c r="AW82" s="1273"/>
      <c r="AX82" s="1273"/>
      <c r="AY82" s="1278"/>
      <c r="AZ82" s="1278"/>
      <c r="BA82" s="231"/>
      <c r="BB82" s="154"/>
      <c r="BC82" s="322"/>
      <c r="BD82" s="296"/>
      <c r="BE82" s="296"/>
      <c r="BF82" s="296"/>
      <c r="BG82" s="323"/>
      <c r="BH82" s="330"/>
      <c r="BI82" s="296"/>
      <c r="BJ82" s="296"/>
      <c r="BK82" s="296"/>
      <c r="BL82" s="323"/>
      <c r="BM82" s="330"/>
      <c r="BN82" s="296"/>
      <c r="BO82" s="296"/>
      <c r="BP82" s="296"/>
      <c r="BQ82" s="323"/>
      <c r="BR82" s="330"/>
      <c r="BS82" s="296"/>
      <c r="BT82" s="296"/>
      <c r="BU82" s="296"/>
      <c r="BV82" s="296"/>
      <c r="BW82" s="296"/>
      <c r="BX82" s="296"/>
      <c r="BY82" s="297"/>
      <c r="BZ82" s="297"/>
      <c r="CA82" s="297"/>
      <c r="CB82" s="297"/>
      <c r="CC82" s="297"/>
      <c r="CD82" s="297"/>
      <c r="CE82" s="297"/>
      <c r="CF82" s="297"/>
      <c r="CG82" s="297"/>
      <c r="CH82" s="297"/>
      <c r="CI82" s="297"/>
      <c r="CJ82" s="297"/>
      <c r="CK82" s="297"/>
      <c r="CL82" s="297"/>
      <c r="CM82" s="297"/>
      <c r="CN82" s="297"/>
      <c r="CO82" s="297"/>
      <c r="CP82" s="297"/>
      <c r="CQ82" s="297"/>
      <c r="CR82" s="297"/>
      <c r="CS82" s="297"/>
      <c r="CT82" s="297"/>
      <c r="CU82" s="297"/>
      <c r="CV82" s="297"/>
      <c r="CW82" s="297"/>
      <c r="CX82" s="297"/>
      <c r="CY82" s="297"/>
      <c r="CZ82" s="335"/>
    </row>
    <row r="83" s="425" customFormat="true" ht="15" customHeight="true" x14ac:dyDescent="0.2">
      <c r="A83" s="1204"/>
      <c r="B83" s="1397"/>
      <c r="C83" s="1272"/>
      <c r="D83" s="1273"/>
      <c r="E83" s="1273"/>
      <c r="F83" s="1273"/>
      <c r="G83" s="1274"/>
      <c r="H83" s="1275"/>
      <c r="I83" s="1273"/>
      <c r="J83" s="1273"/>
      <c r="K83" s="1273"/>
      <c r="L83" s="1276"/>
      <c r="M83" s="1277"/>
      <c r="N83" s="1273"/>
      <c r="O83" s="1273"/>
      <c r="P83" s="1273"/>
      <c r="Q83" s="1274"/>
      <c r="R83" s="1275"/>
      <c r="S83" s="1273"/>
      <c r="T83" s="1273"/>
      <c r="U83" s="1273"/>
      <c r="V83" s="1273"/>
      <c r="W83" s="1273"/>
      <c r="X83" s="1273"/>
      <c r="Y83" s="1273"/>
      <c r="Z83" s="1273"/>
      <c r="AA83" s="1273"/>
      <c r="AB83" s="1273"/>
      <c r="AC83" s="1273"/>
      <c r="AD83" s="1273"/>
      <c r="AE83" s="1273"/>
      <c r="AF83" s="1273"/>
      <c r="AG83" s="1273"/>
      <c r="AH83" s="1273"/>
      <c r="AI83" s="1273"/>
      <c r="AJ83" s="1273"/>
      <c r="AK83" s="1273"/>
      <c r="AL83" s="1273"/>
      <c r="AM83" s="1273"/>
      <c r="AN83" s="1273"/>
      <c r="AO83" s="1273"/>
      <c r="AP83" s="1273"/>
      <c r="AQ83" s="1273"/>
      <c r="AR83" s="1273"/>
      <c r="AS83" s="1273"/>
      <c r="AT83" s="1273"/>
      <c r="AU83" s="1273"/>
      <c r="AV83" s="1273"/>
      <c r="AW83" s="1273"/>
      <c r="AX83" s="1273"/>
      <c r="AY83" s="1278"/>
      <c r="AZ83" s="1278"/>
      <c r="BA83" s="231"/>
      <c r="BB83" s="154"/>
      <c r="BC83" s="322"/>
      <c r="BD83" s="296"/>
      <c r="BE83" s="296"/>
      <c r="BF83" s="296"/>
      <c r="BG83" s="323"/>
      <c r="BH83" s="330"/>
      <c r="BI83" s="296"/>
      <c r="BJ83" s="296"/>
      <c r="BK83" s="296"/>
      <c r="BL83" s="323"/>
      <c r="BM83" s="330"/>
      <c r="BN83" s="296"/>
      <c r="BO83" s="296"/>
      <c r="BP83" s="296"/>
      <c r="BQ83" s="323"/>
      <c r="BR83" s="330"/>
      <c r="BS83" s="296"/>
      <c r="BT83" s="296"/>
      <c r="BU83" s="296"/>
      <c r="BV83" s="296"/>
      <c r="BW83" s="296"/>
      <c r="BX83" s="296"/>
      <c r="BY83" s="297"/>
      <c r="BZ83" s="297"/>
      <c r="CA83" s="297"/>
      <c r="CB83" s="297"/>
      <c r="CC83" s="297"/>
      <c r="CD83" s="297"/>
      <c r="CE83" s="297"/>
      <c r="CF83" s="297"/>
      <c r="CG83" s="297"/>
      <c r="CH83" s="297"/>
      <c r="CI83" s="297"/>
      <c r="CJ83" s="297"/>
      <c r="CK83" s="297"/>
      <c r="CL83" s="297"/>
      <c r="CM83" s="297"/>
      <c r="CN83" s="297"/>
      <c r="CO83" s="297"/>
      <c r="CP83" s="297"/>
      <c r="CQ83" s="297"/>
      <c r="CR83" s="297"/>
      <c r="CS83" s="297"/>
      <c r="CT83" s="297"/>
      <c r="CU83" s="297"/>
      <c r="CV83" s="297"/>
      <c r="CW83" s="297"/>
      <c r="CX83" s="297"/>
      <c r="CY83" s="297"/>
      <c r="CZ83" s="335"/>
    </row>
    <row r="84" s="425" customFormat="true" ht="15" customHeight="true" x14ac:dyDescent="0.2">
      <c r="A84" s="1204"/>
      <c r="B84" s="1397"/>
      <c r="C84" s="1272"/>
      <c r="D84" s="1273"/>
      <c r="E84" s="1273"/>
      <c r="F84" s="1273"/>
      <c r="G84" s="1274"/>
      <c r="H84" s="1275"/>
      <c r="I84" s="1273"/>
      <c r="J84" s="1273"/>
      <c r="K84" s="1273"/>
      <c r="L84" s="1276"/>
      <c r="M84" s="1277"/>
      <c r="N84" s="1273"/>
      <c r="O84" s="1273"/>
      <c r="P84" s="1273"/>
      <c r="Q84" s="1274"/>
      <c r="R84" s="1275"/>
      <c r="S84" s="1273"/>
      <c r="T84" s="1273"/>
      <c r="U84" s="1273"/>
      <c r="V84" s="1273"/>
      <c r="W84" s="1273"/>
      <c r="X84" s="1273"/>
      <c r="Y84" s="1273"/>
      <c r="Z84" s="1273"/>
      <c r="AA84" s="1273"/>
      <c r="AB84" s="1273"/>
      <c r="AC84" s="1273"/>
      <c r="AD84" s="1273"/>
      <c r="AE84" s="1273"/>
      <c r="AF84" s="1273"/>
      <c r="AG84" s="1273"/>
      <c r="AH84" s="1273"/>
      <c r="AI84" s="1273"/>
      <c r="AJ84" s="1273"/>
      <c r="AK84" s="1273"/>
      <c r="AL84" s="1273"/>
      <c r="AM84" s="1273"/>
      <c r="AN84" s="1273"/>
      <c r="AO84" s="1273"/>
      <c r="AP84" s="1273"/>
      <c r="AQ84" s="1273"/>
      <c r="AR84" s="1273"/>
      <c r="AS84" s="1273"/>
      <c r="AT84" s="1273"/>
      <c r="AU84" s="1273"/>
      <c r="AV84" s="1273"/>
      <c r="AW84" s="1273"/>
      <c r="AX84" s="1273"/>
      <c r="AY84" s="1278"/>
      <c r="AZ84" s="1278"/>
      <c r="BA84" s="231"/>
      <c r="BB84" s="154"/>
      <c r="BC84" s="322"/>
      <c r="BD84" s="296"/>
      <c r="BE84" s="296"/>
      <c r="BF84" s="296"/>
      <c r="BG84" s="323"/>
      <c r="BH84" s="330"/>
      <c r="BI84" s="296"/>
      <c r="BJ84" s="296"/>
      <c r="BK84" s="296"/>
      <c r="BL84" s="323"/>
      <c r="BM84" s="330"/>
      <c r="BN84" s="296"/>
      <c r="BO84" s="296"/>
      <c r="BP84" s="296"/>
      <c r="BQ84" s="323"/>
      <c r="BR84" s="330"/>
      <c r="BS84" s="296"/>
      <c r="BT84" s="296"/>
      <c r="BU84" s="296"/>
      <c r="BV84" s="296"/>
      <c r="BW84" s="296"/>
      <c r="BX84" s="296"/>
      <c r="BY84" s="297"/>
      <c r="BZ84" s="297"/>
      <c r="CA84" s="297"/>
      <c r="CB84" s="297"/>
      <c r="CC84" s="297"/>
      <c r="CD84" s="297"/>
      <c r="CE84" s="297"/>
      <c r="CF84" s="297"/>
      <c r="CG84" s="297"/>
      <c r="CH84" s="297"/>
      <c r="CI84" s="297"/>
      <c r="CJ84" s="297"/>
      <c r="CK84" s="297"/>
      <c r="CL84" s="297"/>
      <c r="CM84" s="297"/>
      <c r="CN84" s="297"/>
      <c r="CO84" s="297"/>
      <c r="CP84" s="297"/>
      <c r="CQ84" s="297"/>
      <c r="CR84" s="297"/>
      <c r="CS84" s="297"/>
      <c r="CT84" s="297"/>
      <c r="CU84" s="297"/>
      <c r="CV84" s="297"/>
      <c r="CW84" s="297"/>
      <c r="CX84" s="297"/>
      <c r="CY84" s="297"/>
      <c r="CZ84" s="335"/>
    </row>
    <row r="85" s="425" customFormat="true" ht="15" customHeight="true" x14ac:dyDescent="0.2">
      <c r="A85" s="1204"/>
      <c r="B85" s="1397"/>
      <c r="C85" s="1272"/>
      <c r="D85" s="1279"/>
      <c r="E85" s="1279"/>
      <c r="F85" s="1279"/>
      <c r="G85" s="1280"/>
      <c r="H85" s="1281"/>
      <c r="I85" s="1279"/>
      <c r="J85" s="1279"/>
      <c r="K85" s="1279"/>
      <c r="L85" s="1282"/>
      <c r="M85" s="1272"/>
      <c r="N85" s="1279"/>
      <c r="O85" s="1279"/>
      <c r="P85" s="1279"/>
      <c r="Q85" s="1280"/>
      <c r="R85" s="1281"/>
      <c r="S85" s="1279"/>
      <c r="T85" s="1279"/>
      <c r="U85" s="1279"/>
      <c r="V85" s="1279"/>
      <c r="W85" s="1279"/>
      <c r="X85" s="1279"/>
      <c r="Y85" s="1279"/>
      <c r="Z85" s="1279"/>
      <c r="AA85" s="1279"/>
      <c r="AB85" s="1279"/>
      <c r="AC85" s="1279"/>
      <c r="AD85" s="1279"/>
      <c r="AE85" s="1279"/>
      <c r="AF85" s="1279"/>
      <c r="AG85" s="1279"/>
      <c r="AH85" s="1279"/>
      <c r="AI85" s="1279"/>
      <c r="AJ85" s="1279"/>
      <c r="AK85" s="1279"/>
      <c r="AL85" s="1279"/>
      <c r="AM85" s="1279"/>
      <c r="AN85" s="1279"/>
      <c r="AO85" s="1279"/>
      <c r="AP85" s="1279"/>
      <c r="AQ85" s="1279"/>
      <c r="AR85" s="1279"/>
      <c r="AS85" s="1279"/>
      <c r="AT85" s="1279"/>
      <c r="AU85" s="1279"/>
      <c r="AV85" s="1279"/>
      <c r="AW85" s="1279"/>
      <c r="AX85" s="1279"/>
      <c r="AY85" s="1280"/>
      <c r="AZ85" s="1280"/>
      <c r="BA85" s="231"/>
      <c r="BB85" s="154"/>
      <c r="BC85" s="322"/>
      <c r="BD85" s="296"/>
      <c r="BE85" s="296"/>
      <c r="BF85" s="296"/>
      <c r="BG85" s="323"/>
      <c r="BH85" s="330"/>
      <c r="BI85" s="296"/>
      <c r="BJ85" s="296"/>
      <c r="BK85" s="296"/>
      <c r="BL85" s="323"/>
      <c r="BM85" s="330"/>
      <c r="BN85" s="296"/>
      <c r="BO85" s="296"/>
      <c r="BP85" s="296"/>
      <c r="BQ85" s="323"/>
      <c r="BR85" s="330"/>
      <c r="BS85" s="296"/>
      <c r="BT85" s="296"/>
      <c r="BU85" s="296"/>
      <c r="BV85" s="296"/>
      <c r="BW85" s="296"/>
      <c r="BX85" s="296"/>
      <c r="BY85" s="297"/>
      <c r="BZ85" s="297"/>
      <c r="CA85" s="297"/>
      <c r="CB85" s="297"/>
      <c r="CC85" s="297"/>
      <c r="CD85" s="297"/>
      <c r="CE85" s="297"/>
      <c r="CF85" s="297"/>
      <c r="CG85" s="297"/>
      <c r="CH85" s="297"/>
      <c r="CI85" s="297"/>
      <c r="CJ85" s="297"/>
      <c r="CK85" s="297"/>
      <c r="CL85" s="297"/>
      <c r="CM85" s="297"/>
      <c r="CN85" s="297"/>
      <c r="CO85" s="297"/>
      <c r="CP85" s="297"/>
      <c r="CQ85" s="297"/>
      <c r="CR85" s="297"/>
      <c r="CS85" s="297"/>
      <c r="CT85" s="297"/>
      <c r="CU85" s="297"/>
      <c r="CV85" s="297"/>
      <c r="CW85" s="297"/>
      <c r="CX85" s="297"/>
      <c r="CY85" s="297"/>
      <c r="CZ85" s="335"/>
    </row>
    <row r="86" s="425" customFormat="true" ht="15" customHeight="true" x14ac:dyDescent="0.2">
      <c r="A86" s="1204"/>
      <c r="B86" s="1397"/>
      <c r="C86" s="1272"/>
      <c r="D86" s="1279"/>
      <c r="E86" s="1279"/>
      <c r="F86" s="1279"/>
      <c r="G86" s="1280"/>
      <c r="H86" s="1281"/>
      <c r="I86" s="1279"/>
      <c r="J86" s="1279"/>
      <c r="K86" s="1279"/>
      <c r="L86" s="1282"/>
      <c r="M86" s="1272"/>
      <c r="N86" s="1279"/>
      <c r="O86" s="1279"/>
      <c r="P86" s="1279"/>
      <c r="Q86" s="1280"/>
      <c r="R86" s="1281"/>
      <c r="S86" s="1279"/>
      <c r="T86" s="1279"/>
      <c r="U86" s="1279"/>
      <c r="V86" s="1279"/>
      <c r="W86" s="1279"/>
      <c r="X86" s="1279"/>
      <c r="Y86" s="1279"/>
      <c r="Z86" s="1279"/>
      <c r="AA86" s="1279"/>
      <c r="AB86" s="1279"/>
      <c r="AC86" s="1279"/>
      <c r="AD86" s="1279"/>
      <c r="AE86" s="1279"/>
      <c r="AF86" s="1279"/>
      <c r="AG86" s="1279"/>
      <c r="AH86" s="1279"/>
      <c r="AI86" s="1279"/>
      <c r="AJ86" s="1279"/>
      <c r="AK86" s="1279"/>
      <c r="AL86" s="1279"/>
      <c r="AM86" s="1279"/>
      <c r="AN86" s="1279"/>
      <c r="AO86" s="1279"/>
      <c r="AP86" s="1279"/>
      <c r="AQ86" s="1279"/>
      <c r="AR86" s="1279"/>
      <c r="AS86" s="1279"/>
      <c r="AT86" s="1279"/>
      <c r="AU86" s="1279"/>
      <c r="AV86" s="1279"/>
      <c r="AW86" s="1279"/>
      <c r="AX86" s="1279"/>
      <c r="AY86" s="1280"/>
      <c r="AZ86" s="1280"/>
      <c r="BA86" s="231"/>
      <c r="BB86" s="154"/>
      <c r="BC86" s="322"/>
      <c r="BD86" s="296"/>
      <c r="BE86" s="296"/>
      <c r="BF86" s="296"/>
      <c r="BG86" s="323"/>
      <c r="BH86" s="330"/>
      <c r="BI86" s="296"/>
      <c r="BJ86" s="296"/>
      <c r="BK86" s="296"/>
      <c r="BL86" s="323"/>
      <c r="BM86" s="330"/>
      <c r="BN86" s="296"/>
      <c r="BO86" s="296"/>
      <c r="BP86" s="296"/>
      <c r="BQ86" s="323"/>
      <c r="BR86" s="330"/>
      <c r="BS86" s="296"/>
      <c r="BT86" s="296"/>
      <c r="BU86" s="296"/>
      <c r="BV86" s="296"/>
      <c r="BW86" s="296"/>
      <c r="BX86" s="296"/>
      <c r="BY86" s="297"/>
      <c r="BZ86" s="297"/>
      <c r="CA86" s="297"/>
      <c r="CB86" s="297"/>
      <c r="CC86" s="297"/>
      <c r="CD86" s="297"/>
      <c r="CE86" s="297"/>
      <c r="CF86" s="297"/>
      <c r="CG86" s="297"/>
      <c r="CH86" s="297"/>
      <c r="CI86" s="297"/>
      <c r="CJ86" s="297"/>
      <c r="CK86" s="297"/>
      <c r="CL86" s="297"/>
      <c r="CM86" s="297"/>
      <c r="CN86" s="297"/>
      <c r="CO86" s="297"/>
      <c r="CP86" s="297"/>
      <c r="CQ86" s="297"/>
      <c r="CR86" s="297"/>
      <c r="CS86" s="297"/>
      <c r="CT86" s="297"/>
      <c r="CU86" s="297"/>
      <c r="CV86" s="297"/>
      <c r="CW86" s="297"/>
      <c r="CX86" s="297"/>
      <c r="CY86" s="297"/>
      <c r="CZ86" s="335"/>
    </row>
    <row r="87" s="425" customFormat="true" ht="15" customHeight="true" x14ac:dyDescent="0.2">
      <c r="A87" s="1204"/>
      <c r="B87" s="1397"/>
      <c r="C87" s="1272"/>
      <c r="D87" s="1279"/>
      <c r="E87" s="1279"/>
      <c r="F87" s="1279"/>
      <c r="G87" s="1280"/>
      <c r="H87" s="1281"/>
      <c r="I87" s="1279"/>
      <c r="J87" s="1279"/>
      <c r="K87" s="1279"/>
      <c r="L87" s="1282"/>
      <c r="M87" s="1272"/>
      <c r="N87" s="1279"/>
      <c r="O87" s="1279"/>
      <c r="P87" s="1279"/>
      <c r="Q87" s="1280"/>
      <c r="R87" s="1281"/>
      <c r="S87" s="1279"/>
      <c r="T87" s="1279"/>
      <c r="U87" s="1279"/>
      <c r="V87" s="1279"/>
      <c r="W87" s="1279"/>
      <c r="X87" s="1279"/>
      <c r="Y87" s="1279"/>
      <c r="Z87" s="1279"/>
      <c r="AA87" s="1279"/>
      <c r="AB87" s="1279"/>
      <c r="AC87" s="1279"/>
      <c r="AD87" s="1279"/>
      <c r="AE87" s="1279"/>
      <c r="AF87" s="1279"/>
      <c r="AG87" s="1279"/>
      <c r="AH87" s="1279"/>
      <c r="AI87" s="1279"/>
      <c r="AJ87" s="1279"/>
      <c r="AK87" s="1279"/>
      <c r="AL87" s="1279"/>
      <c r="AM87" s="1279"/>
      <c r="AN87" s="1279"/>
      <c r="AO87" s="1279"/>
      <c r="AP87" s="1279"/>
      <c r="AQ87" s="1279"/>
      <c r="AR87" s="1279"/>
      <c r="AS87" s="1279"/>
      <c r="AT87" s="1279"/>
      <c r="AU87" s="1279"/>
      <c r="AV87" s="1279"/>
      <c r="AW87" s="1279"/>
      <c r="AX87" s="1279"/>
      <c r="AY87" s="1280"/>
      <c r="AZ87" s="1280"/>
      <c r="BA87" s="231"/>
      <c r="BB87" s="154"/>
      <c r="BC87" s="322"/>
      <c r="BD87" s="296"/>
      <c r="BE87" s="296"/>
      <c r="BF87" s="296"/>
      <c r="BG87" s="323"/>
      <c r="BH87" s="330"/>
      <c r="BI87" s="296"/>
      <c r="BJ87" s="296"/>
      <c r="BK87" s="296"/>
      <c r="BL87" s="323"/>
      <c r="BM87" s="330"/>
      <c r="BN87" s="296"/>
      <c r="BO87" s="296"/>
      <c r="BP87" s="296"/>
      <c r="BQ87" s="323"/>
      <c r="BR87" s="330"/>
      <c r="BS87" s="296"/>
      <c r="BT87" s="296"/>
      <c r="BU87" s="296"/>
      <c r="BV87" s="296"/>
      <c r="BW87" s="296"/>
      <c r="BX87" s="296"/>
      <c r="BY87" s="297"/>
      <c r="BZ87" s="297"/>
      <c r="CA87" s="297"/>
      <c r="CB87" s="297"/>
      <c r="CC87" s="297"/>
      <c r="CD87" s="297"/>
      <c r="CE87" s="297"/>
      <c r="CF87" s="297"/>
      <c r="CG87" s="297"/>
      <c r="CH87" s="297"/>
      <c r="CI87" s="297"/>
      <c r="CJ87" s="297"/>
      <c r="CK87" s="297"/>
      <c r="CL87" s="297"/>
      <c r="CM87" s="297"/>
      <c r="CN87" s="297"/>
      <c r="CO87" s="297"/>
      <c r="CP87" s="297"/>
      <c r="CQ87" s="297"/>
      <c r="CR87" s="297"/>
      <c r="CS87" s="297"/>
      <c r="CT87" s="297"/>
      <c r="CU87" s="297"/>
      <c r="CV87" s="297"/>
      <c r="CW87" s="297"/>
      <c r="CX87" s="297"/>
      <c r="CY87" s="297"/>
      <c r="CZ87" s="335"/>
    </row>
    <row r="88" s="425" customFormat="true" ht="15" customHeight="true" x14ac:dyDescent="0.2">
      <c r="A88" s="1204"/>
      <c r="B88" s="1397"/>
      <c r="C88" s="1272"/>
      <c r="D88" s="1279"/>
      <c r="E88" s="1279"/>
      <c r="F88" s="1279"/>
      <c r="G88" s="1280"/>
      <c r="H88" s="1281"/>
      <c r="I88" s="1279"/>
      <c r="J88" s="1279"/>
      <c r="K88" s="1279"/>
      <c r="L88" s="1282"/>
      <c r="M88" s="1272"/>
      <c r="N88" s="1279"/>
      <c r="O88" s="1279"/>
      <c r="P88" s="1279"/>
      <c r="Q88" s="1280"/>
      <c r="R88" s="1281"/>
      <c r="S88" s="1279"/>
      <c r="T88" s="1279"/>
      <c r="U88" s="1279"/>
      <c r="V88" s="1279"/>
      <c r="W88" s="1279"/>
      <c r="X88" s="1279"/>
      <c r="Y88" s="1279"/>
      <c r="Z88" s="1279"/>
      <c r="AA88" s="1279"/>
      <c r="AB88" s="1279"/>
      <c r="AC88" s="1279"/>
      <c r="AD88" s="1279"/>
      <c r="AE88" s="1279"/>
      <c r="AF88" s="1279"/>
      <c r="AG88" s="1279"/>
      <c r="AH88" s="1279"/>
      <c r="AI88" s="1279"/>
      <c r="AJ88" s="1279"/>
      <c r="AK88" s="1279"/>
      <c r="AL88" s="1279"/>
      <c r="AM88" s="1279"/>
      <c r="AN88" s="1279"/>
      <c r="AO88" s="1279"/>
      <c r="AP88" s="1279"/>
      <c r="AQ88" s="1279"/>
      <c r="AR88" s="1279"/>
      <c r="AS88" s="1279"/>
      <c r="AT88" s="1279"/>
      <c r="AU88" s="1279"/>
      <c r="AV88" s="1279"/>
      <c r="AW88" s="1279"/>
      <c r="AX88" s="1279"/>
      <c r="AY88" s="1280"/>
      <c r="AZ88" s="1280"/>
      <c r="BA88" s="231"/>
      <c r="BB88" s="154"/>
      <c r="BC88" s="322"/>
      <c r="BD88" s="296"/>
      <c r="BE88" s="296"/>
      <c r="BF88" s="296"/>
      <c r="BG88" s="323"/>
      <c r="BH88" s="330"/>
      <c r="BI88" s="296"/>
      <c r="BJ88" s="296"/>
      <c r="BK88" s="296"/>
      <c r="BL88" s="323"/>
      <c r="BM88" s="330"/>
      <c r="BN88" s="296"/>
      <c r="BO88" s="296"/>
      <c r="BP88" s="296"/>
      <c r="BQ88" s="323"/>
      <c r="BR88" s="330"/>
      <c r="BS88" s="296"/>
      <c r="BT88" s="296"/>
      <c r="BU88" s="296"/>
      <c r="BV88" s="296"/>
      <c r="BW88" s="296"/>
      <c r="BX88" s="296"/>
      <c r="BY88" s="297"/>
      <c r="BZ88" s="297"/>
      <c r="CA88" s="297"/>
      <c r="CB88" s="297"/>
      <c r="CC88" s="297"/>
      <c r="CD88" s="297"/>
      <c r="CE88" s="297"/>
      <c r="CF88" s="297"/>
      <c r="CG88" s="297"/>
      <c r="CH88" s="297"/>
      <c r="CI88" s="297"/>
      <c r="CJ88" s="297"/>
      <c r="CK88" s="297"/>
      <c r="CL88" s="297"/>
      <c r="CM88" s="297"/>
      <c r="CN88" s="297"/>
      <c r="CO88" s="297"/>
      <c r="CP88" s="297"/>
      <c r="CQ88" s="297"/>
      <c r="CR88" s="297"/>
      <c r="CS88" s="297"/>
      <c r="CT88" s="297"/>
      <c r="CU88" s="297"/>
      <c r="CV88" s="297"/>
      <c r="CW88" s="297"/>
      <c r="CX88" s="297"/>
      <c r="CY88" s="297"/>
      <c r="CZ88" s="335"/>
    </row>
    <row r="89" s="425" customFormat="true" ht="15" customHeight="true" x14ac:dyDescent="0.2">
      <c r="A89" s="1204"/>
      <c r="B89" s="1397"/>
      <c r="C89" s="1272"/>
      <c r="D89" s="1279"/>
      <c r="E89" s="1279"/>
      <c r="F89" s="1279"/>
      <c r="G89" s="1280"/>
      <c r="H89" s="1281"/>
      <c r="I89" s="1279"/>
      <c r="J89" s="1279"/>
      <c r="K89" s="1279"/>
      <c r="L89" s="1282"/>
      <c r="M89" s="1272"/>
      <c r="N89" s="1279"/>
      <c r="O89" s="1279"/>
      <c r="P89" s="1279"/>
      <c r="Q89" s="1280"/>
      <c r="R89" s="1281"/>
      <c r="S89" s="1279"/>
      <c r="T89" s="1279"/>
      <c r="U89" s="1279"/>
      <c r="V89" s="1279"/>
      <c r="W89" s="1279"/>
      <c r="X89" s="1279"/>
      <c r="Y89" s="1279"/>
      <c r="Z89" s="1279"/>
      <c r="AA89" s="1279"/>
      <c r="AB89" s="1279"/>
      <c r="AC89" s="1279"/>
      <c r="AD89" s="1279"/>
      <c r="AE89" s="1279"/>
      <c r="AF89" s="1279"/>
      <c r="AG89" s="1279"/>
      <c r="AH89" s="1279"/>
      <c r="AI89" s="1279"/>
      <c r="AJ89" s="1279"/>
      <c r="AK89" s="1279"/>
      <c r="AL89" s="1279"/>
      <c r="AM89" s="1279"/>
      <c r="AN89" s="1279"/>
      <c r="AO89" s="1279"/>
      <c r="AP89" s="1279"/>
      <c r="AQ89" s="1279"/>
      <c r="AR89" s="1279"/>
      <c r="AS89" s="1279"/>
      <c r="AT89" s="1279"/>
      <c r="AU89" s="1279"/>
      <c r="AV89" s="1279"/>
      <c r="AW89" s="1279"/>
      <c r="AX89" s="1279"/>
      <c r="AY89" s="1280"/>
      <c r="AZ89" s="1280"/>
      <c r="BA89" s="231"/>
      <c r="BB89" s="154"/>
      <c r="BC89" s="322"/>
      <c r="BD89" s="296"/>
      <c r="BE89" s="296"/>
      <c r="BF89" s="296"/>
      <c r="BG89" s="323"/>
      <c r="BH89" s="330"/>
      <c r="BI89" s="296"/>
      <c r="BJ89" s="296"/>
      <c r="BK89" s="296"/>
      <c r="BL89" s="323"/>
      <c r="BM89" s="330"/>
      <c r="BN89" s="296"/>
      <c r="BO89" s="296"/>
      <c r="BP89" s="296"/>
      <c r="BQ89" s="323"/>
      <c r="BR89" s="330"/>
      <c r="BS89" s="296"/>
      <c r="BT89" s="296"/>
      <c r="BU89" s="296"/>
      <c r="BV89" s="296"/>
      <c r="BW89" s="296"/>
      <c r="BX89" s="296"/>
      <c r="BY89" s="297"/>
      <c r="BZ89" s="297"/>
      <c r="CA89" s="297"/>
      <c r="CB89" s="297"/>
      <c r="CC89" s="297"/>
      <c r="CD89" s="297"/>
      <c r="CE89" s="297"/>
      <c r="CF89" s="297"/>
      <c r="CG89" s="297"/>
      <c r="CH89" s="297"/>
      <c r="CI89" s="297"/>
      <c r="CJ89" s="297"/>
      <c r="CK89" s="297"/>
      <c r="CL89" s="297"/>
      <c r="CM89" s="297"/>
      <c r="CN89" s="297"/>
      <c r="CO89" s="297"/>
      <c r="CP89" s="297"/>
      <c r="CQ89" s="297"/>
      <c r="CR89" s="297"/>
      <c r="CS89" s="297"/>
      <c r="CT89" s="297"/>
      <c r="CU89" s="297"/>
      <c r="CV89" s="297"/>
      <c r="CW89" s="297"/>
      <c r="CX89" s="297"/>
      <c r="CY89" s="297"/>
      <c r="CZ89" s="335"/>
    </row>
    <row r="90" s="425" customFormat="true" ht="15" customHeight="true" x14ac:dyDescent="0.2">
      <c r="A90" s="1204"/>
      <c r="B90" s="1397"/>
      <c r="C90" s="1272"/>
      <c r="D90" s="1279"/>
      <c r="E90" s="1279"/>
      <c r="F90" s="1279"/>
      <c r="G90" s="1280"/>
      <c r="H90" s="1281"/>
      <c r="I90" s="1279"/>
      <c r="J90" s="1279"/>
      <c r="K90" s="1279"/>
      <c r="L90" s="1282"/>
      <c r="M90" s="1272"/>
      <c r="N90" s="1279"/>
      <c r="O90" s="1279"/>
      <c r="P90" s="1279"/>
      <c r="Q90" s="1280"/>
      <c r="R90" s="1281"/>
      <c r="S90" s="1279"/>
      <c r="T90" s="1279"/>
      <c r="U90" s="1279"/>
      <c r="V90" s="1279"/>
      <c r="W90" s="1279"/>
      <c r="X90" s="1279"/>
      <c r="Y90" s="1279"/>
      <c r="Z90" s="1279"/>
      <c r="AA90" s="1279"/>
      <c r="AB90" s="1279"/>
      <c r="AC90" s="1279"/>
      <c r="AD90" s="1279"/>
      <c r="AE90" s="1279"/>
      <c r="AF90" s="1279"/>
      <c r="AG90" s="1279"/>
      <c r="AH90" s="1279"/>
      <c r="AI90" s="1279"/>
      <c r="AJ90" s="1279"/>
      <c r="AK90" s="1279"/>
      <c r="AL90" s="1279"/>
      <c r="AM90" s="1279"/>
      <c r="AN90" s="1279"/>
      <c r="AO90" s="1279"/>
      <c r="AP90" s="1279"/>
      <c r="AQ90" s="1279"/>
      <c r="AR90" s="1279"/>
      <c r="AS90" s="1279"/>
      <c r="AT90" s="1279"/>
      <c r="AU90" s="1279"/>
      <c r="AV90" s="1279"/>
      <c r="AW90" s="1279"/>
      <c r="AX90" s="1279"/>
      <c r="AY90" s="1280"/>
      <c r="AZ90" s="1280"/>
      <c r="BA90" s="231"/>
      <c r="BB90" s="154"/>
      <c r="BC90" s="322"/>
      <c r="BD90" s="296"/>
      <c r="BE90" s="296"/>
      <c r="BF90" s="296"/>
      <c r="BG90" s="323"/>
      <c r="BH90" s="330"/>
      <c r="BI90" s="296"/>
      <c r="BJ90" s="296"/>
      <c r="BK90" s="296"/>
      <c r="BL90" s="323"/>
      <c r="BM90" s="330"/>
      <c r="BN90" s="296"/>
      <c r="BO90" s="296"/>
      <c r="BP90" s="296"/>
      <c r="BQ90" s="323"/>
      <c r="BR90" s="330"/>
      <c r="BS90" s="296"/>
      <c r="BT90" s="296"/>
      <c r="BU90" s="296"/>
      <c r="BV90" s="296"/>
      <c r="BW90" s="296"/>
      <c r="BX90" s="296"/>
      <c r="BY90" s="297"/>
      <c r="BZ90" s="297"/>
      <c r="CA90" s="297"/>
      <c r="CB90" s="297"/>
      <c r="CC90" s="297"/>
      <c r="CD90" s="297"/>
      <c r="CE90" s="297"/>
      <c r="CF90" s="297"/>
      <c r="CG90" s="297"/>
      <c r="CH90" s="297"/>
      <c r="CI90" s="297"/>
      <c r="CJ90" s="297"/>
      <c r="CK90" s="297"/>
      <c r="CL90" s="297"/>
      <c r="CM90" s="297"/>
      <c r="CN90" s="297"/>
      <c r="CO90" s="297"/>
      <c r="CP90" s="297"/>
      <c r="CQ90" s="297"/>
      <c r="CR90" s="297"/>
      <c r="CS90" s="297"/>
      <c r="CT90" s="297"/>
      <c r="CU90" s="297"/>
      <c r="CV90" s="297"/>
      <c r="CW90" s="297"/>
      <c r="CX90" s="297"/>
      <c r="CY90" s="297"/>
      <c r="CZ90" s="335"/>
    </row>
    <row r="91" s="425" customFormat="true" ht="15" customHeight="true" x14ac:dyDescent="0.2">
      <c r="A91" s="1204"/>
      <c r="B91" s="1397"/>
      <c r="C91" s="1272"/>
      <c r="D91" s="1279"/>
      <c r="E91" s="1279"/>
      <c r="F91" s="1279"/>
      <c r="G91" s="1280"/>
      <c r="H91" s="1281"/>
      <c r="I91" s="1279"/>
      <c r="J91" s="1279"/>
      <c r="K91" s="1279"/>
      <c r="L91" s="1282"/>
      <c r="M91" s="1272"/>
      <c r="N91" s="1279"/>
      <c r="O91" s="1279"/>
      <c r="P91" s="1279"/>
      <c r="Q91" s="1280"/>
      <c r="R91" s="1281"/>
      <c r="S91" s="1279"/>
      <c r="T91" s="1279"/>
      <c r="U91" s="1279"/>
      <c r="V91" s="1279"/>
      <c r="W91" s="1279"/>
      <c r="X91" s="1279"/>
      <c r="Y91" s="1279"/>
      <c r="Z91" s="1279"/>
      <c r="AA91" s="1279"/>
      <c r="AB91" s="1279"/>
      <c r="AC91" s="1279"/>
      <c r="AD91" s="1279"/>
      <c r="AE91" s="1279"/>
      <c r="AF91" s="1279"/>
      <c r="AG91" s="1279"/>
      <c r="AH91" s="1279"/>
      <c r="AI91" s="1279"/>
      <c r="AJ91" s="1279"/>
      <c r="AK91" s="1279"/>
      <c r="AL91" s="1279"/>
      <c r="AM91" s="1279"/>
      <c r="AN91" s="1279"/>
      <c r="AO91" s="1279"/>
      <c r="AP91" s="1279"/>
      <c r="AQ91" s="1279"/>
      <c r="AR91" s="1279"/>
      <c r="AS91" s="1279"/>
      <c r="AT91" s="1279"/>
      <c r="AU91" s="1279"/>
      <c r="AV91" s="1279"/>
      <c r="AW91" s="1279"/>
      <c r="AX91" s="1279"/>
      <c r="AY91" s="1280"/>
      <c r="AZ91" s="1280"/>
      <c r="BA91" s="231"/>
      <c r="BB91" s="154"/>
      <c r="BC91" s="322"/>
      <c r="BD91" s="296"/>
      <c r="BE91" s="296"/>
      <c r="BF91" s="296"/>
      <c r="BG91" s="323"/>
      <c r="BH91" s="330"/>
      <c r="BI91" s="296"/>
      <c r="BJ91" s="296"/>
      <c r="BK91" s="296"/>
      <c r="BL91" s="323"/>
      <c r="BM91" s="330"/>
      <c r="BN91" s="296"/>
      <c r="BO91" s="296"/>
      <c r="BP91" s="296"/>
      <c r="BQ91" s="323"/>
      <c r="BR91" s="330"/>
      <c r="BS91" s="296"/>
      <c r="BT91" s="296"/>
      <c r="BU91" s="296"/>
      <c r="BV91" s="296"/>
      <c r="BW91" s="296"/>
      <c r="BX91" s="296"/>
      <c r="BY91" s="297"/>
      <c r="BZ91" s="297"/>
      <c r="CA91" s="297"/>
      <c r="CB91" s="297"/>
      <c r="CC91" s="297"/>
      <c r="CD91" s="297"/>
      <c r="CE91" s="297"/>
      <c r="CF91" s="297"/>
      <c r="CG91" s="297"/>
      <c r="CH91" s="297"/>
      <c r="CI91" s="297"/>
      <c r="CJ91" s="297"/>
      <c r="CK91" s="297"/>
      <c r="CL91" s="297"/>
      <c r="CM91" s="297"/>
      <c r="CN91" s="297"/>
      <c r="CO91" s="297"/>
      <c r="CP91" s="297"/>
      <c r="CQ91" s="297"/>
      <c r="CR91" s="297"/>
      <c r="CS91" s="297"/>
      <c r="CT91" s="297"/>
      <c r="CU91" s="297"/>
      <c r="CV91" s="297"/>
      <c r="CW91" s="297"/>
      <c r="CX91" s="297"/>
      <c r="CY91" s="297"/>
      <c r="CZ91" s="335"/>
    </row>
    <row r="92" s="425" customFormat="true" ht="15" customHeight="true" x14ac:dyDescent="0.2">
      <c r="A92" s="1204"/>
      <c r="B92" s="1397"/>
      <c r="C92" s="1272"/>
      <c r="D92" s="1279"/>
      <c r="E92" s="1279"/>
      <c r="F92" s="1279"/>
      <c r="G92" s="1280"/>
      <c r="H92" s="1281"/>
      <c r="I92" s="1279"/>
      <c r="J92" s="1279"/>
      <c r="K92" s="1279"/>
      <c r="L92" s="1282"/>
      <c r="M92" s="1272"/>
      <c r="N92" s="1279"/>
      <c r="O92" s="1279"/>
      <c r="P92" s="1279"/>
      <c r="Q92" s="1280"/>
      <c r="R92" s="1281"/>
      <c r="S92" s="1279"/>
      <c r="T92" s="1279"/>
      <c r="U92" s="1279"/>
      <c r="V92" s="1279"/>
      <c r="W92" s="1279"/>
      <c r="X92" s="1279"/>
      <c r="Y92" s="1279"/>
      <c r="Z92" s="1279"/>
      <c r="AA92" s="1279"/>
      <c r="AB92" s="1279"/>
      <c r="AC92" s="1279"/>
      <c r="AD92" s="1279"/>
      <c r="AE92" s="1279"/>
      <c r="AF92" s="1279"/>
      <c r="AG92" s="1279"/>
      <c r="AH92" s="1279"/>
      <c r="AI92" s="1279"/>
      <c r="AJ92" s="1279"/>
      <c r="AK92" s="1279"/>
      <c r="AL92" s="1279"/>
      <c r="AM92" s="1279"/>
      <c r="AN92" s="1279"/>
      <c r="AO92" s="1279"/>
      <c r="AP92" s="1279"/>
      <c r="AQ92" s="1279"/>
      <c r="AR92" s="1279"/>
      <c r="AS92" s="1279"/>
      <c r="AT92" s="1279"/>
      <c r="AU92" s="1279"/>
      <c r="AV92" s="1279"/>
      <c r="AW92" s="1279"/>
      <c r="AX92" s="1279"/>
      <c r="AY92" s="1280"/>
      <c r="AZ92" s="1280"/>
      <c r="BA92" s="231"/>
      <c r="BB92" s="154"/>
      <c r="BC92" s="322"/>
      <c r="BD92" s="296"/>
      <c r="BE92" s="296"/>
      <c r="BF92" s="296"/>
      <c r="BG92" s="323"/>
      <c r="BH92" s="330"/>
      <c r="BI92" s="296"/>
      <c r="BJ92" s="296"/>
      <c r="BK92" s="296"/>
      <c r="BL92" s="323"/>
      <c r="BM92" s="330"/>
      <c r="BN92" s="296"/>
      <c r="BO92" s="296"/>
      <c r="BP92" s="296"/>
      <c r="BQ92" s="323"/>
      <c r="BR92" s="330"/>
      <c r="BS92" s="296"/>
      <c r="BT92" s="296"/>
      <c r="BU92" s="296"/>
      <c r="BV92" s="296"/>
      <c r="BW92" s="296"/>
      <c r="BX92" s="296"/>
      <c r="BY92" s="297"/>
      <c r="BZ92" s="297"/>
      <c r="CA92" s="297"/>
      <c r="CB92" s="297"/>
      <c r="CC92" s="297"/>
      <c r="CD92" s="297"/>
      <c r="CE92" s="297"/>
      <c r="CF92" s="297"/>
      <c r="CG92" s="297"/>
      <c r="CH92" s="297"/>
      <c r="CI92" s="297"/>
      <c r="CJ92" s="297"/>
      <c r="CK92" s="297"/>
      <c r="CL92" s="297"/>
      <c r="CM92" s="297"/>
      <c r="CN92" s="297"/>
      <c r="CO92" s="297"/>
      <c r="CP92" s="297"/>
      <c r="CQ92" s="297"/>
      <c r="CR92" s="297"/>
      <c r="CS92" s="297"/>
      <c r="CT92" s="297"/>
      <c r="CU92" s="297"/>
      <c r="CV92" s="297"/>
      <c r="CW92" s="297"/>
      <c r="CX92" s="297"/>
      <c r="CY92" s="297"/>
      <c r="CZ92" s="335"/>
    </row>
    <row r="93" s="425" customFormat="true" ht="15" customHeight="true" x14ac:dyDescent="0.2">
      <c r="A93" s="1204"/>
      <c r="B93" s="1397"/>
      <c r="C93" s="1272"/>
      <c r="D93" s="1279"/>
      <c r="E93" s="1279"/>
      <c r="F93" s="1279"/>
      <c r="G93" s="1280"/>
      <c r="H93" s="1281"/>
      <c r="I93" s="1279"/>
      <c r="J93" s="1279"/>
      <c r="K93" s="1279"/>
      <c r="L93" s="1282"/>
      <c r="M93" s="1272"/>
      <c r="N93" s="1279"/>
      <c r="O93" s="1279"/>
      <c r="P93" s="1279"/>
      <c r="Q93" s="1280"/>
      <c r="R93" s="1281"/>
      <c r="S93" s="1279"/>
      <c r="T93" s="1279"/>
      <c r="U93" s="1279"/>
      <c r="V93" s="1279"/>
      <c r="W93" s="1279"/>
      <c r="X93" s="1279"/>
      <c r="Y93" s="1279"/>
      <c r="Z93" s="1279"/>
      <c r="AA93" s="1279"/>
      <c r="AB93" s="1279"/>
      <c r="AC93" s="1279"/>
      <c r="AD93" s="1279"/>
      <c r="AE93" s="1279"/>
      <c r="AF93" s="1279"/>
      <c r="AG93" s="1279"/>
      <c r="AH93" s="1279"/>
      <c r="AI93" s="1279"/>
      <c r="AJ93" s="1279"/>
      <c r="AK93" s="1279"/>
      <c r="AL93" s="1279"/>
      <c r="AM93" s="1279"/>
      <c r="AN93" s="1279"/>
      <c r="AO93" s="1279"/>
      <c r="AP93" s="1279"/>
      <c r="AQ93" s="1279"/>
      <c r="AR93" s="1279"/>
      <c r="AS93" s="1279"/>
      <c r="AT93" s="1279"/>
      <c r="AU93" s="1279"/>
      <c r="AV93" s="1279"/>
      <c r="AW93" s="1279"/>
      <c r="AX93" s="1279"/>
      <c r="AY93" s="1280"/>
      <c r="AZ93" s="1280"/>
      <c r="BA93" s="231"/>
      <c r="BB93" s="154"/>
      <c r="BC93" s="322"/>
      <c r="BD93" s="296"/>
      <c r="BE93" s="296"/>
      <c r="BF93" s="296"/>
      <c r="BG93" s="323"/>
      <c r="BH93" s="330"/>
      <c r="BI93" s="296"/>
      <c r="BJ93" s="296"/>
      <c r="BK93" s="296"/>
      <c r="BL93" s="323"/>
      <c r="BM93" s="330"/>
      <c r="BN93" s="296"/>
      <c r="BO93" s="296"/>
      <c r="BP93" s="296"/>
      <c r="BQ93" s="323"/>
      <c r="BR93" s="330"/>
      <c r="BS93" s="296"/>
      <c r="BT93" s="296"/>
      <c r="BU93" s="296"/>
      <c r="BV93" s="296"/>
      <c r="BW93" s="296"/>
      <c r="BX93" s="296"/>
      <c r="BY93" s="297"/>
      <c r="BZ93" s="297"/>
      <c r="CA93" s="297"/>
      <c r="CB93" s="297"/>
      <c r="CC93" s="297"/>
      <c r="CD93" s="297"/>
      <c r="CE93" s="297"/>
      <c r="CF93" s="297"/>
      <c r="CG93" s="297"/>
      <c r="CH93" s="297"/>
      <c r="CI93" s="297"/>
      <c r="CJ93" s="297"/>
      <c r="CK93" s="297"/>
      <c r="CL93" s="297"/>
      <c r="CM93" s="297"/>
      <c r="CN93" s="297"/>
      <c r="CO93" s="297"/>
      <c r="CP93" s="297"/>
      <c r="CQ93" s="297"/>
      <c r="CR93" s="297"/>
      <c r="CS93" s="297"/>
      <c r="CT93" s="297"/>
      <c r="CU93" s="297"/>
      <c r="CV93" s="297"/>
      <c r="CW93" s="297"/>
      <c r="CX93" s="297"/>
      <c r="CY93" s="297"/>
      <c r="CZ93" s="335"/>
    </row>
    <row r="94" s="425" customFormat="true" ht="15" customHeight="true" x14ac:dyDescent="0.2">
      <c r="A94" s="1204"/>
      <c r="B94" s="1397"/>
      <c r="C94" s="1272"/>
      <c r="D94" s="1279"/>
      <c r="E94" s="1279"/>
      <c r="F94" s="1279"/>
      <c r="G94" s="1280"/>
      <c r="H94" s="1281"/>
      <c r="I94" s="1279"/>
      <c r="J94" s="1279"/>
      <c r="K94" s="1279"/>
      <c r="L94" s="1282"/>
      <c r="M94" s="1272"/>
      <c r="N94" s="1279"/>
      <c r="O94" s="1279"/>
      <c r="P94" s="1279"/>
      <c r="Q94" s="1280"/>
      <c r="R94" s="1281"/>
      <c r="S94" s="1279"/>
      <c r="T94" s="1279"/>
      <c r="U94" s="1279"/>
      <c r="V94" s="1279"/>
      <c r="W94" s="1279"/>
      <c r="X94" s="1279"/>
      <c r="Y94" s="1279"/>
      <c r="Z94" s="1279"/>
      <c r="AA94" s="1279"/>
      <c r="AB94" s="1279"/>
      <c r="AC94" s="1279"/>
      <c r="AD94" s="1279"/>
      <c r="AE94" s="1279"/>
      <c r="AF94" s="1279"/>
      <c r="AG94" s="1279"/>
      <c r="AH94" s="1279"/>
      <c r="AI94" s="1279"/>
      <c r="AJ94" s="1279"/>
      <c r="AK94" s="1279"/>
      <c r="AL94" s="1279"/>
      <c r="AM94" s="1279"/>
      <c r="AN94" s="1279"/>
      <c r="AO94" s="1279"/>
      <c r="AP94" s="1279"/>
      <c r="AQ94" s="1279"/>
      <c r="AR94" s="1279"/>
      <c r="AS94" s="1279"/>
      <c r="AT94" s="1279"/>
      <c r="AU94" s="1279"/>
      <c r="AV94" s="1279"/>
      <c r="AW94" s="1279"/>
      <c r="AX94" s="1279"/>
      <c r="AY94" s="1280"/>
      <c r="AZ94" s="1280"/>
      <c r="BA94" s="231"/>
      <c r="BB94" s="154"/>
      <c r="BC94" s="322"/>
      <c r="BD94" s="296"/>
      <c r="BE94" s="296"/>
      <c r="BF94" s="296"/>
      <c r="BG94" s="323"/>
      <c r="BH94" s="330"/>
      <c r="BI94" s="296"/>
      <c r="BJ94" s="296"/>
      <c r="BK94" s="296"/>
      <c r="BL94" s="323"/>
      <c r="BM94" s="330"/>
      <c r="BN94" s="296"/>
      <c r="BO94" s="296"/>
      <c r="BP94" s="296"/>
      <c r="BQ94" s="323"/>
      <c r="BR94" s="330"/>
      <c r="BS94" s="296"/>
      <c r="BT94" s="296"/>
      <c r="BU94" s="296"/>
      <c r="BV94" s="296"/>
      <c r="BW94" s="296"/>
      <c r="BX94" s="296"/>
      <c r="BY94" s="297"/>
      <c r="BZ94" s="297"/>
      <c r="CA94" s="297"/>
      <c r="CB94" s="297"/>
      <c r="CC94" s="297"/>
      <c r="CD94" s="297"/>
      <c r="CE94" s="297"/>
      <c r="CF94" s="297"/>
      <c r="CG94" s="297"/>
      <c r="CH94" s="297"/>
      <c r="CI94" s="297"/>
      <c r="CJ94" s="297"/>
      <c r="CK94" s="297"/>
      <c r="CL94" s="297"/>
      <c r="CM94" s="297"/>
      <c r="CN94" s="297"/>
      <c r="CO94" s="297"/>
      <c r="CP94" s="297"/>
      <c r="CQ94" s="297"/>
      <c r="CR94" s="297"/>
      <c r="CS94" s="297"/>
      <c r="CT94" s="297"/>
      <c r="CU94" s="297"/>
      <c r="CV94" s="297"/>
      <c r="CW94" s="297"/>
      <c r="CX94" s="297"/>
      <c r="CY94" s="297"/>
      <c r="CZ94" s="335"/>
    </row>
    <row r="95" s="425" customFormat="true" ht="15" customHeight="true" x14ac:dyDescent="0.2">
      <c r="A95" s="1204"/>
      <c r="B95" s="1397"/>
      <c r="C95" s="1272"/>
      <c r="D95" s="1279"/>
      <c r="E95" s="1279"/>
      <c r="F95" s="1279"/>
      <c r="G95" s="1280"/>
      <c r="H95" s="1281"/>
      <c r="I95" s="1279"/>
      <c r="J95" s="1279"/>
      <c r="K95" s="1279"/>
      <c r="L95" s="1282"/>
      <c r="M95" s="1272"/>
      <c r="N95" s="1279"/>
      <c r="O95" s="1279"/>
      <c r="P95" s="1279"/>
      <c r="Q95" s="1280"/>
      <c r="R95" s="1281"/>
      <c r="S95" s="1279"/>
      <c r="T95" s="1279"/>
      <c r="U95" s="1279"/>
      <c r="V95" s="1279"/>
      <c r="W95" s="1279"/>
      <c r="X95" s="1279"/>
      <c r="Y95" s="1279"/>
      <c r="Z95" s="1279"/>
      <c r="AA95" s="1279"/>
      <c r="AB95" s="1279"/>
      <c r="AC95" s="1279"/>
      <c r="AD95" s="1279"/>
      <c r="AE95" s="1279"/>
      <c r="AF95" s="1279"/>
      <c r="AG95" s="1279"/>
      <c r="AH95" s="1279"/>
      <c r="AI95" s="1279"/>
      <c r="AJ95" s="1279"/>
      <c r="AK95" s="1279"/>
      <c r="AL95" s="1279"/>
      <c r="AM95" s="1279"/>
      <c r="AN95" s="1279"/>
      <c r="AO95" s="1279"/>
      <c r="AP95" s="1279"/>
      <c r="AQ95" s="1279"/>
      <c r="AR95" s="1279"/>
      <c r="AS95" s="1279"/>
      <c r="AT95" s="1279"/>
      <c r="AU95" s="1279"/>
      <c r="AV95" s="1279"/>
      <c r="AW95" s="1279"/>
      <c r="AX95" s="1279"/>
      <c r="AY95" s="1280"/>
      <c r="AZ95" s="1280"/>
      <c r="BA95" s="231"/>
      <c r="BB95" s="154"/>
      <c r="BC95" s="322"/>
      <c r="BD95" s="296"/>
      <c r="BE95" s="296"/>
      <c r="BF95" s="296"/>
      <c r="BG95" s="323"/>
      <c r="BH95" s="330"/>
      <c r="BI95" s="296"/>
      <c r="BJ95" s="296"/>
      <c r="BK95" s="296"/>
      <c r="BL95" s="323"/>
      <c r="BM95" s="330"/>
      <c r="BN95" s="296"/>
      <c r="BO95" s="296"/>
      <c r="BP95" s="296"/>
      <c r="BQ95" s="323"/>
      <c r="BR95" s="330"/>
      <c r="BS95" s="296"/>
      <c r="BT95" s="296"/>
      <c r="BU95" s="296"/>
      <c r="BV95" s="296"/>
      <c r="BW95" s="296"/>
      <c r="BX95" s="296"/>
      <c r="BY95" s="297"/>
      <c r="BZ95" s="297"/>
      <c r="CA95" s="297"/>
      <c r="CB95" s="297"/>
      <c r="CC95" s="297"/>
      <c r="CD95" s="297"/>
      <c r="CE95" s="297"/>
      <c r="CF95" s="297"/>
      <c r="CG95" s="297"/>
      <c r="CH95" s="297"/>
      <c r="CI95" s="297"/>
      <c r="CJ95" s="297"/>
      <c r="CK95" s="297"/>
      <c r="CL95" s="297"/>
      <c r="CM95" s="297"/>
      <c r="CN95" s="297"/>
      <c r="CO95" s="297"/>
      <c r="CP95" s="297"/>
      <c r="CQ95" s="297"/>
      <c r="CR95" s="297"/>
      <c r="CS95" s="297"/>
      <c r="CT95" s="297"/>
      <c r="CU95" s="297"/>
      <c r="CV95" s="297"/>
      <c r="CW95" s="297"/>
      <c r="CX95" s="297"/>
      <c r="CY95" s="297"/>
      <c r="CZ95" s="335"/>
    </row>
    <row r="96" s="131" customFormat="true" ht="15" customHeight="true" x14ac:dyDescent="0.2">
      <c r="A96" s="1205"/>
      <c r="B96" s="1398"/>
      <c r="C96" s="1272"/>
      <c r="D96" s="1279"/>
      <c r="E96" s="1279"/>
      <c r="F96" s="1279"/>
      <c r="G96" s="1280"/>
      <c r="H96" s="1281"/>
      <c r="I96" s="1279"/>
      <c r="J96" s="1279"/>
      <c r="K96" s="1279"/>
      <c r="L96" s="1282"/>
      <c r="M96" s="1272"/>
      <c r="N96" s="1279"/>
      <c r="O96" s="1279"/>
      <c r="P96" s="1279"/>
      <c r="Q96" s="1280"/>
      <c r="R96" s="1281"/>
      <c r="S96" s="1279"/>
      <c r="T96" s="1279"/>
      <c r="U96" s="1279"/>
      <c r="V96" s="1279"/>
      <c r="W96" s="1279"/>
      <c r="X96" s="1279"/>
      <c r="Y96" s="1279"/>
      <c r="Z96" s="1279"/>
      <c r="AA96" s="1279"/>
      <c r="AB96" s="1279"/>
      <c r="AC96" s="1279"/>
      <c r="AD96" s="1279"/>
      <c r="AE96" s="1279"/>
      <c r="AF96" s="1279"/>
      <c r="AG96" s="1279"/>
      <c r="AH96" s="1279"/>
      <c r="AI96" s="1279"/>
      <c r="AJ96" s="1279"/>
      <c r="AK96" s="1279"/>
      <c r="AL96" s="1279"/>
      <c r="AM96" s="1279"/>
      <c r="AN96" s="1279"/>
      <c r="AO96" s="1279"/>
      <c r="AP96" s="1279"/>
      <c r="AQ96" s="1279"/>
      <c r="AR96" s="1279"/>
      <c r="AS96" s="1279"/>
      <c r="AT96" s="1279"/>
      <c r="AU96" s="1279"/>
      <c r="AV96" s="1279"/>
      <c r="AW96" s="1279"/>
      <c r="AX96" s="1279"/>
      <c r="AY96" s="1280"/>
      <c r="AZ96" s="1280"/>
      <c r="BA96" s="231"/>
      <c r="BB96" s="154"/>
      <c r="BC96" s="322"/>
      <c r="BD96" s="296"/>
      <c r="BE96" s="296"/>
      <c r="BF96" s="296"/>
      <c r="BG96" s="323"/>
      <c r="BH96" s="330"/>
      <c r="BI96" s="296"/>
      <c r="BJ96" s="296"/>
      <c r="BK96" s="296"/>
      <c r="BL96" s="323"/>
      <c r="BM96" s="330"/>
      <c r="BN96" s="296"/>
      <c r="BO96" s="296"/>
      <c r="BP96" s="296"/>
      <c r="BQ96" s="323"/>
      <c r="BR96" s="330"/>
      <c r="BS96" s="296"/>
      <c r="BT96" s="296"/>
      <c r="BU96" s="296"/>
      <c r="BV96" s="296"/>
      <c r="BW96" s="296"/>
      <c r="BX96" s="296"/>
      <c r="BY96" s="297"/>
      <c r="BZ96" s="297"/>
      <c r="CA96" s="297"/>
      <c r="CB96" s="297"/>
      <c r="CC96" s="297"/>
      <c r="CD96" s="297"/>
      <c r="CE96" s="297"/>
      <c r="CF96" s="297"/>
      <c r="CG96" s="297"/>
      <c r="CH96" s="297"/>
      <c r="CI96" s="297"/>
      <c r="CJ96" s="297"/>
      <c r="CK96" s="297"/>
      <c r="CL96" s="297"/>
      <c r="CM96" s="297"/>
      <c r="CN96" s="297"/>
      <c r="CO96" s="297"/>
      <c r="CP96" s="297"/>
      <c r="CQ96" s="297"/>
      <c r="CR96" s="297"/>
      <c r="CS96" s="297"/>
      <c r="CT96" s="297"/>
      <c r="CU96" s="297"/>
      <c r="CV96" s="297"/>
      <c r="CW96" s="297"/>
      <c r="CX96" s="297"/>
      <c r="CY96" s="297"/>
      <c r="CZ96" s="335"/>
    </row>
    <row r="97" s="131" customFormat="true" ht="15" customHeight="true" x14ac:dyDescent="0.2">
      <c r="A97" s="749"/>
      <c r="B97" s="766"/>
      <c r="C97" s="835"/>
      <c r="D97" s="836"/>
      <c r="E97" s="836"/>
      <c r="F97" s="836"/>
      <c r="G97" s="837"/>
      <c r="H97" s="838"/>
      <c r="I97" s="836"/>
      <c r="J97" s="836"/>
      <c r="K97" s="836"/>
      <c r="L97" s="839"/>
      <c r="M97" s="835"/>
      <c r="N97" s="836"/>
      <c r="O97" s="836"/>
      <c r="P97" s="836"/>
      <c r="Q97" s="837"/>
      <c r="R97" s="838"/>
      <c r="S97" s="836"/>
      <c r="T97" s="836"/>
      <c r="U97" s="836"/>
      <c r="V97" s="836"/>
      <c r="W97" s="836"/>
      <c r="X97" s="836"/>
      <c r="Y97" s="836"/>
      <c r="Z97" s="836"/>
      <c r="AA97" s="836"/>
      <c r="AB97" s="813"/>
      <c r="AC97" s="813"/>
      <c r="AD97" s="813"/>
      <c r="AE97" s="813"/>
      <c r="AF97" s="813"/>
      <c r="AG97" s="813"/>
      <c r="AH97" s="813"/>
      <c r="AI97" s="813"/>
      <c r="AJ97" s="813"/>
      <c r="AK97" s="813"/>
      <c r="AL97" s="813"/>
      <c r="AM97" s="813"/>
      <c r="AN97" s="813"/>
      <c r="AO97" s="813"/>
      <c r="AP97" s="813"/>
      <c r="AQ97" s="813"/>
      <c r="AR97" s="813"/>
      <c r="AS97" s="813"/>
      <c r="AT97" s="813"/>
      <c r="AU97" s="813"/>
      <c r="AV97" s="813"/>
      <c r="AW97" s="813"/>
      <c r="AX97" s="813"/>
      <c r="AY97" s="814"/>
      <c r="AZ97" s="814"/>
      <c r="BA97" s="231"/>
      <c r="BB97" s="154"/>
      <c r="BC97" s="322"/>
      <c r="BD97" s="296"/>
      <c r="BE97" s="296"/>
      <c r="BF97" s="296"/>
      <c r="BG97" s="323"/>
      <c r="BH97" s="330"/>
      <c r="BI97" s="296"/>
      <c r="BJ97" s="296"/>
      <c r="BK97" s="296"/>
      <c r="BL97" s="323"/>
      <c r="BM97" s="330"/>
      <c r="BN97" s="296"/>
      <c r="BO97" s="296"/>
      <c r="BP97" s="296"/>
      <c r="BQ97" s="323"/>
      <c r="BR97" s="330"/>
      <c r="BS97" s="296"/>
      <c r="BT97" s="296"/>
      <c r="BU97" s="296"/>
      <c r="BV97" s="296"/>
      <c r="BW97" s="296"/>
      <c r="BX97" s="296"/>
      <c r="BY97" s="297"/>
      <c r="BZ97" s="297"/>
      <c r="CA97" s="297"/>
      <c r="CB97" s="297"/>
      <c r="CC97" s="297"/>
      <c r="CD97" s="297"/>
      <c r="CE97" s="297"/>
      <c r="CF97" s="297"/>
      <c r="CG97" s="297"/>
      <c r="CH97" s="297"/>
      <c r="CI97" s="297"/>
      <c r="CJ97" s="297"/>
      <c r="CK97" s="297"/>
      <c r="CL97" s="297"/>
      <c r="CM97" s="297"/>
      <c r="CN97" s="297"/>
      <c r="CO97" s="297"/>
      <c r="CP97" s="297"/>
      <c r="CQ97" s="297"/>
      <c r="CR97" s="297"/>
      <c r="CS97" s="297"/>
      <c r="CT97" s="297"/>
      <c r="CU97" s="297"/>
      <c r="CV97" s="297"/>
      <c r="CW97" s="297"/>
      <c r="CX97" s="297"/>
      <c r="CY97" s="297"/>
      <c r="CZ97" s="335"/>
    </row>
    <row r="98" s="131" customFormat="true" ht="15" customHeight="true" x14ac:dyDescent="0.2">
      <c r="A98" s="952"/>
      <c r="B98" s="766"/>
      <c r="C98" s="835"/>
      <c r="D98" s="836"/>
      <c r="E98" s="836"/>
      <c r="F98" s="836"/>
      <c r="G98" s="837"/>
      <c r="H98" s="838"/>
      <c r="I98" s="836"/>
      <c r="J98" s="836"/>
      <c r="K98" s="836"/>
      <c r="L98" s="839"/>
      <c r="M98" s="835"/>
      <c r="N98" s="836"/>
      <c r="O98" s="836"/>
      <c r="P98" s="836"/>
      <c r="Q98" s="837"/>
      <c r="R98" s="838"/>
      <c r="S98" s="836"/>
      <c r="T98" s="836"/>
      <c r="U98" s="836"/>
      <c r="V98" s="836"/>
      <c r="W98" s="836"/>
      <c r="X98" s="836"/>
      <c r="Y98" s="836"/>
      <c r="Z98" s="836"/>
      <c r="AA98" s="836"/>
      <c r="AB98" s="813"/>
      <c r="AC98" s="813"/>
      <c r="AD98" s="813"/>
      <c r="AE98" s="813"/>
      <c r="AF98" s="813"/>
      <c r="AG98" s="813"/>
      <c r="AH98" s="813"/>
      <c r="AI98" s="813"/>
      <c r="AJ98" s="813"/>
      <c r="AK98" s="813"/>
      <c r="AL98" s="813"/>
      <c r="AM98" s="813"/>
      <c r="AN98" s="813"/>
      <c r="AO98" s="813"/>
      <c r="AP98" s="813"/>
      <c r="AQ98" s="813"/>
      <c r="AR98" s="813"/>
      <c r="AS98" s="813"/>
      <c r="AT98" s="813"/>
      <c r="AU98" s="813"/>
      <c r="AV98" s="813"/>
      <c r="AW98" s="813"/>
      <c r="AX98" s="813"/>
      <c r="AY98" s="814"/>
      <c r="AZ98" s="814"/>
      <c r="BA98" s="231"/>
      <c r="BB98" s="154"/>
      <c r="BC98" s="322"/>
      <c r="BD98" s="296"/>
      <c r="BE98" s="296"/>
      <c r="BF98" s="296"/>
      <c r="BG98" s="323"/>
      <c r="BH98" s="330"/>
      <c r="BI98" s="296"/>
      <c r="BJ98" s="296"/>
      <c r="BK98" s="296"/>
      <c r="BL98" s="323"/>
      <c r="BM98" s="330"/>
      <c r="BN98" s="296"/>
      <c r="BO98" s="296"/>
      <c r="BP98" s="296"/>
      <c r="BQ98" s="323"/>
      <c r="BR98" s="330"/>
      <c r="BS98" s="296"/>
      <c r="BT98" s="296"/>
      <c r="BU98" s="296"/>
      <c r="BV98" s="296"/>
      <c r="BW98" s="296"/>
      <c r="BX98" s="296"/>
      <c r="BY98" s="297"/>
      <c r="BZ98" s="297"/>
      <c r="CA98" s="297"/>
      <c r="CB98" s="297"/>
      <c r="CC98" s="297"/>
      <c r="CD98" s="297"/>
      <c r="CE98" s="297"/>
      <c r="CF98" s="297"/>
      <c r="CG98" s="297"/>
      <c r="CH98" s="297"/>
      <c r="CI98" s="297"/>
      <c r="CJ98" s="297"/>
      <c r="CK98" s="297"/>
      <c r="CL98" s="297"/>
      <c r="CM98" s="297"/>
      <c r="CN98" s="297"/>
      <c r="CO98" s="297"/>
      <c r="CP98" s="297"/>
      <c r="CQ98" s="297"/>
      <c r="CR98" s="297"/>
      <c r="CS98" s="297"/>
      <c r="CT98" s="297"/>
      <c r="CU98" s="297"/>
      <c r="CV98" s="297"/>
      <c r="CW98" s="297"/>
      <c r="CX98" s="297"/>
      <c r="CY98" s="297"/>
      <c r="CZ98" s="335"/>
    </row>
    <row r="99" s="131" customFormat="true" ht="15" customHeight="true" x14ac:dyDescent="0.2">
      <c r="A99" s="952"/>
      <c r="B99" s="766"/>
      <c r="C99" s="835"/>
      <c r="D99" s="836"/>
      <c r="E99" s="836"/>
      <c r="F99" s="836"/>
      <c r="G99" s="837"/>
      <c r="H99" s="838"/>
      <c r="I99" s="836"/>
      <c r="J99" s="836"/>
      <c r="K99" s="836"/>
      <c r="L99" s="839"/>
      <c r="M99" s="835"/>
      <c r="N99" s="836"/>
      <c r="O99" s="836"/>
      <c r="P99" s="836"/>
      <c r="Q99" s="837"/>
      <c r="R99" s="838"/>
      <c r="S99" s="836"/>
      <c r="T99" s="836"/>
      <c r="U99" s="836"/>
      <c r="V99" s="836"/>
      <c r="W99" s="836"/>
      <c r="X99" s="836"/>
      <c r="Y99" s="836"/>
      <c r="Z99" s="836"/>
      <c r="AA99" s="836"/>
      <c r="AB99" s="813"/>
      <c r="AC99" s="813"/>
      <c r="AD99" s="813"/>
      <c r="AE99" s="813"/>
      <c r="AF99" s="813"/>
      <c r="AG99" s="813"/>
      <c r="AH99" s="813"/>
      <c r="AI99" s="813"/>
      <c r="AJ99" s="813"/>
      <c r="AK99" s="813"/>
      <c r="AL99" s="813"/>
      <c r="AM99" s="813"/>
      <c r="AN99" s="813"/>
      <c r="AO99" s="813"/>
      <c r="AP99" s="813"/>
      <c r="AQ99" s="813"/>
      <c r="AR99" s="813"/>
      <c r="AS99" s="813"/>
      <c r="AT99" s="813"/>
      <c r="AU99" s="813"/>
      <c r="AV99" s="813"/>
      <c r="AW99" s="813"/>
      <c r="AX99" s="813"/>
      <c r="AY99" s="814"/>
      <c r="AZ99" s="814"/>
      <c r="BA99" s="231"/>
      <c r="BB99" s="154"/>
      <c r="BC99" s="322"/>
      <c r="BD99" s="296"/>
      <c r="BE99" s="296"/>
      <c r="BF99" s="296"/>
      <c r="BG99" s="323"/>
      <c r="BH99" s="330"/>
      <c r="BI99" s="296"/>
      <c r="BJ99" s="296"/>
      <c r="BK99" s="296"/>
      <c r="BL99" s="323"/>
      <c r="BM99" s="330"/>
      <c r="BN99" s="296"/>
      <c r="BO99" s="296"/>
      <c r="BP99" s="296"/>
      <c r="BQ99" s="323"/>
      <c r="BR99" s="330"/>
      <c r="BS99" s="296"/>
      <c r="BT99" s="296"/>
      <c r="BU99" s="296"/>
      <c r="BV99" s="296"/>
      <c r="BW99" s="296"/>
      <c r="BX99" s="296"/>
      <c r="BY99" s="297"/>
      <c r="BZ99" s="297"/>
      <c r="CA99" s="297"/>
      <c r="CB99" s="297"/>
      <c r="CC99" s="297"/>
      <c r="CD99" s="297"/>
      <c r="CE99" s="297"/>
      <c r="CF99" s="297"/>
      <c r="CG99" s="297"/>
      <c r="CH99" s="297"/>
      <c r="CI99" s="297"/>
      <c r="CJ99" s="297"/>
      <c r="CK99" s="297"/>
      <c r="CL99" s="297"/>
      <c r="CM99" s="297"/>
      <c r="CN99" s="297"/>
      <c r="CO99" s="297"/>
      <c r="CP99" s="297"/>
      <c r="CQ99" s="297"/>
      <c r="CR99" s="297"/>
      <c r="CS99" s="297"/>
      <c r="CT99" s="297"/>
      <c r="CU99" s="297"/>
      <c r="CV99" s="297"/>
      <c r="CW99" s="297"/>
      <c r="CX99" s="297"/>
      <c r="CY99" s="297"/>
      <c r="CZ99" s="335"/>
    </row>
    <row r="100" s="131" customFormat="true" ht="15" customHeight="true" x14ac:dyDescent="0.2">
      <c r="A100" s="952"/>
      <c r="B100" s="766"/>
      <c r="C100" s="835"/>
      <c r="D100" s="836"/>
      <c r="E100" s="836"/>
      <c r="F100" s="836"/>
      <c r="G100" s="837"/>
      <c r="H100" s="838"/>
      <c r="I100" s="836"/>
      <c r="J100" s="836"/>
      <c r="K100" s="836"/>
      <c r="L100" s="839"/>
      <c r="M100" s="835"/>
      <c r="N100" s="836"/>
      <c r="O100" s="836"/>
      <c r="P100" s="836"/>
      <c r="Q100" s="837"/>
      <c r="R100" s="838"/>
      <c r="S100" s="836"/>
      <c r="T100" s="836"/>
      <c r="U100" s="836"/>
      <c r="V100" s="836"/>
      <c r="W100" s="836"/>
      <c r="X100" s="836"/>
      <c r="Y100" s="836"/>
      <c r="Z100" s="836"/>
      <c r="AA100" s="836"/>
      <c r="AB100" s="813"/>
      <c r="AC100" s="813"/>
      <c r="AD100" s="813"/>
      <c r="AE100" s="813"/>
      <c r="AF100" s="813"/>
      <c r="AG100" s="813"/>
      <c r="AH100" s="813"/>
      <c r="AI100" s="813"/>
      <c r="AJ100" s="813"/>
      <c r="AK100" s="813"/>
      <c r="AL100" s="813"/>
      <c r="AM100" s="813"/>
      <c r="AN100" s="813"/>
      <c r="AO100" s="813"/>
      <c r="AP100" s="813"/>
      <c r="AQ100" s="813"/>
      <c r="AR100" s="813"/>
      <c r="AS100" s="813"/>
      <c r="AT100" s="813"/>
      <c r="AU100" s="813"/>
      <c r="AV100" s="813"/>
      <c r="AW100" s="813"/>
      <c r="AX100" s="813"/>
      <c r="AY100" s="814"/>
      <c r="AZ100" s="814"/>
      <c r="BA100" s="231"/>
      <c r="BB100" s="154"/>
      <c r="BC100" s="322"/>
      <c r="BD100" s="296"/>
      <c r="BE100" s="296"/>
      <c r="BF100" s="296"/>
      <c r="BG100" s="323"/>
      <c r="BH100" s="330"/>
      <c r="BI100" s="296"/>
      <c r="BJ100" s="296"/>
      <c r="BK100" s="296"/>
      <c r="BL100" s="323"/>
      <c r="BM100" s="330"/>
      <c r="BN100" s="296"/>
      <c r="BO100" s="296"/>
      <c r="BP100" s="296"/>
      <c r="BQ100" s="323"/>
      <c r="BR100" s="330"/>
      <c r="BS100" s="296"/>
      <c r="BT100" s="296"/>
      <c r="BU100" s="296"/>
      <c r="BV100" s="296"/>
      <c r="BW100" s="296"/>
      <c r="BX100" s="296"/>
      <c r="BY100" s="297"/>
      <c r="BZ100" s="297"/>
      <c r="CA100" s="297"/>
      <c r="CB100" s="297"/>
      <c r="CC100" s="297"/>
      <c r="CD100" s="297"/>
      <c r="CE100" s="297"/>
      <c r="CF100" s="297"/>
      <c r="CG100" s="297"/>
      <c r="CH100" s="297"/>
      <c r="CI100" s="297"/>
      <c r="CJ100" s="297"/>
      <c r="CK100" s="297"/>
      <c r="CL100" s="297"/>
      <c r="CM100" s="297"/>
      <c r="CN100" s="297"/>
      <c r="CO100" s="297"/>
      <c r="CP100" s="297"/>
      <c r="CQ100" s="297"/>
      <c r="CR100" s="297"/>
      <c r="CS100" s="297"/>
      <c r="CT100" s="297"/>
      <c r="CU100" s="297"/>
      <c r="CV100" s="297"/>
      <c r="CW100" s="297"/>
      <c r="CX100" s="297"/>
      <c r="CY100" s="297"/>
      <c r="CZ100" s="335"/>
    </row>
    <row r="101" s="131" customFormat="true" ht="15" customHeight="true" x14ac:dyDescent="0.2">
      <c r="A101" s="749"/>
      <c r="B101" s="766"/>
      <c r="C101" s="835"/>
      <c r="D101" s="836"/>
      <c r="E101" s="836"/>
      <c r="F101" s="836"/>
      <c r="G101" s="837"/>
      <c r="H101" s="838"/>
      <c r="I101" s="836"/>
      <c r="J101" s="836"/>
      <c r="K101" s="836"/>
      <c r="L101" s="839"/>
      <c r="M101" s="835"/>
      <c r="N101" s="836"/>
      <c r="O101" s="836"/>
      <c r="P101" s="836"/>
      <c r="Q101" s="837"/>
      <c r="R101" s="838"/>
      <c r="S101" s="836"/>
      <c r="T101" s="836"/>
      <c r="U101" s="836"/>
      <c r="V101" s="836"/>
      <c r="W101" s="836"/>
      <c r="X101" s="836"/>
      <c r="Y101" s="836"/>
      <c r="Z101" s="836"/>
      <c r="AA101" s="836"/>
      <c r="AB101" s="813"/>
      <c r="AC101" s="813"/>
      <c r="AD101" s="813"/>
      <c r="AE101" s="813"/>
      <c r="AF101" s="813"/>
      <c r="AG101" s="813"/>
      <c r="AH101" s="813"/>
      <c r="AI101" s="813"/>
      <c r="AJ101" s="813"/>
      <c r="AK101" s="813"/>
      <c r="AL101" s="813"/>
      <c r="AM101" s="813"/>
      <c r="AN101" s="813"/>
      <c r="AO101" s="813"/>
      <c r="AP101" s="813"/>
      <c r="AQ101" s="813"/>
      <c r="AR101" s="813"/>
      <c r="AS101" s="813"/>
      <c r="AT101" s="813"/>
      <c r="AU101" s="813"/>
      <c r="AV101" s="813"/>
      <c r="AW101" s="813"/>
      <c r="AX101" s="813"/>
      <c r="AY101" s="814"/>
      <c r="AZ101" s="814"/>
      <c r="BA101" s="231"/>
      <c r="BB101" s="154"/>
      <c r="BC101" s="322"/>
      <c r="BD101" s="296"/>
      <c r="BE101" s="296"/>
      <c r="BF101" s="296"/>
      <c r="BG101" s="323"/>
      <c r="BH101" s="330"/>
      <c r="BI101" s="296"/>
      <c r="BJ101" s="296"/>
      <c r="BK101" s="296"/>
      <c r="BL101" s="323"/>
      <c r="BM101" s="330"/>
      <c r="BN101" s="296"/>
      <c r="BO101" s="296"/>
      <c r="BP101" s="296"/>
      <c r="BQ101" s="323"/>
      <c r="BR101" s="330"/>
      <c r="BS101" s="296"/>
      <c r="BT101" s="296"/>
      <c r="BU101" s="296"/>
      <c r="BV101" s="296"/>
      <c r="BW101" s="296"/>
      <c r="BX101" s="296"/>
      <c r="BY101" s="297"/>
      <c r="BZ101" s="297"/>
      <c r="CA101" s="297"/>
      <c r="CB101" s="297"/>
      <c r="CC101" s="297"/>
      <c r="CD101" s="297"/>
      <c r="CE101" s="297"/>
      <c r="CF101" s="297"/>
      <c r="CG101" s="297"/>
      <c r="CH101" s="297"/>
      <c r="CI101" s="297"/>
      <c r="CJ101" s="297"/>
      <c r="CK101" s="297"/>
      <c r="CL101" s="297"/>
      <c r="CM101" s="297"/>
      <c r="CN101" s="297"/>
      <c r="CO101" s="297"/>
      <c r="CP101" s="297"/>
      <c r="CQ101" s="297"/>
      <c r="CR101" s="297"/>
      <c r="CS101" s="297"/>
      <c r="CT101" s="297"/>
      <c r="CU101" s="297"/>
      <c r="CV101" s="297"/>
      <c r="CW101" s="297"/>
      <c r="CX101" s="297"/>
      <c r="CY101" s="297"/>
      <c r="CZ101" s="335"/>
    </row>
    <row r="102" s="131" customFormat="true" ht="15" customHeight="true" x14ac:dyDescent="0.2">
      <c r="A102" s="952"/>
      <c r="B102" s="766"/>
      <c r="C102" s="835"/>
      <c r="D102" s="836"/>
      <c r="E102" s="836"/>
      <c r="F102" s="836"/>
      <c r="G102" s="837"/>
      <c r="H102" s="838"/>
      <c r="I102" s="836"/>
      <c r="J102" s="836"/>
      <c r="K102" s="836"/>
      <c r="L102" s="839"/>
      <c r="M102" s="835"/>
      <c r="N102" s="836"/>
      <c r="O102" s="836"/>
      <c r="P102" s="836"/>
      <c r="Q102" s="837"/>
      <c r="R102" s="838"/>
      <c r="S102" s="836"/>
      <c r="T102" s="836"/>
      <c r="U102" s="836"/>
      <c r="V102" s="836"/>
      <c r="W102" s="836"/>
      <c r="X102" s="836"/>
      <c r="Y102" s="836"/>
      <c r="Z102" s="836"/>
      <c r="AA102" s="836"/>
      <c r="AB102" s="813"/>
      <c r="AC102" s="813"/>
      <c r="AD102" s="813"/>
      <c r="AE102" s="813"/>
      <c r="AF102" s="813"/>
      <c r="AG102" s="813"/>
      <c r="AH102" s="813"/>
      <c r="AI102" s="813"/>
      <c r="AJ102" s="813"/>
      <c r="AK102" s="813"/>
      <c r="AL102" s="813"/>
      <c r="AM102" s="813"/>
      <c r="AN102" s="813"/>
      <c r="AO102" s="813"/>
      <c r="AP102" s="813"/>
      <c r="AQ102" s="813"/>
      <c r="AR102" s="813"/>
      <c r="AS102" s="813"/>
      <c r="AT102" s="813"/>
      <c r="AU102" s="813"/>
      <c r="AV102" s="813"/>
      <c r="AW102" s="813"/>
      <c r="AX102" s="813"/>
      <c r="AY102" s="814"/>
      <c r="AZ102" s="814"/>
      <c r="BA102" s="231"/>
      <c r="BB102" s="154"/>
      <c r="BC102" s="322"/>
      <c r="BD102" s="296"/>
      <c r="BE102" s="296"/>
      <c r="BF102" s="296"/>
      <c r="BG102" s="323"/>
      <c r="BH102" s="330"/>
      <c r="BI102" s="296"/>
      <c r="BJ102" s="296"/>
      <c r="BK102" s="296"/>
      <c r="BL102" s="323"/>
      <c r="BM102" s="330"/>
      <c r="BN102" s="296"/>
      <c r="BO102" s="296"/>
      <c r="BP102" s="296"/>
      <c r="BQ102" s="323"/>
      <c r="BR102" s="330"/>
      <c r="BS102" s="296"/>
      <c r="BT102" s="296"/>
      <c r="BU102" s="296"/>
      <c r="BV102" s="296"/>
      <c r="BW102" s="296"/>
      <c r="BX102" s="296"/>
      <c r="BY102" s="297"/>
      <c r="BZ102" s="297"/>
      <c r="CA102" s="297"/>
      <c r="CB102" s="297"/>
      <c r="CC102" s="297"/>
      <c r="CD102" s="297"/>
      <c r="CE102" s="297"/>
      <c r="CF102" s="297"/>
      <c r="CG102" s="297"/>
      <c r="CH102" s="297"/>
      <c r="CI102" s="297"/>
      <c r="CJ102" s="297"/>
      <c r="CK102" s="297"/>
      <c r="CL102" s="297"/>
      <c r="CM102" s="297"/>
      <c r="CN102" s="297"/>
      <c r="CO102" s="297"/>
      <c r="CP102" s="297"/>
      <c r="CQ102" s="297"/>
      <c r="CR102" s="297"/>
      <c r="CS102" s="297"/>
      <c r="CT102" s="297"/>
      <c r="CU102" s="297"/>
      <c r="CV102" s="297"/>
      <c r="CW102" s="297"/>
      <c r="CX102" s="297"/>
      <c r="CY102" s="297"/>
      <c r="CZ102" s="335"/>
    </row>
    <row r="103" s="131" customFormat="true" ht="15" customHeight="true" x14ac:dyDescent="0.2">
      <c r="A103" s="952"/>
      <c r="B103" s="766"/>
      <c r="C103" s="835"/>
      <c r="D103" s="836"/>
      <c r="E103" s="836"/>
      <c r="F103" s="836"/>
      <c r="G103" s="837"/>
      <c r="H103" s="838"/>
      <c r="I103" s="836"/>
      <c r="J103" s="836"/>
      <c r="K103" s="836"/>
      <c r="L103" s="839"/>
      <c r="M103" s="835"/>
      <c r="N103" s="836"/>
      <c r="O103" s="836"/>
      <c r="P103" s="836"/>
      <c r="Q103" s="837"/>
      <c r="R103" s="838"/>
      <c r="S103" s="836"/>
      <c r="T103" s="836"/>
      <c r="U103" s="836"/>
      <c r="V103" s="836"/>
      <c r="W103" s="836"/>
      <c r="X103" s="836"/>
      <c r="Y103" s="836"/>
      <c r="Z103" s="836"/>
      <c r="AA103" s="836"/>
      <c r="AB103" s="813"/>
      <c r="AC103" s="813"/>
      <c r="AD103" s="813"/>
      <c r="AE103" s="813"/>
      <c r="AF103" s="813"/>
      <c r="AG103" s="813"/>
      <c r="AH103" s="813"/>
      <c r="AI103" s="813"/>
      <c r="AJ103" s="813"/>
      <c r="AK103" s="813"/>
      <c r="AL103" s="813"/>
      <c r="AM103" s="813"/>
      <c r="AN103" s="813"/>
      <c r="AO103" s="813"/>
      <c r="AP103" s="813"/>
      <c r="AQ103" s="813"/>
      <c r="AR103" s="813"/>
      <c r="AS103" s="813"/>
      <c r="AT103" s="813"/>
      <c r="AU103" s="813"/>
      <c r="AV103" s="813"/>
      <c r="AW103" s="813"/>
      <c r="AX103" s="813"/>
      <c r="AY103" s="814"/>
      <c r="AZ103" s="814"/>
      <c r="BA103" s="231"/>
      <c r="BB103" s="154"/>
      <c r="BC103" s="322"/>
      <c r="BD103" s="296"/>
      <c r="BE103" s="296"/>
      <c r="BF103" s="296"/>
      <c r="BG103" s="323"/>
      <c r="BH103" s="330"/>
      <c r="BI103" s="296"/>
      <c r="BJ103" s="296"/>
      <c r="BK103" s="296"/>
      <c r="BL103" s="323"/>
      <c r="BM103" s="330"/>
      <c r="BN103" s="296"/>
      <c r="BO103" s="296"/>
      <c r="BP103" s="296"/>
      <c r="BQ103" s="323"/>
      <c r="BR103" s="330"/>
      <c r="BS103" s="296"/>
      <c r="BT103" s="296"/>
      <c r="BU103" s="296"/>
      <c r="BV103" s="296"/>
      <c r="BW103" s="296"/>
      <c r="BX103" s="296"/>
      <c r="BY103" s="297"/>
      <c r="BZ103" s="297"/>
      <c r="CA103" s="297"/>
      <c r="CB103" s="297"/>
      <c r="CC103" s="297"/>
      <c r="CD103" s="297"/>
      <c r="CE103" s="297"/>
      <c r="CF103" s="297"/>
      <c r="CG103" s="297"/>
      <c r="CH103" s="297"/>
      <c r="CI103" s="297"/>
      <c r="CJ103" s="297"/>
      <c r="CK103" s="297"/>
      <c r="CL103" s="297"/>
      <c r="CM103" s="297"/>
      <c r="CN103" s="297"/>
      <c r="CO103" s="297"/>
      <c r="CP103" s="297"/>
      <c r="CQ103" s="297"/>
      <c r="CR103" s="297"/>
      <c r="CS103" s="297"/>
      <c r="CT103" s="297"/>
      <c r="CU103" s="297"/>
      <c r="CV103" s="297"/>
      <c r="CW103" s="297"/>
      <c r="CX103" s="297"/>
      <c r="CY103" s="297"/>
      <c r="CZ103" s="335"/>
    </row>
    <row r="104" s="131" customFormat="true" ht="15" customHeight="true" x14ac:dyDescent="0.2">
      <c r="A104" s="952"/>
      <c r="B104" s="766"/>
      <c r="C104" s="835"/>
      <c r="D104" s="836"/>
      <c r="E104" s="836"/>
      <c r="F104" s="836"/>
      <c r="G104" s="837"/>
      <c r="H104" s="838"/>
      <c r="I104" s="836"/>
      <c r="J104" s="836"/>
      <c r="K104" s="836"/>
      <c r="L104" s="839"/>
      <c r="M104" s="835"/>
      <c r="N104" s="836"/>
      <c r="O104" s="836"/>
      <c r="P104" s="836"/>
      <c r="Q104" s="837"/>
      <c r="R104" s="838"/>
      <c r="S104" s="836"/>
      <c r="T104" s="836"/>
      <c r="U104" s="836"/>
      <c r="V104" s="836"/>
      <c r="W104" s="836"/>
      <c r="X104" s="836"/>
      <c r="Y104" s="836"/>
      <c r="Z104" s="836"/>
      <c r="AA104" s="836"/>
      <c r="AB104" s="813"/>
      <c r="AC104" s="813"/>
      <c r="AD104" s="813"/>
      <c r="AE104" s="813"/>
      <c r="AF104" s="813"/>
      <c r="AG104" s="813"/>
      <c r="AH104" s="813"/>
      <c r="AI104" s="813"/>
      <c r="AJ104" s="813"/>
      <c r="AK104" s="813"/>
      <c r="AL104" s="813"/>
      <c r="AM104" s="813"/>
      <c r="AN104" s="813"/>
      <c r="AO104" s="813"/>
      <c r="AP104" s="813"/>
      <c r="AQ104" s="813"/>
      <c r="AR104" s="813"/>
      <c r="AS104" s="813"/>
      <c r="AT104" s="813"/>
      <c r="AU104" s="813"/>
      <c r="AV104" s="813"/>
      <c r="AW104" s="813"/>
      <c r="AX104" s="813"/>
      <c r="AY104" s="814"/>
      <c r="AZ104" s="814"/>
      <c r="BA104" s="231"/>
      <c r="BB104" s="154"/>
      <c r="BC104" s="322"/>
      <c r="BD104" s="296"/>
      <c r="BE104" s="296"/>
      <c r="BF104" s="296"/>
      <c r="BG104" s="323"/>
      <c r="BH104" s="330"/>
      <c r="BI104" s="296"/>
      <c r="BJ104" s="296"/>
      <c r="BK104" s="296"/>
      <c r="BL104" s="323"/>
      <c r="BM104" s="330"/>
      <c r="BN104" s="296"/>
      <c r="BO104" s="296"/>
      <c r="BP104" s="296"/>
      <c r="BQ104" s="323"/>
      <c r="BR104" s="330"/>
      <c r="BS104" s="296"/>
      <c r="BT104" s="296"/>
      <c r="BU104" s="296"/>
      <c r="BV104" s="296"/>
      <c r="BW104" s="296"/>
      <c r="BX104" s="296"/>
      <c r="BY104" s="297"/>
      <c r="BZ104" s="297"/>
      <c r="CA104" s="297"/>
      <c r="CB104" s="297"/>
      <c r="CC104" s="297"/>
      <c r="CD104" s="297"/>
      <c r="CE104" s="297"/>
      <c r="CF104" s="297"/>
      <c r="CG104" s="297"/>
      <c r="CH104" s="297"/>
      <c r="CI104" s="297"/>
      <c r="CJ104" s="297"/>
      <c r="CK104" s="297"/>
      <c r="CL104" s="297"/>
      <c r="CM104" s="297"/>
      <c r="CN104" s="297"/>
      <c r="CO104" s="297"/>
      <c r="CP104" s="297"/>
      <c r="CQ104" s="297"/>
      <c r="CR104" s="297"/>
      <c r="CS104" s="297"/>
      <c r="CT104" s="297"/>
      <c r="CU104" s="297"/>
      <c r="CV104" s="297"/>
      <c r="CW104" s="297"/>
      <c r="CX104" s="297"/>
      <c r="CY104" s="297"/>
      <c r="CZ104" s="335"/>
    </row>
    <row r="105" s="131" customFormat="true" ht="15" customHeight="true" x14ac:dyDescent="0.2">
      <c r="A105" s="764"/>
      <c r="B105" s="767"/>
      <c r="C105" s="840"/>
      <c r="D105" s="841"/>
      <c r="E105" s="841"/>
      <c r="F105" s="841"/>
      <c r="G105" s="842"/>
      <c r="H105" s="843"/>
      <c r="I105" s="841"/>
      <c r="J105" s="841"/>
      <c r="K105" s="841"/>
      <c r="L105" s="844"/>
      <c r="M105" s="840"/>
      <c r="N105" s="841"/>
      <c r="O105" s="841"/>
      <c r="P105" s="841"/>
      <c r="Q105" s="842"/>
      <c r="R105" s="843"/>
      <c r="S105" s="841"/>
      <c r="T105" s="841"/>
      <c r="U105" s="841"/>
      <c r="V105" s="841"/>
      <c r="W105" s="841"/>
      <c r="X105" s="841"/>
      <c r="Y105" s="841"/>
      <c r="Z105" s="841"/>
      <c r="AA105" s="841"/>
      <c r="AB105" s="845"/>
      <c r="AC105" s="845"/>
      <c r="AD105" s="845"/>
      <c r="AE105" s="845"/>
      <c r="AF105" s="845"/>
      <c r="AG105" s="845"/>
      <c r="AH105" s="845"/>
      <c r="AI105" s="845"/>
      <c r="AJ105" s="845"/>
      <c r="AK105" s="845"/>
      <c r="AL105" s="845"/>
      <c r="AM105" s="845"/>
      <c r="AN105" s="845"/>
      <c r="AO105" s="845"/>
      <c r="AP105" s="845"/>
      <c r="AQ105" s="845"/>
      <c r="AR105" s="845"/>
      <c r="AS105" s="845"/>
      <c r="AT105" s="845"/>
      <c r="AU105" s="845"/>
      <c r="AV105" s="845"/>
      <c r="AW105" s="845"/>
      <c r="AX105" s="845"/>
      <c r="AY105" s="846"/>
      <c r="AZ105" s="846"/>
      <c r="BA105" s="231"/>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6"/>
      <c r="BZ105" s="336"/>
      <c r="CA105" s="336"/>
      <c r="CB105" s="336"/>
      <c r="CC105" s="336"/>
      <c r="CD105" s="336"/>
      <c r="CE105" s="336"/>
      <c r="CF105" s="336"/>
      <c r="CG105" s="336"/>
      <c r="CH105" s="336"/>
      <c r="CI105" s="336"/>
      <c r="CJ105" s="336"/>
      <c r="CK105" s="336"/>
      <c r="CL105" s="336"/>
      <c r="CM105" s="336"/>
      <c r="CN105" s="336"/>
      <c r="CO105" s="336"/>
      <c r="CP105" s="336"/>
      <c r="CQ105" s="336"/>
      <c r="CR105" s="336"/>
      <c r="CS105" s="336"/>
      <c r="CT105" s="336"/>
      <c r="CU105" s="336"/>
      <c r="CV105" s="336"/>
      <c r="CW105" s="336"/>
      <c r="CX105" s="336"/>
      <c r="CY105" s="336"/>
      <c r="CZ105" s="337"/>
    </row>
    <row r="106" s="131" customFormat="true" ht="250.15" customHeight="true" x14ac:dyDescent="0.2">
      <c r="A106" s="426"/>
      <c r="B106" s="611"/>
      <c r="C106" s="612"/>
      <c r="D106" s="612"/>
      <c r="E106" s="612"/>
      <c r="F106" s="612"/>
      <c r="G106" s="612"/>
      <c r="H106" s="612"/>
      <c r="I106" s="612"/>
      <c r="J106" s="612"/>
      <c r="K106" s="612"/>
      <c r="L106" s="612"/>
      <c r="M106" s="612"/>
      <c r="N106" s="612"/>
      <c r="O106" s="612"/>
      <c r="P106" s="612"/>
      <c r="Q106" s="612"/>
      <c r="R106" s="612"/>
      <c r="S106" s="612"/>
      <c r="T106" s="612"/>
      <c r="U106" s="612"/>
      <c r="V106" s="612"/>
      <c r="W106" s="612"/>
      <c r="X106" s="612"/>
      <c r="Y106" s="612"/>
      <c r="Z106" s="612"/>
      <c r="AA106" s="612"/>
      <c r="BA106" s="292"/>
      <c r="BB106" s="293"/>
      <c r="BC106" s="293"/>
      <c r="BD106" s="293"/>
      <c r="BE106" s="293"/>
      <c r="BF106" s="293"/>
      <c r="BG106" s="293"/>
      <c r="BH106" s="293"/>
      <c r="BI106" s="293"/>
      <c r="BJ106" s="293"/>
      <c r="BK106" s="293"/>
      <c r="BL106" s="293"/>
      <c r="BM106" s="293"/>
      <c r="BN106" s="293"/>
      <c r="BO106" s="293"/>
      <c r="BP106" s="293"/>
      <c r="BQ106" s="293"/>
      <c r="BR106" s="293"/>
      <c r="BS106" s="293"/>
      <c r="BT106" s="293"/>
      <c r="BU106" s="293"/>
      <c r="BV106" s="293"/>
      <c r="BW106" s="293"/>
      <c r="BX106" s="293"/>
      <c r="BY106" s="292"/>
      <c r="BZ106" s="292"/>
      <c r="CA106" s="292"/>
      <c r="CB106" s="292"/>
      <c r="CC106" s="292"/>
      <c r="CD106" s="292"/>
      <c r="CE106" s="292"/>
      <c r="CF106" s="292"/>
      <c r="CG106" s="292"/>
      <c r="CH106" s="292"/>
      <c r="CI106" s="292"/>
      <c r="CJ106" s="292"/>
      <c r="CK106" s="292"/>
      <c r="CL106" s="292"/>
      <c r="CM106" s="292"/>
      <c r="CN106" s="292"/>
      <c r="CO106" s="292"/>
      <c r="CP106" s="292"/>
      <c r="CQ106" s="292"/>
      <c r="CR106" s="292"/>
      <c r="CS106" s="292"/>
      <c r="CT106" s="292"/>
      <c r="CU106" s="292"/>
      <c r="CV106" s="292"/>
      <c r="CW106" s="292"/>
      <c r="CX106" s="292"/>
      <c r="CY106" s="292"/>
      <c r="CZ106" s="292"/>
    </row>
    <row r="107" s="111" customFormat="true" ht="18" customHeight="true" x14ac:dyDescent="0.2">
      <c r="A107" s="426"/>
      <c r="B107" s="112"/>
      <c r="C107" s="271"/>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BB107" s="134"/>
      <c r="BZ107" s="205"/>
      <c r="CA107" s="205"/>
      <c r="CB107" s="205"/>
      <c r="CC107" s="205"/>
      <c r="CD107" s="205"/>
      <c r="CE107" s="205"/>
      <c r="CF107" s="205"/>
      <c r="CG107" s="205"/>
      <c r="CH107" s="205"/>
      <c r="CI107" s="205"/>
      <c r="CJ107" s="205"/>
      <c r="CK107" s="205"/>
      <c r="CL107" s="205"/>
      <c r="CM107" s="205"/>
      <c r="CN107" s="205"/>
      <c r="CO107" s="205"/>
      <c r="CP107" s="205"/>
      <c r="CQ107" s="205"/>
      <c r="CR107" s="205"/>
      <c r="CS107" s="205"/>
      <c r="CT107" s="205"/>
      <c r="CU107" s="205"/>
      <c r="CV107" s="205"/>
      <c r="CW107" s="205"/>
      <c r="CX107" s="205"/>
      <c r="CY107" s="205"/>
      <c r="CZ107" s="205"/>
    </row>
    <row r="108" s="111" customFormat="true" ht="22.5" customHeight="true" x14ac:dyDescent="0.35">
      <c r="A108" s="1661" t="str">
        <f>A1026</f>
        <v>India</v>
      </c>
      <c r="B108" s="1662"/>
      <c r="C108" s="113"/>
      <c r="D108" s="113"/>
      <c r="E108" s="113"/>
      <c r="F108" s="113"/>
      <c r="G108" s="113"/>
      <c r="H108" s="113"/>
      <c r="I108" s="113"/>
      <c r="J108" s="113"/>
      <c r="K108" s="113"/>
      <c r="L108" s="113"/>
      <c r="M108" s="113"/>
      <c r="N108" s="113"/>
      <c r="O108" s="113"/>
      <c r="P108" s="113"/>
      <c r="Q108" s="113"/>
      <c r="R108" s="113"/>
      <c r="S108" s="113"/>
      <c r="T108" s="113"/>
      <c r="BB108" s="134"/>
      <c r="BZ108" s="205"/>
      <c r="CA108" s="205"/>
      <c r="CB108" s="205"/>
      <c r="CC108" s="205"/>
      <c r="CD108" s="205"/>
      <c r="CE108" s="205"/>
      <c r="CF108" s="205"/>
      <c r="CG108" s="205"/>
      <c r="CH108" s="205"/>
      <c r="CI108" s="205"/>
      <c r="CJ108" s="205"/>
      <c r="CK108" s="205"/>
      <c r="CL108" s="205"/>
      <c r="CM108" s="205"/>
      <c r="CN108" s="205"/>
      <c r="CO108" s="205"/>
      <c r="CP108" s="205"/>
      <c r="CQ108" s="205"/>
      <c r="CR108" s="205"/>
      <c r="CS108" s="205"/>
      <c r="CT108" s="205"/>
      <c r="CU108" s="205"/>
      <c r="CV108" s="205"/>
      <c r="CW108" s="205"/>
      <c r="CX108" s="205"/>
      <c r="CY108" s="205"/>
      <c r="CZ108" s="205"/>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BB109" s="134"/>
      <c r="BZ109" s="205"/>
      <c r="CA109" s="205"/>
      <c r="CB109" s="205"/>
      <c r="CC109" s="205"/>
      <c r="CD109" s="205"/>
      <c r="CE109" s="205"/>
      <c r="CF109" s="205"/>
      <c r="CG109" s="205"/>
      <c r="CH109" s="205"/>
      <c r="CI109" s="205"/>
      <c r="CJ109" s="205"/>
      <c r="CK109" s="205"/>
      <c r="CL109" s="205"/>
      <c r="CM109" s="205"/>
      <c r="CN109" s="205"/>
      <c r="CO109" s="205"/>
      <c r="CP109" s="205"/>
      <c r="CQ109" s="205"/>
      <c r="CR109" s="205"/>
      <c r="CS109" s="205"/>
      <c r="CT109" s="205"/>
      <c r="CU109" s="205"/>
      <c r="CV109" s="205"/>
      <c r="CW109" s="205"/>
      <c r="CX109" s="205"/>
      <c r="CY109" s="205"/>
      <c r="CZ109" s="205"/>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BB110" s="134"/>
      <c r="BZ110" s="205"/>
      <c r="CA110" s="205"/>
      <c r="CB110" s="205"/>
      <c r="CC110" s="205"/>
      <c r="CD110" s="205"/>
      <c r="CE110" s="205"/>
      <c r="CF110" s="205"/>
      <c r="CG110" s="205"/>
      <c r="CH110" s="205"/>
      <c r="CI110" s="205"/>
      <c r="CJ110" s="205"/>
      <c r="CK110" s="205"/>
      <c r="CL110" s="205"/>
      <c r="CM110" s="205"/>
      <c r="CN110" s="205"/>
      <c r="CO110" s="205"/>
      <c r="CP110" s="205"/>
      <c r="CQ110" s="205"/>
      <c r="CR110" s="205"/>
      <c r="CS110" s="205"/>
      <c r="CT110" s="205"/>
      <c r="CU110" s="205"/>
      <c r="CV110" s="205"/>
      <c r="CW110" s="205"/>
      <c r="CX110" s="205"/>
      <c r="CY110" s="205"/>
      <c r="CZ110" s="205"/>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BB111" s="134"/>
      <c r="BZ111" s="205"/>
      <c r="CA111" s="205"/>
      <c r="CB111" s="205"/>
      <c r="CC111" s="205"/>
      <c r="CD111" s="205"/>
      <c r="CE111" s="205"/>
      <c r="CF111" s="205"/>
      <c r="CG111" s="205"/>
      <c r="CH111" s="205"/>
      <c r="CI111" s="205"/>
      <c r="CJ111" s="205"/>
      <c r="CK111" s="205"/>
      <c r="CL111" s="205"/>
      <c r="CM111" s="205"/>
      <c r="CN111" s="205"/>
      <c r="CO111" s="205"/>
      <c r="CP111" s="205"/>
      <c r="CQ111" s="205"/>
      <c r="CR111" s="205"/>
      <c r="CS111" s="205"/>
      <c r="CT111" s="205"/>
      <c r="CU111" s="205"/>
      <c r="CV111" s="205"/>
      <c r="CW111" s="205"/>
      <c r="CX111" s="205"/>
      <c r="CY111" s="205"/>
      <c r="CZ111" s="205"/>
    </row>
    <row r="112" s="111" customFormat="true" ht="15" customHeight="true" x14ac:dyDescent="0.2">
      <c r="A112" s="483" t="s">
        <v>96</v>
      </c>
      <c r="B112" s="216"/>
      <c r="C112" s="113"/>
      <c r="D112" s="113"/>
      <c r="E112" s="113"/>
      <c r="F112" s="113"/>
      <c r="G112" s="113"/>
      <c r="H112" s="113"/>
      <c r="I112" s="113"/>
      <c r="J112" s="113"/>
      <c r="K112" s="113"/>
      <c r="L112" s="113"/>
      <c r="M112" s="113"/>
      <c r="N112" s="113"/>
      <c r="O112" s="113"/>
      <c r="P112" s="113"/>
      <c r="Q112" s="113"/>
      <c r="R112" s="113"/>
      <c r="S112" s="113"/>
      <c r="T112" s="113"/>
      <c r="BB112" s="134"/>
      <c r="BZ112" s="205"/>
      <c r="CA112" s="205"/>
      <c r="CB112" s="205"/>
      <c r="CC112" s="205"/>
      <c r="CD112" s="205"/>
      <c r="CE112" s="205"/>
      <c r="CF112" s="205"/>
      <c r="CG112" s="205"/>
      <c r="CH112" s="205"/>
      <c r="CI112" s="205"/>
      <c r="CJ112" s="205"/>
      <c r="CK112" s="205"/>
      <c r="CL112" s="205"/>
      <c r="CM112" s="205"/>
      <c r="CN112" s="205"/>
      <c r="CO112" s="205"/>
      <c r="CP112" s="205"/>
      <c r="CQ112" s="205"/>
      <c r="CR112" s="205"/>
      <c r="CS112" s="205"/>
      <c r="CT112" s="205"/>
      <c r="CU112" s="205"/>
      <c r="CV112" s="205"/>
      <c r="CW112" s="205"/>
      <c r="CX112" s="205"/>
      <c r="CY112" s="205"/>
      <c r="CZ112" s="205"/>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BB113" s="134"/>
      <c r="BZ113" s="205"/>
      <c r="CA113" s="205"/>
      <c r="CB113" s="205"/>
      <c r="CC113" s="205"/>
      <c r="CD113" s="205"/>
      <c r="CE113" s="205"/>
      <c r="CF113" s="205"/>
      <c r="CG113" s="205"/>
      <c r="CH113" s="205"/>
      <c r="CI113" s="205"/>
      <c r="CJ113" s="205"/>
      <c r="CK113" s="205"/>
      <c r="CL113" s="205"/>
      <c r="CM113" s="205"/>
      <c r="CN113" s="205"/>
      <c r="CO113" s="205"/>
      <c r="CP113" s="205"/>
      <c r="CQ113" s="205"/>
      <c r="CR113" s="205"/>
      <c r="CS113" s="205"/>
      <c r="CT113" s="205"/>
      <c r="CU113" s="205"/>
      <c r="CV113" s="205"/>
      <c r="CW113" s="205"/>
      <c r="CX113" s="205"/>
      <c r="CY113" s="205"/>
      <c r="CZ113" s="205"/>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BB114" s="134"/>
      <c r="BZ114" s="205"/>
      <c r="CA114" s="205"/>
      <c r="CB114" s="205"/>
      <c r="CC114" s="205"/>
      <c r="CD114" s="205"/>
      <c r="CE114" s="205"/>
      <c r="CF114" s="205"/>
      <c r="CG114" s="205"/>
      <c r="CH114" s="205"/>
      <c r="CI114" s="205"/>
      <c r="CJ114" s="205"/>
      <c r="CK114" s="205"/>
      <c r="CL114" s="205"/>
      <c r="CM114" s="205"/>
      <c r="CN114" s="205"/>
      <c r="CO114" s="205"/>
      <c r="CP114" s="205"/>
      <c r="CQ114" s="205"/>
      <c r="CR114" s="205"/>
      <c r="CS114" s="205"/>
      <c r="CT114" s="205"/>
      <c r="CU114" s="205"/>
      <c r="CV114" s="205"/>
      <c r="CW114" s="205"/>
      <c r="CX114" s="205"/>
      <c r="CY114" s="205"/>
      <c r="CZ114" s="205"/>
    </row>
    <row r="115" s="111" customFormat="true" ht="15" customHeight="true" x14ac:dyDescent="0.2">
      <c r="A115" s="144" t="s">
        <v>132</v>
      </c>
      <c r="B115" s="215" t="str">
        <f>A1025</f>
        <v>DHS16</v>
      </c>
      <c r="C115" s="113"/>
      <c r="D115" s="113"/>
      <c r="E115" s="113"/>
      <c r="F115" s="113"/>
      <c r="G115" s="113"/>
      <c r="H115" s="113"/>
      <c r="I115" s="113"/>
      <c r="J115" s="113"/>
      <c r="K115" s="113"/>
      <c r="L115" s="113"/>
      <c r="M115" s="113"/>
      <c r="N115" s="113"/>
      <c r="O115" s="113"/>
      <c r="P115" s="113"/>
      <c r="Q115" s="113"/>
      <c r="R115" s="113"/>
      <c r="S115" s="113"/>
      <c r="T115" s="113"/>
      <c r="BB115" s="134"/>
      <c r="BZ115" s="205"/>
      <c r="CA115" s="205"/>
      <c r="CB115" s="205"/>
      <c r="CC115" s="205"/>
      <c r="CD115" s="205"/>
      <c r="CE115" s="205"/>
      <c r="CF115" s="205"/>
      <c r="CG115" s="205"/>
      <c r="CH115" s="205"/>
      <c r="CI115" s="205"/>
      <c r="CJ115" s="205"/>
      <c r="CK115" s="205"/>
      <c r="CL115" s="205"/>
      <c r="CM115" s="205"/>
      <c r="CN115" s="205"/>
      <c r="CO115" s="205"/>
      <c r="CP115" s="205"/>
      <c r="CQ115" s="205"/>
      <c r="CR115" s="205"/>
      <c r="CS115" s="205"/>
      <c r="CT115" s="205"/>
      <c r="CU115" s="205"/>
      <c r="CV115" s="205"/>
      <c r="CW115" s="205"/>
      <c r="CX115" s="205"/>
      <c r="CY115" s="205"/>
      <c r="CZ115" s="205"/>
    </row>
    <row r="116" s="111" customFormat="true" ht="15" customHeight="true" x14ac:dyDescent="0.2">
      <c r="A116" s="605" t="str">
        <f>B1030</f>
        <v/>
      </c>
      <c r="B116" s="606"/>
      <c r="C116" s="113"/>
      <c r="D116" s="113"/>
      <c r="E116" s="113"/>
      <c r="F116" s="113"/>
      <c r="G116" s="113"/>
      <c r="H116" s="113"/>
      <c r="I116" s="113"/>
      <c r="J116" s="113"/>
      <c r="K116" s="113"/>
      <c r="L116" s="113"/>
      <c r="M116" s="113"/>
      <c r="N116" s="113"/>
      <c r="O116" s="113"/>
      <c r="P116" s="113"/>
      <c r="Q116" s="113"/>
      <c r="R116" s="113"/>
      <c r="S116" s="113"/>
      <c r="T116" s="113"/>
      <c r="BB116" s="134"/>
      <c r="BZ116" s="205"/>
      <c r="CA116" s="205"/>
      <c r="CB116" s="205"/>
      <c r="CC116" s="205"/>
      <c r="CD116" s="205"/>
      <c r="CE116" s="205"/>
      <c r="CF116" s="205"/>
      <c r="CG116" s="205"/>
      <c r="CH116" s="205"/>
      <c r="CI116" s="205"/>
      <c r="CJ116" s="205"/>
      <c r="CK116" s="205"/>
      <c r="CL116" s="205"/>
      <c r="CM116" s="205"/>
      <c r="CN116" s="205"/>
      <c r="CO116" s="205"/>
      <c r="CP116" s="205"/>
      <c r="CQ116" s="205"/>
      <c r="CR116" s="205"/>
      <c r="CS116" s="205"/>
      <c r="CT116" s="205"/>
      <c r="CU116" s="205"/>
      <c r="CV116" s="205"/>
      <c r="CW116" s="205"/>
      <c r="CX116" s="205"/>
      <c r="CY116" s="205"/>
      <c r="CZ116" s="205"/>
    </row>
    <row r="117" s="111" customFormat="true" ht="15" customHeight="true" x14ac:dyDescent="0.2">
      <c r="A117" s="605" t="str">
        <f>B1029</f>
        <v/>
      </c>
      <c r="B117" s="607"/>
      <c r="C117" s="113"/>
      <c r="D117" s="113"/>
      <c r="E117" s="113"/>
      <c r="F117" s="113"/>
      <c r="G117" s="113"/>
      <c r="H117" s="113"/>
      <c r="I117" s="113"/>
      <c r="J117" s="113"/>
      <c r="K117" s="113"/>
      <c r="L117" s="113"/>
      <c r="M117" s="113"/>
      <c r="N117" s="113"/>
      <c r="O117" s="113"/>
      <c r="P117" s="113"/>
      <c r="Q117" s="113"/>
      <c r="R117" s="113"/>
      <c r="S117" s="113"/>
      <c r="T117" s="113"/>
      <c r="BB117" s="134"/>
      <c r="BZ117" s="205"/>
      <c r="CA117" s="205"/>
      <c r="CB117" s="205"/>
      <c r="CC117" s="205"/>
      <c r="CD117" s="205"/>
      <c r="CE117" s="205"/>
      <c r="CF117" s="205"/>
      <c r="CG117" s="205"/>
      <c r="CH117" s="205"/>
      <c r="CI117" s="205"/>
      <c r="CJ117" s="205"/>
      <c r="CK117" s="205"/>
      <c r="CL117" s="205"/>
      <c r="CM117" s="205"/>
      <c r="CN117" s="205"/>
      <c r="CO117" s="205"/>
      <c r="CP117" s="205"/>
      <c r="CQ117" s="205"/>
      <c r="CR117" s="205"/>
      <c r="CS117" s="205"/>
      <c r="CT117" s="205"/>
      <c r="CU117" s="205"/>
      <c r="CV117" s="205"/>
      <c r="CW117" s="205"/>
      <c r="CX117" s="205"/>
      <c r="CY117" s="205"/>
      <c r="CZ117" s="205"/>
    </row>
    <row r="118" s="111" customFormat="true" ht="21" customHeight="true" x14ac:dyDescent="0.2">
      <c r="A118" s="608"/>
      <c r="B118" s="606"/>
      <c r="C118" s="113"/>
      <c r="D118" s="113"/>
      <c r="E118" s="113"/>
      <c r="F118" s="113"/>
      <c r="G118" s="113"/>
      <c r="H118" s="113"/>
      <c r="I118" s="113"/>
      <c r="J118" s="113"/>
      <c r="K118" s="113"/>
      <c r="L118" s="113"/>
      <c r="M118" s="113"/>
      <c r="N118" s="113"/>
      <c r="O118" s="113"/>
      <c r="P118" s="113"/>
      <c r="Q118" s="113"/>
      <c r="R118" s="113"/>
      <c r="S118" s="113"/>
      <c r="T118" s="113"/>
      <c r="BB118" s="134"/>
      <c r="BZ118" s="205"/>
      <c r="CA118" s="205"/>
      <c r="CB118" s="205"/>
      <c r="CC118" s="205"/>
      <c r="CD118" s="205"/>
      <c r="CE118" s="205"/>
      <c r="CF118" s="205"/>
      <c r="CG118" s="205"/>
      <c r="CH118" s="205"/>
      <c r="CI118" s="205"/>
      <c r="CJ118" s="205"/>
      <c r="CK118" s="205"/>
      <c r="CL118" s="205"/>
      <c r="CM118" s="205"/>
      <c r="CN118" s="205"/>
      <c r="CO118" s="205"/>
      <c r="CP118" s="205"/>
      <c r="CQ118" s="205"/>
      <c r="CR118" s="205"/>
      <c r="CS118" s="205"/>
      <c r="CT118" s="205"/>
      <c r="CU118" s="205"/>
      <c r="CV118" s="205"/>
      <c r="CW118" s="205"/>
      <c r="CX118" s="205"/>
      <c r="CY118" s="205"/>
      <c r="CZ118" s="205"/>
    </row>
    <row r="119" s="111" customFormat="true" ht="15" customHeight="true" x14ac:dyDescent="0.2">
      <c r="A119" s="609"/>
      <c r="B119" s="610"/>
      <c r="C119" s="113"/>
      <c r="D119" s="113"/>
      <c r="E119" s="113"/>
      <c r="F119" s="113"/>
      <c r="G119" s="113"/>
      <c r="H119" s="113"/>
      <c r="I119" s="113"/>
      <c r="J119" s="113"/>
      <c r="K119" s="113"/>
      <c r="L119" s="113"/>
      <c r="M119" s="113"/>
      <c r="N119" s="113"/>
      <c r="O119" s="113"/>
      <c r="P119" s="113"/>
      <c r="Q119" s="113"/>
      <c r="R119" s="113"/>
      <c r="S119" s="113"/>
      <c r="T119" s="113"/>
      <c r="BB119" s="134"/>
      <c r="BZ119" s="205"/>
      <c r="CA119" s="205"/>
      <c r="CB119" s="205"/>
      <c r="CC119" s="205"/>
      <c r="CD119" s="205"/>
      <c r="CE119" s="205"/>
      <c r="CF119" s="205"/>
      <c r="CG119" s="205"/>
      <c r="CH119" s="205"/>
      <c r="CI119" s="205"/>
      <c r="CJ119" s="205"/>
      <c r="CK119" s="205"/>
      <c r="CL119" s="205"/>
      <c r="CM119" s="205"/>
      <c r="CN119" s="205"/>
      <c r="CO119" s="205"/>
      <c r="CP119" s="205"/>
      <c r="CQ119" s="205"/>
      <c r="CR119" s="205"/>
      <c r="CS119" s="205"/>
      <c r="CT119" s="205"/>
      <c r="CU119" s="205"/>
      <c r="CV119" s="205"/>
      <c r="CW119" s="205"/>
      <c r="CX119" s="205"/>
      <c r="CY119" s="205"/>
      <c r="CZ119" s="205"/>
    </row>
    <row r="120" s="425" customFormat="true" ht="15" customHeight="true" x14ac:dyDescent="0.2">
      <c r="A120" s="116" t="s">
        <v>97</v>
      </c>
      <c r="B120" s="201"/>
      <c r="C120" s="1654" t="s">
        <v>113</v>
      </c>
      <c r="D120" s="1655"/>
      <c r="E120" s="1655"/>
      <c r="F120" s="1655"/>
      <c r="G120" s="1656"/>
      <c r="H120" s="1780" t="s">
        <v>38</v>
      </c>
      <c r="I120" s="1781"/>
      <c r="J120" s="1781"/>
      <c r="K120" s="1781"/>
      <c r="L120" s="1782"/>
      <c r="M120" s="1783" t="s">
        <v>37</v>
      </c>
      <c r="N120" s="1784"/>
      <c r="O120" s="1784"/>
      <c r="P120" s="1784"/>
      <c r="Q120" s="1785"/>
      <c r="R120" s="1786"/>
      <c r="S120" s="1781"/>
      <c r="T120" s="1781"/>
      <c r="U120" s="1781"/>
      <c r="V120" s="1781"/>
      <c r="W120" s="1781"/>
      <c r="X120" s="1781"/>
      <c r="Y120" s="1781"/>
      <c r="Z120" s="1781"/>
      <c r="AA120" s="1781"/>
      <c r="AB120" s="1781"/>
      <c r="AC120" s="1781"/>
      <c r="AD120" s="1781"/>
      <c r="AE120" s="1781"/>
      <c r="AF120" s="1781"/>
      <c r="AG120" s="1781"/>
      <c r="AH120" s="1781"/>
      <c r="AI120" s="1781"/>
      <c r="AJ120" s="1781"/>
      <c r="AK120" s="1781"/>
      <c r="AL120" s="1781"/>
      <c r="AM120" s="1781"/>
      <c r="AN120" s="1781"/>
      <c r="AO120" s="1781"/>
      <c r="AP120" s="1781"/>
      <c r="AQ120" s="1781"/>
      <c r="AR120" s="1781"/>
      <c r="AS120" s="1781"/>
      <c r="AT120" s="1781"/>
      <c r="AU120" s="1781"/>
      <c r="AV120" s="1781"/>
      <c r="AW120" s="1781"/>
      <c r="AX120" s="1781"/>
      <c r="AY120" s="1781"/>
      <c r="AZ120" s="1787"/>
      <c r="BA120" s="211" t="s">
        <v>127</v>
      </c>
      <c r="BB120" s="116" t="s">
        <v>97</v>
      </c>
      <c r="BC120" s="1618" t="s">
        <v>113</v>
      </c>
      <c r="BD120" s="1619"/>
      <c r="BE120" s="1619"/>
      <c r="BF120" s="1619"/>
      <c r="BG120" s="1620"/>
      <c r="BH120" s="1621" t="s">
        <v>38</v>
      </c>
      <c r="BI120" s="1619"/>
      <c r="BJ120" s="1619"/>
      <c r="BK120" s="1619"/>
      <c r="BL120" s="1620"/>
      <c r="BM120" s="1621" t="s">
        <v>37</v>
      </c>
      <c r="BN120" s="1619"/>
      <c r="BO120" s="1619"/>
      <c r="BP120" s="1619"/>
      <c r="BQ120" s="1620"/>
      <c r="BR120" s="415" t="s">
        <v>136</v>
      </c>
      <c r="BS120" s="341"/>
      <c r="BT120" s="341"/>
      <c r="BU120" s="341"/>
      <c r="BV120" s="341"/>
      <c r="BW120" s="341"/>
      <c r="BX120" s="341"/>
      <c r="BY120" s="342"/>
      <c r="BZ120" s="308"/>
      <c r="CA120" s="308"/>
      <c r="CB120" s="308"/>
      <c r="CC120" s="308"/>
      <c r="CD120" s="308"/>
      <c r="CE120" s="308"/>
      <c r="CF120" s="308"/>
      <c r="CG120" s="308"/>
      <c r="CH120" s="308"/>
      <c r="CI120" s="308"/>
      <c r="CJ120" s="308"/>
      <c r="CK120" s="308"/>
      <c r="CL120" s="308"/>
      <c r="CM120" s="308"/>
      <c r="CN120" s="308"/>
      <c r="CO120" s="308"/>
      <c r="CP120" s="308"/>
      <c r="CQ120" s="308"/>
      <c r="CR120" s="308"/>
      <c r="CS120" s="308"/>
      <c r="CT120" s="308"/>
      <c r="CU120" s="308"/>
      <c r="CV120" s="308"/>
      <c r="CW120" s="308"/>
      <c r="CX120" s="308"/>
      <c r="CY120" s="308"/>
      <c r="CZ120" s="309"/>
    </row>
    <row r="121" s="425" customFormat="true" ht="24" x14ac:dyDescent="0.2">
      <c r="A121" s="181" t="s">
        <v>86</v>
      </c>
      <c r="B121" s="239"/>
      <c r="C121" s="272" t="s">
        <v>0</v>
      </c>
      <c r="D121" s="273" t="s">
        <v>1</v>
      </c>
      <c r="E121" s="273" t="s">
        <v>2</v>
      </c>
      <c r="F121" s="273" t="s">
        <v>3</v>
      </c>
      <c r="G121" s="274" t="s">
        <v>4</v>
      </c>
      <c r="H121" s="1185" t="s">
        <v>0</v>
      </c>
      <c r="I121" s="1149" t="s">
        <v>1</v>
      </c>
      <c r="J121" s="1149" t="s">
        <v>2</v>
      </c>
      <c r="K121" s="1149" t="s">
        <v>3</v>
      </c>
      <c r="L121" s="1150" t="s">
        <v>4</v>
      </c>
      <c r="M121" s="1175" t="s">
        <v>0</v>
      </c>
      <c r="N121" s="1149" t="s">
        <v>1</v>
      </c>
      <c r="O121" s="1149" t="s">
        <v>2</v>
      </c>
      <c r="P121" s="1149" t="s">
        <v>3</v>
      </c>
      <c r="Q121" s="1199" t="s">
        <v>4</v>
      </c>
      <c r="R121" s="1185" t="s">
        <v>329</v>
      </c>
      <c r="S121" s="1149" t="s">
        <v>330</v>
      </c>
      <c r="T121" s="1149" t="s">
        <v>331</v>
      </c>
      <c r="U121" s="1149" t="s">
        <v>332</v>
      </c>
      <c r="V121" s="1149" t="s">
        <v>333</v>
      </c>
      <c r="W121" s="1149" t="s">
        <v>334</v>
      </c>
      <c r="X121" s="1149" t="s">
        <v>335</v>
      </c>
      <c r="Y121" s="1149" t="s">
        <v>336</v>
      </c>
      <c r="Z121" s="1149" t="s">
        <v>337</v>
      </c>
      <c r="AA121" s="1149" t="s">
        <v>338</v>
      </c>
      <c r="AB121" s="1149" t="s">
        <v>339</v>
      </c>
      <c r="AC121" s="1149" t="s">
        <v>340</v>
      </c>
      <c r="AD121" s="1149" t="s">
        <v>341</v>
      </c>
      <c r="AE121" s="1149" t="s">
        <v>342</v>
      </c>
      <c r="AF121" s="1149" t="s">
        <v>343</v>
      </c>
      <c r="AG121" s="1149" t="s">
        <v>344</v>
      </c>
      <c r="AH121" s="1149" t="s">
        <v>345</v>
      </c>
      <c r="AI121" s="1149" t="s">
        <v>346</v>
      </c>
      <c r="AJ121" s="1149" t="s">
        <v>347</v>
      </c>
      <c r="AK121" s="1149" t="s">
        <v>348</v>
      </c>
      <c r="AL121" s="1149" t="s">
        <v>349</v>
      </c>
      <c r="AM121" s="1149" t="s">
        <v>350</v>
      </c>
      <c r="AN121" s="1149" t="s">
        <v>351</v>
      </c>
      <c r="AO121" s="1149" t="s">
        <v>352</v>
      </c>
      <c r="AP121" s="1149" t="s">
        <v>353</v>
      </c>
      <c r="AQ121" s="1149" t="s">
        <v>354</v>
      </c>
      <c r="AR121" s="1149" t="s">
        <v>355</v>
      </c>
      <c r="AS121" s="1149" t="s">
        <v>356</v>
      </c>
      <c r="AT121" s="1149" t="s">
        <v>357</v>
      </c>
      <c r="AU121" s="1149" t="s">
        <v>358</v>
      </c>
      <c r="AV121" s="1149" t="s">
        <v>359</v>
      </c>
      <c r="AW121" s="1149" t="s">
        <v>360</v>
      </c>
      <c r="AX121" s="1149" t="s">
        <v>361</v>
      </c>
      <c r="AY121" s="1149" t="s">
        <v>362</v>
      </c>
      <c r="AZ121" s="454" t="s">
        <v>363</v>
      </c>
      <c r="BA121" s="192" t="s">
        <v>115</v>
      </c>
      <c r="BB121" s="191"/>
      <c r="BC121" s="338" t="s">
        <v>0</v>
      </c>
      <c r="BD121" s="169" t="s">
        <v>1</v>
      </c>
      <c r="BE121" s="169" t="s">
        <v>2</v>
      </c>
      <c r="BF121" s="169" t="s">
        <v>3</v>
      </c>
      <c r="BG121" s="339" t="s">
        <v>4</v>
      </c>
      <c r="BH121" s="340" t="s">
        <v>0</v>
      </c>
      <c r="BI121" s="169" t="s">
        <v>1</v>
      </c>
      <c r="BJ121" s="169" t="s">
        <v>2</v>
      </c>
      <c r="BK121" s="169" t="s">
        <v>3</v>
      </c>
      <c r="BL121" s="339" t="s">
        <v>4</v>
      </c>
      <c r="BM121" s="340" t="s">
        <v>0</v>
      </c>
      <c r="BN121" s="169" t="s">
        <v>1</v>
      </c>
      <c r="BO121" s="169" t="s">
        <v>2</v>
      </c>
      <c r="BP121" s="169" t="s">
        <v>3</v>
      </c>
      <c r="BQ121" s="339" t="s">
        <v>4</v>
      </c>
      <c r="BR121" s="1182" t="s">
        <v>329</v>
      </c>
      <c r="BS121" s="1143" t="s">
        <v>330</v>
      </c>
      <c r="BT121" s="1143" t="s">
        <v>331</v>
      </c>
      <c r="BU121" s="1143" t="s">
        <v>332</v>
      </c>
      <c r="BV121" s="1143" t="s">
        <v>333</v>
      </c>
      <c r="BW121" s="1143" t="s">
        <v>334</v>
      </c>
      <c r="BX121" s="1143" t="s">
        <v>335</v>
      </c>
      <c r="BY121" s="1143" t="s">
        <v>336</v>
      </c>
      <c r="BZ121" s="1143" t="s">
        <v>337</v>
      </c>
      <c r="CA121" s="1143" t="s">
        <v>338</v>
      </c>
      <c r="CB121" s="1143" t="s">
        <v>339</v>
      </c>
      <c r="CC121" s="1143" t="s">
        <v>340</v>
      </c>
      <c r="CD121" s="1143" t="s">
        <v>341</v>
      </c>
      <c r="CE121" s="1143" t="s">
        <v>342</v>
      </c>
      <c r="CF121" s="1143" t="s">
        <v>343</v>
      </c>
      <c r="CG121" s="1143" t="s">
        <v>344</v>
      </c>
      <c r="CH121" s="1143" t="s">
        <v>345</v>
      </c>
      <c r="CI121" s="1143" t="s">
        <v>346</v>
      </c>
      <c r="CJ121" s="1143" t="s">
        <v>347</v>
      </c>
      <c r="CK121" s="1143" t="s">
        <v>348</v>
      </c>
      <c r="CL121" s="1143" t="s">
        <v>349</v>
      </c>
      <c r="CM121" s="1143" t="s">
        <v>350</v>
      </c>
      <c r="CN121" s="1143" t="s">
        <v>351</v>
      </c>
      <c r="CO121" s="1143" t="s">
        <v>352</v>
      </c>
      <c r="CP121" s="1143" t="s">
        <v>353</v>
      </c>
      <c r="CQ121" s="1143" t="s">
        <v>354</v>
      </c>
      <c r="CR121" s="1143" t="s">
        <v>355</v>
      </c>
      <c r="CS121" s="1143" t="s">
        <v>356</v>
      </c>
      <c r="CT121" s="1143" t="s">
        <v>357</v>
      </c>
      <c r="CU121" s="1143" t="s">
        <v>358</v>
      </c>
      <c r="CV121" s="1143" t="s">
        <v>359</v>
      </c>
      <c r="CW121" s="1143" t="s">
        <v>360</v>
      </c>
      <c r="CX121" s="1143" t="s">
        <v>361</v>
      </c>
      <c r="CY121" s="1143" t="s">
        <v>362</v>
      </c>
      <c r="CZ121" s="451" t="s">
        <v>363</v>
      </c>
    </row>
    <row r="122" s="425" customFormat="true" ht="15" customHeight="true" x14ac:dyDescent="0.2">
      <c r="A122" s="1777" t="s">
        <v>18</v>
      </c>
      <c r="B122" s="1399" t="s">
        <v>14</v>
      </c>
      <c r="C122" s="1283">
        <f>C153+C154+C155+C157+C158+C159+C162+C163*0.5</f>
        <v>13.925876513196076</v>
      </c>
      <c r="D122" s="1284">
        <f>D153+D154+D155+D157+D158+D159+D162+D163*0.5</f>
        <v>34.45280348143136</v>
      </c>
      <c r="E122" s="1284">
        <f t="shared" ref="E122:AZ122" si="0">E153+E154+E155+E157+E158+E159+E162+E163*0.5</f>
        <v>57.665480226756223</v>
      </c>
      <c r="F122" s="1284">
        <f t="shared" si="0"/>
        <v>82.616059817314778</v>
      </c>
      <c r="G122" s="1285">
        <f t="shared" si="0"/>
        <v>96.361352089746518</v>
      </c>
      <c r="H122" s="1286">
        <f t="shared" si="0"/>
        <v>57.811341155904373</v>
      </c>
      <c r="I122" s="1284">
        <f t="shared" si="0"/>
        <v>82.602279546205537</v>
      </c>
      <c r="J122" s="1284">
        <f t="shared" si="0"/>
        <v>92.272093553033756</v>
      </c>
      <c r="K122" s="1284">
        <f t="shared" si="0"/>
        <v>96.632867384376596</v>
      </c>
      <c r="L122" s="1287">
        <f t="shared" si="0"/>
        <v>97.810683966149185</v>
      </c>
      <c r="M122" s="1283">
        <f t="shared" si="0"/>
        <v>9.9338907288934006</v>
      </c>
      <c r="N122" s="1284">
        <f t="shared" si="0"/>
        <v>24.090941670892985</v>
      </c>
      <c r="O122" s="1284">
        <f t="shared" si="0"/>
        <v>38.147649938511456</v>
      </c>
      <c r="P122" s="1284">
        <f t="shared" si="0"/>
        <v>57.340468102621244</v>
      </c>
      <c r="Q122" s="1285">
        <f t="shared" si="0"/>
        <v>85.404783561937919</v>
      </c>
      <c r="R122" s="1286">
        <f t="shared" si="0"/>
        <v>59.9413096093582</v>
      </c>
      <c r="S122" s="1284">
        <f t="shared" si="0"/>
        <v>72.034116029406832</v>
      </c>
      <c r="T122" s="1284">
        <f t="shared" si="0"/>
        <v>61.81323396785448</v>
      </c>
      <c r="U122" s="1284">
        <f t="shared" si="0"/>
        <v>32.716588641014901</v>
      </c>
      <c r="V122" s="1284">
        <f t="shared" si="0"/>
        <v>94.463682625149829</v>
      </c>
      <c r="W122" s="1284">
        <f t="shared" si="0"/>
        <v>41.822046599657696</v>
      </c>
      <c r="X122" s="1284">
        <f t="shared" si="0"/>
        <v>51.505583548812218</v>
      </c>
      <c r="Y122" s="1284">
        <f t="shared" si="0"/>
        <v>91.829835668195273</v>
      </c>
      <c r="Z122" s="1284">
        <f t="shared" si="0"/>
        <v>92.994945914804987</v>
      </c>
      <c r="AA122" s="1284">
        <f t="shared" si="0"/>
        <v>85.845071110632574</v>
      </c>
      <c r="AB122" s="1284">
        <f t="shared" si="0"/>
        <v>68.080749122690108</v>
      </c>
      <c r="AC122" s="1284">
        <f t="shared" si="0"/>
        <v>88.2770195463536</v>
      </c>
      <c r="AD122" s="1284">
        <f t="shared" si="0"/>
        <v>84.428960952586692</v>
      </c>
      <c r="AE122" s="1284">
        <f t="shared" si="0"/>
        <v>66.499532910602213</v>
      </c>
      <c r="AF122" s="1284">
        <f t="shared" si="0"/>
        <v>29.709634563108626</v>
      </c>
      <c r="AG122" s="1284">
        <f t="shared" si="0"/>
        <v>60.945142017960272</v>
      </c>
      <c r="AH122" s="1284">
        <f t="shared" si="0"/>
        <v>99.06275118302635</v>
      </c>
      <c r="AI122" s="1284">
        <f t="shared" si="0"/>
        <v>100.00000000000011</v>
      </c>
      <c r="AJ122" s="1284">
        <f t="shared" si="0"/>
        <v>41.153763911593465</v>
      </c>
      <c r="AK122" s="1284">
        <f t="shared" si="0"/>
        <v>66.289830565781799</v>
      </c>
      <c r="AL122" s="1284">
        <f t="shared" si="0"/>
        <v>83.204821317199588</v>
      </c>
      <c r="AM122" s="1284">
        <f t="shared" si="0"/>
        <v>71.431847456375408</v>
      </c>
      <c r="AN122" s="1284">
        <f t="shared" si="0"/>
        <v>89.893007398674072</v>
      </c>
      <c r="AO122" s="1284">
        <f t="shared" si="0"/>
        <v>92.013843247603177</v>
      </c>
      <c r="AP122" s="1284">
        <f t="shared" si="0"/>
        <v>34.114570015906942</v>
      </c>
      <c r="AQ122" s="1284">
        <f t="shared" si="0"/>
        <v>68.705585062873865</v>
      </c>
      <c r="AR122" s="1284">
        <f t="shared" si="0"/>
        <v>90.957107328363094</v>
      </c>
      <c r="AS122" s="1284">
        <f t="shared" si="0"/>
        <v>51.587857560279858</v>
      </c>
      <c r="AT122" s="1284">
        <f t="shared" si="0"/>
        <v>99.022756782860242</v>
      </c>
      <c r="AU122" s="1284">
        <f t="shared" si="0"/>
        <v>59.181183283278862</v>
      </c>
      <c r="AV122" s="1284">
        <f t="shared" si="0"/>
        <v>62.090704041500317</v>
      </c>
      <c r="AW122" s="1284">
        <f t="shared" si="0"/>
        <v>84.756095043783404</v>
      </c>
      <c r="AX122" s="1284">
        <f t="shared" si="0"/>
        <v>44.846974533269687</v>
      </c>
      <c r="AY122" s="1285">
        <f t="shared" si="0"/>
        <v>80.881045387179839</v>
      </c>
      <c r="AZ122" s="1285">
        <f t="shared" si="0"/>
        <v>71.849347604789301</v>
      </c>
      <c r="BA122" s="1622" t="s">
        <v>18</v>
      </c>
      <c r="BB122" s="155" t="s">
        <v>14</v>
      </c>
      <c r="BC122" s="387">
        <v>80505.818503999937</v>
      </c>
      <c r="BD122" s="391">
        <v>196891.86564799937</v>
      </c>
      <c r="BE122" s="391">
        <v>327229.4114349974</v>
      </c>
      <c r="BF122" s="391">
        <v>467096.58318700152</v>
      </c>
      <c r="BG122" s="395">
        <v>544062.46460699313</v>
      </c>
      <c r="BH122" s="399">
        <v>108560.19115799956</v>
      </c>
      <c r="BI122" s="391">
        <v>154346.98089399951</v>
      </c>
      <c r="BJ122" s="391">
        <v>172184.42194799858</v>
      </c>
      <c r="BK122" s="391">
        <v>180209.77838900199</v>
      </c>
      <c r="BL122" s="395">
        <v>182416.03961600075</v>
      </c>
      <c r="BM122" s="399">
        <v>38635.643433000005</v>
      </c>
      <c r="BN122" s="391">
        <v>92746.2231890002</v>
      </c>
      <c r="BO122" s="391">
        <v>145695.06379699887</v>
      </c>
      <c r="BP122" s="391">
        <v>217759.79073000202</v>
      </c>
      <c r="BQ122" s="395">
        <v>323232.01022699976</v>
      </c>
      <c r="BR122" s="399">
        <v>70147.531740000079</v>
      </c>
      <c r="BS122" s="391">
        <v>1753.0987219999918</v>
      </c>
      <c r="BT122" s="391">
        <v>42343.460282999738</v>
      </c>
      <c r="BU122" s="391">
        <v>81420.293711000268</v>
      </c>
      <c r="BV122" s="391">
        <v>2086.5355680000034</v>
      </c>
      <c r="BW122" s="391">
        <v>26811.54583600015</v>
      </c>
      <c r="BX122" s="391">
        <v>367.84346300000044</v>
      </c>
      <c r="BY122" s="403">
        <v>375.2603440000002</v>
      </c>
      <c r="BZ122" s="403">
        <v>38456.247990000025</v>
      </c>
      <c r="CA122" s="403">
        <v>2807.9249650000038</v>
      </c>
      <c r="CB122" s="403">
        <v>91745.903979999464</v>
      </c>
      <c r="CC122" s="403">
        <v>56270.754167000363</v>
      </c>
      <c r="CD122" s="403">
        <v>12840.268195999946</v>
      </c>
      <c r="CE122" s="403">
        <v>19577.647926000085</v>
      </c>
      <c r="CF122" s="403">
        <v>22413.576458000098</v>
      </c>
      <c r="CG122" s="403">
        <v>83691.026367999482</v>
      </c>
      <c r="CH122" s="403">
        <v>79475.123556000151</v>
      </c>
      <c r="CI122" s="403">
        <v>164.58152899999976</v>
      </c>
      <c r="CJ122" s="403">
        <v>75470.894537998975</v>
      </c>
      <c r="CK122" s="403">
        <v>181823.5631470012</v>
      </c>
      <c r="CL122" s="403">
        <v>4114.7415199999814</v>
      </c>
      <c r="CM122" s="403">
        <v>4718.5464279999778</v>
      </c>
      <c r="CN122" s="403">
        <v>2107.9270419999953</v>
      </c>
      <c r="CO122" s="403">
        <v>3044.9780099999793</v>
      </c>
      <c r="CP122" s="403">
        <v>32785.237163999773</v>
      </c>
      <c r="CQ122" s="403">
        <v>1846.5278619999972</v>
      </c>
      <c r="CR122" s="403">
        <v>55520.37546900029</v>
      </c>
      <c r="CS122" s="403">
        <v>79849.549022999723</v>
      </c>
      <c r="CT122" s="403">
        <v>1131.152262999994</v>
      </c>
      <c r="CU122" s="403">
        <v>108561.1652609998</v>
      </c>
      <c r="CV122" s="403">
        <v>53583.78290000002</v>
      </c>
      <c r="CW122" s="403">
        <v>6849.5735739999891</v>
      </c>
      <c r="CX122" s="403">
        <v>199035.75798599925</v>
      </c>
      <c r="CY122" s="403">
        <v>18652.435403000145</v>
      </c>
      <c r="CZ122" s="407">
        <v>153267.24702499897</v>
      </c>
    </row>
    <row r="123" s="425" customFormat="true" ht="15" customHeight="true" x14ac:dyDescent="0.2">
      <c r="A123" s="1778"/>
      <c r="B123" s="1400" t="s">
        <v>51</v>
      </c>
      <c r="C123" s="1288">
        <f>100-C122</f>
        <v>86.074123486803927</v>
      </c>
      <c r="D123" s="1289">
        <f>100-D122</f>
        <v>65.54719651856864</v>
      </c>
      <c r="E123" s="1289">
        <f t="shared" ref="E123:AZ123" si="1">100-E122</f>
        <v>42.334519773243777</v>
      </c>
      <c r="F123" s="1289">
        <f t="shared" si="1"/>
        <v>17.383940182685222</v>
      </c>
      <c r="G123" s="1290">
        <f t="shared" si="1"/>
        <v>3.6386479102534821</v>
      </c>
      <c r="H123" s="1291">
        <f t="shared" si="1"/>
        <v>42.188658844095627</v>
      </c>
      <c r="I123" s="1289">
        <f t="shared" si="1"/>
        <v>17.397720453794463</v>
      </c>
      <c r="J123" s="1289">
        <f t="shared" si="1"/>
        <v>7.7279064469662444</v>
      </c>
      <c r="K123" s="1289">
        <f t="shared" si="1"/>
        <v>3.3671326156234045</v>
      </c>
      <c r="L123" s="1292">
        <f t="shared" si="1"/>
        <v>2.1893160338508153</v>
      </c>
      <c r="M123" s="1288">
        <f t="shared" si="1"/>
        <v>90.066109271106598</v>
      </c>
      <c r="N123" s="1289">
        <f t="shared" si="1"/>
        <v>75.909058329107012</v>
      </c>
      <c r="O123" s="1289">
        <f t="shared" si="1"/>
        <v>61.852350061488544</v>
      </c>
      <c r="P123" s="1289">
        <f t="shared" si="1"/>
        <v>42.659531897378756</v>
      </c>
      <c r="Q123" s="1290">
        <f t="shared" si="1"/>
        <v>14.595216438062081</v>
      </c>
      <c r="R123" s="1291">
        <f t="shared" si="1"/>
        <v>40.0586903906418</v>
      </c>
      <c r="S123" s="1289">
        <f t="shared" si="1"/>
        <v>27.965883970593168</v>
      </c>
      <c r="T123" s="1289">
        <f t="shared" si="1"/>
        <v>38.18676603214552</v>
      </c>
      <c r="U123" s="1289">
        <f t="shared" si="1"/>
        <v>67.283411358985092</v>
      </c>
      <c r="V123" s="1289">
        <f t="shared" si="1"/>
        <v>5.5363173748501708</v>
      </c>
      <c r="W123" s="1289">
        <f t="shared" si="1"/>
        <v>58.177953400342304</v>
      </c>
      <c r="X123" s="1289">
        <f t="shared" si="1"/>
        <v>48.494416451187782</v>
      </c>
      <c r="Y123" s="1289">
        <f t="shared" si="1"/>
        <v>8.1701643318047275</v>
      </c>
      <c r="Z123" s="1289">
        <f t="shared" si="1"/>
        <v>7.0050540851950132</v>
      </c>
      <c r="AA123" s="1289">
        <f t="shared" si="1"/>
        <v>14.154928889367426</v>
      </c>
      <c r="AB123" s="1289">
        <f t="shared" si="1"/>
        <v>31.919250877309892</v>
      </c>
      <c r="AC123" s="1289">
        <f t="shared" si="1"/>
        <v>11.7229804536464</v>
      </c>
      <c r="AD123" s="1289">
        <f t="shared" si="1"/>
        <v>15.571039047413308</v>
      </c>
      <c r="AE123" s="1289">
        <f t="shared" si="1"/>
        <v>33.500467089397787</v>
      </c>
      <c r="AF123" s="1289">
        <f t="shared" si="1"/>
        <v>70.290365436891378</v>
      </c>
      <c r="AG123" s="1289">
        <f t="shared" si="1"/>
        <v>39.054857982039728</v>
      </c>
      <c r="AH123" s="1289">
        <f t="shared" si="1"/>
        <v>0.93724881697364992</v>
      </c>
      <c r="AI123" s="1289">
        <f t="shared" si="1"/>
        <v>-1.1368683772161603E-13</v>
      </c>
      <c r="AJ123" s="1289">
        <f t="shared" si="1"/>
        <v>58.846236088406535</v>
      </c>
      <c r="AK123" s="1289">
        <f t="shared" si="1"/>
        <v>33.710169434218201</v>
      </c>
      <c r="AL123" s="1289">
        <f t="shared" si="1"/>
        <v>16.795178682800412</v>
      </c>
      <c r="AM123" s="1289">
        <f t="shared" si="1"/>
        <v>28.568152543624592</v>
      </c>
      <c r="AN123" s="1289">
        <f t="shared" si="1"/>
        <v>10.106992601325928</v>
      </c>
      <c r="AO123" s="1289">
        <f t="shared" si="1"/>
        <v>7.9861567523968233</v>
      </c>
      <c r="AP123" s="1289">
        <f t="shared" si="1"/>
        <v>65.885429984093065</v>
      </c>
      <c r="AQ123" s="1289">
        <f t="shared" si="1"/>
        <v>31.294414937126135</v>
      </c>
      <c r="AR123" s="1289">
        <f t="shared" si="1"/>
        <v>9.0428926716369062</v>
      </c>
      <c r="AS123" s="1289">
        <f t="shared" si="1"/>
        <v>48.412142439720142</v>
      </c>
      <c r="AT123" s="1289">
        <f t="shared" si="1"/>
        <v>0.97724321713975826</v>
      </c>
      <c r="AU123" s="1289">
        <f t="shared" si="1"/>
        <v>40.818816716721138</v>
      </c>
      <c r="AV123" s="1289">
        <f t="shared" si="1"/>
        <v>37.909295958499683</v>
      </c>
      <c r="AW123" s="1289">
        <f t="shared" si="1"/>
        <v>15.243904956216596</v>
      </c>
      <c r="AX123" s="1289">
        <f t="shared" si="1"/>
        <v>55.153025466730313</v>
      </c>
      <c r="AY123" s="1290">
        <f t="shared" si="1"/>
        <v>19.118954612820161</v>
      </c>
      <c r="AZ123" s="1290">
        <f t="shared" si="1"/>
        <v>28.150652395210699</v>
      </c>
      <c r="BA123" s="1623"/>
      <c r="BB123" s="156" t="s">
        <v>51</v>
      </c>
      <c r="BC123" s="388">
        <v>483852.65414601122</v>
      </c>
      <c r="BD123" s="392">
        <v>367476.32278200373</v>
      </c>
      <c r="BE123" s="392">
        <v>237128.46456599756</v>
      </c>
      <c r="BF123" s="392">
        <v>97270.684380000865</v>
      </c>
      <c r="BG123" s="396">
        <v>20303.445217000033</v>
      </c>
      <c r="BH123" s="400">
        <v>77875.489346000075</v>
      </c>
      <c r="BI123" s="392">
        <v>32103.713136000039</v>
      </c>
      <c r="BJ123" s="392">
        <v>14248.704234000012</v>
      </c>
      <c r="BK123" s="392">
        <v>6191.7692179999958</v>
      </c>
      <c r="BL123" s="396">
        <v>4057.4555020000007</v>
      </c>
      <c r="BM123" s="400">
        <v>339289.00619400677</v>
      </c>
      <c r="BN123" s="392">
        <v>285181.58034100354</v>
      </c>
      <c r="BO123" s="392">
        <v>232226.08701799827</v>
      </c>
      <c r="BP123" s="392">
        <v>160169.56470299943</v>
      </c>
      <c r="BQ123" s="396">
        <v>54688.201398999816</v>
      </c>
      <c r="BR123" s="400">
        <v>46860.701718000193</v>
      </c>
      <c r="BS123" s="392">
        <v>635.56957899999975</v>
      </c>
      <c r="BT123" s="392">
        <v>25016.482783000058</v>
      </c>
      <c r="BU123" s="392">
        <v>165386.19893099897</v>
      </c>
      <c r="BV123" s="392">
        <v>119.31432699999998</v>
      </c>
      <c r="BW123" s="392">
        <v>37266.126228999899</v>
      </c>
      <c r="BX123" s="392">
        <v>346.33825800000017</v>
      </c>
      <c r="BY123" s="404">
        <v>32.98156700000002</v>
      </c>
      <c r="BZ123" s="404">
        <v>2896.8036320000006</v>
      </c>
      <c r="CA123" s="404">
        <v>462.57441100000005</v>
      </c>
      <c r="CB123" s="404">
        <v>42998.187418999965</v>
      </c>
      <c r="CC123" s="404">
        <v>7422.2198639999951</v>
      </c>
      <c r="CD123" s="404">
        <v>2288.9112430000032</v>
      </c>
      <c r="CE123" s="404">
        <v>6920.7880430000241</v>
      </c>
      <c r="CF123" s="404">
        <v>52971.700571999681</v>
      </c>
      <c r="CG123" s="404">
        <v>53080.482424999813</v>
      </c>
      <c r="CH123" s="404">
        <v>744.13053999999988</v>
      </c>
      <c r="CI123" s="404">
        <v>0</v>
      </c>
      <c r="CJ123" s="404">
        <v>106929.71404000097</v>
      </c>
      <c r="CK123" s="404">
        <v>92315.549915999931</v>
      </c>
      <c r="CL123" s="404">
        <v>827.33655000000135</v>
      </c>
      <c r="CM123" s="404">
        <v>1713.2867389999994</v>
      </c>
      <c r="CN123" s="404">
        <v>234.97084900000019</v>
      </c>
      <c r="CO123" s="404">
        <v>259.29908699999964</v>
      </c>
      <c r="CP123" s="404">
        <v>63113.982374000239</v>
      </c>
      <c r="CQ123" s="404">
        <v>841.06712800000025</v>
      </c>
      <c r="CR123" s="404">
        <v>5487.0886780000073</v>
      </c>
      <c r="CS123" s="404">
        <v>74872.075791000752</v>
      </c>
      <c r="CT123" s="404">
        <v>10.176815</v>
      </c>
      <c r="CU123" s="404">
        <v>73122.718142999991</v>
      </c>
      <c r="CV123" s="404">
        <v>32654.14739099997</v>
      </c>
      <c r="CW123" s="404">
        <v>1204.7930960000015</v>
      </c>
      <c r="CX123" s="404">
        <v>243906.73347599941</v>
      </c>
      <c r="CY123" s="404">
        <v>4390.6395230000053</v>
      </c>
      <c r="CZ123" s="408">
        <v>58556.040903999899</v>
      </c>
    </row>
    <row r="124" s="425" customFormat="true" ht="15" customHeight="true" x14ac:dyDescent="0.2">
      <c r="A124" s="1778" t="s">
        <v>50</v>
      </c>
      <c r="B124" s="1400" t="s">
        <v>15</v>
      </c>
      <c r="C124" s="1288">
        <v>10.861595740233433</v>
      </c>
      <c r="D124" s="1293">
        <v>26.801400370701973</v>
      </c>
      <c r="E124" s="1293">
        <v>46.297214802498011</v>
      </c>
      <c r="F124" s="1293">
        <v>69.679054491641807</v>
      </c>
      <c r="G124" s="1294">
        <v>91.044538193179633</v>
      </c>
      <c r="H124" s="1295">
        <v>35.917329684412536</v>
      </c>
      <c r="I124" s="1293">
        <v>58.648388178381254</v>
      </c>
      <c r="J124" s="1293">
        <v>78.03438108739175</v>
      </c>
      <c r="K124" s="1293">
        <v>89.653543082881384</v>
      </c>
      <c r="L124" s="1296">
        <v>95.043534742483985</v>
      </c>
      <c r="M124" s="1297">
        <v>8.0385713228770275</v>
      </c>
      <c r="N124" s="1293">
        <v>19.297271467144348</v>
      </c>
      <c r="O124" s="1293">
        <v>32.002326737780997</v>
      </c>
      <c r="P124" s="1293">
        <v>50.310920798189208</v>
      </c>
      <c r="Q124" s="1294">
        <v>79.48096553043365</v>
      </c>
      <c r="R124" s="1295">
        <v>54.373063342450109</v>
      </c>
      <c r="S124" s="1293">
        <v>64.100870110721672</v>
      </c>
      <c r="T124" s="1293">
        <v>50.79188295553859</v>
      </c>
      <c r="U124" s="1293">
        <v>27.135680318647783</v>
      </c>
      <c r="V124" s="1293">
        <v>84.013803486841567</v>
      </c>
      <c r="W124" s="1293">
        <v>35.204127305245336</v>
      </c>
      <c r="X124" s="1293">
        <v>32.839027113660904</v>
      </c>
      <c r="Y124" s="1293">
        <v>66.819921877153917</v>
      </c>
      <c r="Z124" s="1293">
        <v>74.970052644208735</v>
      </c>
      <c r="AA124" s="1293">
        <v>78.685569668183987</v>
      </c>
      <c r="AB124" s="1293">
        <v>63.779067098773432</v>
      </c>
      <c r="AC124" s="1293">
        <v>80.687624781011337</v>
      </c>
      <c r="AD124" s="1293">
        <v>73.244971960835514</v>
      </c>
      <c r="AE124" s="1293">
        <v>65.298582268185669</v>
      </c>
      <c r="AF124" s="1293">
        <v>25.156524007271429</v>
      </c>
      <c r="AG124" s="1293">
        <v>58.312046290069318</v>
      </c>
      <c r="AH124" s="1293">
        <v>98.206960660244249</v>
      </c>
      <c r="AI124" s="1293">
        <v>99.572054042589428</v>
      </c>
      <c r="AJ124" s="1293">
        <v>35.163879746909792</v>
      </c>
      <c r="AK124" s="1293">
        <v>52.470553875303573</v>
      </c>
      <c r="AL124" s="1293">
        <v>52.783355868759088</v>
      </c>
      <c r="AM124" s="1293">
        <v>64.913471612128362</v>
      </c>
      <c r="AN124" s="1293">
        <v>84.603828942539508</v>
      </c>
      <c r="AO124" s="1293">
        <v>76.924337105618008</v>
      </c>
      <c r="AP124" s="1293">
        <v>30.307161342937256</v>
      </c>
      <c r="AQ124" s="1293">
        <v>64.767150797523527</v>
      </c>
      <c r="AR124" s="1293">
        <v>82.880562499967638</v>
      </c>
      <c r="AS124" s="1293">
        <v>46.311170991214809</v>
      </c>
      <c r="AT124" s="1293">
        <v>89.828278869102945</v>
      </c>
      <c r="AU124" s="1293">
        <v>52.994515188725821</v>
      </c>
      <c r="AV124" s="1293">
        <v>52.320990415407778</v>
      </c>
      <c r="AW124" s="1293">
        <v>64.347885132972308</v>
      </c>
      <c r="AX124" s="1293">
        <v>36.748603481623498</v>
      </c>
      <c r="AY124" s="1298">
        <v>66.500800966062812</v>
      </c>
      <c r="AZ124" s="1298">
        <v>53.847880871451792</v>
      </c>
      <c r="BA124" s="1623" t="s">
        <v>50</v>
      </c>
      <c r="BB124" s="156" t="s">
        <v>15</v>
      </c>
      <c r="BC124" s="388">
        <v>61298.335825000053</v>
      </c>
      <c r="BD124" s="392">
        <v>151258.57774600046</v>
      </c>
      <c r="BE124" s="392">
        <v>261281.97810699983</v>
      </c>
      <c r="BF124" s="392">
        <v>393245.77590100386</v>
      </c>
      <c r="BG124" s="396">
        <v>513824.33631899062</v>
      </c>
      <c r="BH124" s="400">
        <v>66962.718016000319</v>
      </c>
      <c r="BI124" s="392">
        <v>109350.32679599963</v>
      </c>
      <c r="BJ124" s="392">
        <v>145481.93615799912</v>
      </c>
      <c r="BK124" s="392">
        <v>167115.59179100144</v>
      </c>
      <c r="BL124" s="396">
        <v>177231.00111800092</v>
      </c>
      <c r="BM124" s="400">
        <v>30379.742507000006</v>
      </c>
      <c r="BN124" s="392">
        <v>72929.754197000409</v>
      </c>
      <c r="BO124" s="392">
        <v>120943.56149499862</v>
      </c>
      <c r="BP124" s="392">
        <v>190139.738685002</v>
      </c>
      <c r="BQ124" s="396">
        <v>300374.63313500205</v>
      </c>
      <c r="BR124" s="400">
        <v>63620.960894000003</v>
      </c>
      <c r="BS124" s="392">
        <v>1531.1571649999905</v>
      </c>
      <c r="BT124" s="392">
        <v>34213.38344099994</v>
      </c>
      <c r="BU124" s="392">
        <v>66972.620849000028</v>
      </c>
      <c r="BV124" s="392">
        <v>1853.2183960000036</v>
      </c>
      <c r="BW124" s="392">
        <v>22557.985248000095</v>
      </c>
      <c r="BX124" s="392">
        <v>234.53032899999994</v>
      </c>
      <c r="BY124" s="404">
        <v>272.78692600000022</v>
      </c>
      <c r="BZ124" s="404">
        <v>31002.404571000083</v>
      </c>
      <c r="CA124" s="404">
        <v>2573.4110650000052</v>
      </c>
      <c r="CB124" s="404">
        <v>85938.52446499966</v>
      </c>
      <c r="CC124" s="404">
        <v>51392.347898000437</v>
      </c>
      <c r="CD124" s="404">
        <v>11081.363237999978</v>
      </c>
      <c r="CE124" s="404">
        <v>17303.103010999967</v>
      </c>
      <c r="CF124" s="404">
        <v>18964.315313999981</v>
      </c>
      <c r="CG124" s="404">
        <v>79754.265518999586</v>
      </c>
      <c r="CH124" s="404">
        <v>78780.891312000065</v>
      </c>
      <c r="CI124" s="404">
        <v>163.87720899999977</v>
      </c>
      <c r="CJ124" s="404">
        <v>64139.130657999303</v>
      </c>
      <c r="CK124" s="404">
        <v>143842.31101300169</v>
      </c>
      <c r="CL124" s="404">
        <v>2608.5946549999926</v>
      </c>
      <c r="CM124" s="404">
        <v>4175.1261969999887</v>
      </c>
      <c r="CN124" s="404">
        <v>1982.1813240000026</v>
      </c>
      <c r="CO124" s="404">
        <v>2541.7932529999839</v>
      </c>
      <c r="CP124" s="404">
        <v>29064.33119199986</v>
      </c>
      <c r="CQ124" s="404">
        <v>1740.6786999999979</v>
      </c>
      <c r="CR124" s="404">
        <v>50563.329452000071</v>
      </c>
      <c r="CS124" s="404">
        <v>71653.396227999998</v>
      </c>
      <c r="CT124" s="404">
        <v>1025.2362669999961</v>
      </c>
      <c r="CU124" s="404">
        <v>96282.49318599976</v>
      </c>
      <c r="CV124" s="404">
        <v>45120.539242000021</v>
      </c>
      <c r="CW124" s="404">
        <v>5182.8146130000023</v>
      </c>
      <c r="CX124" s="404">
        <v>162775.17983899961</v>
      </c>
      <c r="CY124" s="404">
        <v>15323.829393000056</v>
      </c>
      <c r="CZ124" s="408">
        <v>114062.35174199977</v>
      </c>
    </row>
    <row r="125" s="425" customFormat="true" ht="15" customHeight="true" x14ac:dyDescent="0.2">
      <c r="A125" s="1778"/>
      <c r="B125" s="1400" t="s">
        <v>16</v>
      </c>
      <c r="C125" s="1288">
        <v>3.4034188569561183</v>
      </c>
      <c r="D125" s="1293">
        <v>8.0857299963958873</v>
      </c>
      <c r="E125" s="1293">
        <v>11.685392573113054</v>
      </c>
      <c r="F125" s="1293">
        <v>13.085593642659715</v>
      </c>
      <c r="G125" s="1294">
        <v>5.3578941891494383</v>
      </c>
      <c r="H125" s="1295">
        <v>22.311970020731781</v>
      </c>
      <c r="I125" s="1293">
        <v>24.133272515875095</v>
      </c>
      <c r="J125" s="1293">
        <v>14.322822524540262</v>
      </c>
      <c r="K125" s="1293">
        <v>7.024719894282744</v>
      </c>
      <c r="L125" s="1296">
        <v>2.7805766683993896</v>
      </c>
      <c r="M125" s="1297">
        <v>2.1845362386783163</v>
      </c>
      <c r="N125" s="1293">
        <v>5.2434535926983905</v>
      </c>
      <c r="O125" s="1293">
        <v>6.5493826552502927</v>
      </c>
      <c r="P125" s="1293">
        <v>7.3082579185613952</v>
      </c>
      <c r="Q125" s="1294">
        <v>6.0482018131965738</v>
      </c>
      <c r="R125" s="1295">
        <v>5.577873157398554</v>
      </c>
      <c r="S125" s="1293">
        <v>9.2914347675265834</v>
      </c>
      <c r="T125" s="1293">
        <v>12.069601712748042</v>
      </c>
      <c r="U125" s="1293">
        <v>5.8538463503700369</v>
      </c>
      <c r="V125" s="1293">
        <v>10.577200766419315</v>
      </c>
      <c r="W125" s="1293">
        <v>6.6381322088062715</v>
      </c>
      <c r="X125" s="1293">
        <v>18.666556435151325</v>
      </c>
      <c r="Y125" s="1293">
        <v>25.101150871302895</v>
      </c>
      <c r="Z125" s="1293">
        <v>18.024893270596156</v>
      </c>
      <c r="AA125" s="1293">
        <v>7.1705838478655544</v>
      </c>
      <c r="AB125" s="1293">
        <v>4.3099325949688163</v>
      </c>
      <c r="AC125" s="1293">
        <v>7.6592533842517989</v>
      </c>
      <c r="AD125" s="1293">
        <v>11.625911141392811</v>
      </c>
      <c r="AE125" s="1293">
        <v>8.5836949684915176</v>
      </c>
      <c r="AF125" s="1293">
        <v>4.5755103382154498</v>
      </c>
      <c r="AG125" s="1293">
        <v>2.8783486295806093</v>
      </c>
      <c r="AH125" s="1293">
        <v>0.86541847318749499</v>
      </c>
      <c r="AI125" s="1293">
        <v>0.42794595741056762</v>
      </c>
      <c r="AJ125" s="1293">
        <v>6.2125691182407472</v>
      </c>
      <c r="AK125" s="1293">
        <v>13.854736637041368</v>
      </c>
      <c r="AL125" s="1293">
        <v>30.475982849052869</v>
      </c>
      <c r="AM125" s="1293">
        <v>8.4489167689880986</v>
      </c>
      <c r="AN125" s="1293">
        <v>5.3671019331674428</v>
      </c>
      <c r="AO125" s="1293">
        <v>15.228285710567471</v>
      </c>
      <c r="AP125" s="1293">
        <v>3.8800169489653835</v>
      </c>
      <c r="AQ125" s="1293">
        <v>3.9384342653503519</v>
      </c>
      <c r="AR125" s="1293">
        <v>8.1253107079746023</v>
      </c>
      <c r="AS125" s="1293">
        <v>5.2973543968742476</v>
      </c>
      <c r="AT125" s="1293">
        <v>9.2800576136727955</v>
      </c>
      <c r="AU125" s="1293">
        <v>6.7582615722147539</v>
      </c>
      <c r="AV125" s="1293">
        <v>9.8138297492087023</v>
      </c>
      <c r="AW125" s="1293">
        <v>20.69385501417705</v>
      </c>
      <c r="AX125" s="1293">
        <v>8.1862948003284135</v>
      </c>
      <c r="AY125" s="1298">
        <v>14.445146842118067</v>
      </c>
      <c r="AZ125" s="1298">
        <v>18.50830268300858</v>
      </c>
      <c r="BA125" s="1623"/>
      <c r="BB125" s="156" t="s">
        <v>16</v>
      </c>
      <c r="BC125" s="388">
        <v>19207.482679000012</v>
      </c>
      <c r="BD125" s="392">
        <v>45633.287902000106</v>
      </c>
      <c r="BE125" s="392">
        <v>65947.43332799981</v>
      </c>
      <c r="BF125" s="392">
        <v>73850.807286000447</v>
      </c>
      <c r="BG125" s="396">
        <v>30238.128288000054</v>
      </c>
      <c r="BH125" s="400">
        <v>41597.473142000148</v>
      </c>
      <c r="BI125" s="392">
        <v>44996.654098000072</v>
      </c>
      <c r="BJ125" s="392">
        <v>26702.485789999941</v>
      </c>
      <c r="BK125" s="392">
        <v>13094.186598000009</v>
      </c>
      <c r="BL125" s="396">
        <v>5185.0384979999944</v>
      </c>
      <c r="BM125" s="400">
        <v>8255.9009260000057</v>
      </c>
      <c r="BN125" s="392">
        <v>19816.468991999998</v>
      </c>
      <c r="BO125" s="392">
        <v>24751.502301999953</v>
      </c>
      <c r="BP125" s="392">
        <v>27620.052045000026</v>
      </c>
      <c r="BQ125" s="396">
        <v>22857.377091999992</v>
      </c>
      <c r="BR125" s="400">
        <v>6526.5708459999905</v>
      </c>
      <c r="BS125" s="392">
        <v>221.9415570000003</v>
      </c>
      <c r="BT125" s="392">
        <v>8130.0768419999931</v>
      </c>
      <c r="BU125" s="392">
        <v>14447.672861999999</v>
      </c>
      <c r="BV125" s="392">
        <v>233.31717199999997</v>
      </c>
      <c r="BW125" s="392">
        <v>4253.5605879999985</v>
      </c>
      <c r="BX125" s="392">
        <v>133.31313399999991</v>
      </c>
      <c r="BY125" s="404">
        <v>102.47341800000009</v>
      </c>
      <c r="BZ125" s="404">
        <v>7453.8434190000016</v>
      </c>
      <c r="CA125" s="404">
        <v>234.51389999999998</v>
      </c>
      <c r="CB125" s="404">
        <v>5807.379514999996</v>
      </c>
      <c r="CC125" s="404">
        <v>4878.4062690000028</v>
      </c>
      <c r="CD125" s="404">
        <v>1758.9049580000014</v>
      </c>
      <c r="CE125" s="404">
        <v>2274.5449149999995</v>
      </c>
      <c r="CF125" s="404">
        <v>3449.2611439999987</v>
      </c>
      <c r="CG125" s="404">
        <v>3936.7608489999984</v>
      </c>
      <c r="CH125" s="404">
        <v>694.23224400000004</v>
      </c>
      <c r="CI125" s="404">
        <v>0.70432000000000006</v>
      </c>
      <c r="CJ125" s="404">
        <v>11331.763879999968</v>
      </c>
      <c r="CK125" s="404">
        <v>37981.252133999958</v>
      </c>
      <c r="CL125" s="404">
        <v>1506.1468649999983</v>
      </c>
      <c r="CM125" s="404">
        <v>543.42023099999972</v>
      </c>
      <c r="CN125" s="404">
        <v>125.74571800000007</v>
      </c>
      <c r="CO125" s="404">
        <v>503.18475699999982</v>
      </c>
      <c r="CP125" s="404">
        <v>3720.9059719999982</v>
      </c>
      <c r="CQ125" s="404">
        <v>105.84916200000001</v>
      </c>
      <c r="CR125" s="404">
        <v>4957.0460169999951</v>
      </c>
      <c r="CS125" s="404">
        <v>8196.1527950000054</v>
      </c>
      <c r="CT125" s="404">
        <v>105.91599599999996</v>
      </c>
      <c r="CU125" s="404">
        <v>12278.672075</v>
      </c>
      <c r="CV125" s="404">
        <v>8463.2436579999958</v>
      </c>
      <c r="CW125" s="404">
        <v>1666.7589609999986</v>
      </c>
      <c r="CX125" s="404">
        <v>36260.578146999986</v>
      </c>
      <c r="CY125" s="404">
        <v>3328.6060100000045</v>
      </c>
      <c r="CZ125" s="408">
        <v>39204.895282999933</v>
      </c>
    </row>
    <row r="126" s="425" customFormat="true" ht="15" customHeight="true" x14ac:dyDescent="0.2">
      <c r="A126" s="1778"/>
      <c r="B126" s="1400" t="s">
        <v>22</v>
      </c>
      <c r="C126" s="1288">
        <v>2.9561016769470938</v>
      </c>
      <c r="D126" s="1293">
        <v>3.3543097524087733</v>
      </c>
      <c r="E126" s="1293">
        <v>2.9042430076710546</v>
      </c>
      <c r="F126" s="1293">
        <v>3.3294766482482254</v>
      </c>
      <c r="G126" s="1294">
        <v>2.0681576928769694</v>
      </c>
      <c r="H126" s="1295">
        <v>4.9424674429754445</v>
      </c>
      <c r="I126" s="1293">
        <v>5.4178508691282765</v>
      </c>
      <c r="J126" s="1293">
        <v>3.9191553462806699</v>
      </c>
      <c r="K126" s="1293">
        <v>2.5188414083873325</v>
      </c>
      <c r="L126" s="1296">
        <v>2.0539670528384262</v>
      </c>
      <c r="M126" s="1297">
        <v>2.5064782200232245</v>
      </c>
      <c r="N126" s="1293">
        <v>3.651064011199324</v>
      </c>
      <c r="O126" s="1293">
        <v>2.7355711766078912</v>
      </c>
      <c r="P126" s="1293">
        <v>2.0342019555988093</v>
      </c>
      <c r="Q126" s="1294">
        <v>1.5932730282123286</v>
      </c>
      <c r="R126" s="1295">
        <v>1.5630340685867046</v>
      </c>
      <c r="S126" s="1293">
        <v>17.520217596758737</v>
      </c>
      <c r="T126" s="1293">
        <v>26.488227380949329</v>
      </c>
      <c r="U126" s="1293">
        <v>1.1915802123025427</v>
      </c>
      <c r="V126" s="1293">
        <v>3.6155596616423389</v>
      </c>
      <c r="W126" s="1293">
        <v>0.86706652269828088</v>
      </c>
      <c r="X126" s="1293">
        <v>1.6775818601495691</v>
      </c>
      <c r="Y126" s="1293">
        <v>1.0711372061943931</v>
      </c>
      <c r="Z126" s="1293">
        <v>3.2873507556980117</v>
      </c>
      <c r="AA126" s="1293">
        <v>2.9760460348731725</v>
      </c>
      <c r="AB126" s="1293">
        <v>1.6446111120657831</v>
      </c>
      <c r="AC126" s="1293">
        <v>1.4546896986613365</v>
      </c>
      <c r="AD126" s="1293">
        <v>0.71628211190787106</v>
      </c>
      <c r="AE126" s="1293">
        <v>5.3399234492759353</v>
      </c>
      <c r="AF126" s="1293">
        <v>0.47366051445019275</v>
      </c>
      <c r="AG126" s="1293">
        <v>3.6282638049350995</v>
      </c>
      <c r="AH126" s="1293">
        <v>0.25567674283601594</v>
      </c>
      <c r="AI126" s="1293">
        <v>0</v>
      </c>
      <c r="AJ126" s="1293">
        <v>1.4837371986303936</v>
      </c>
      <c r="AK126" s="1293">
        <v>4.3973145102536346</v>
      </c>
      <c r="AL126" s="1293">
        <v>15.581839786679108</v>
      </c>
      <c r="AM126" s="1293">
        <v>18.92326458722032</v>
      </c>
      <c r="AN126" s="1293">
        <v>9.2490821658262501</v>
      </c>
      <c r="AO126" s="1293">
        <v>6.3333566119500944</v>
      </c>
      <c r="AP126" s="1293">
        <v>1.0748925632199962</v>
      </c>
      <c r="AQ126" s="1293">
        <v>0.11788141486303264</v>
      </c>
      <c r="AR126" s="1293">
        <v>2.0498386246422688</v>
      </c>
      <c r="AS126" s="1293">
        <v>2.7386511129867808</v>
      </c>
      <c r="AT126" s="1293">
        <v>0.65842587776424266</v>
      </c>
      <c r="AU126" s="1293">
        <v>1.9729421189381515</v>
      </c>
      <c r="AV126" s="1293">
        <v>7.8096819662460026</v>
      </c>
      <c r="AW126" s="1293">
        <v>12.767699263435711</v>
      </c>
      <c r="AX126" s="1293">
        <v>1.3566020302469255</v>
      </c>
      <c r="AY126" s="1298">
        <v>1.9835962017563162</v>
      </c>
      <c r="AZ126" s="1298">
        <v>2.6431749170453238</v>
      </c>
      <c r="BA126" s="1623"/>
      <c r="BB126" s="156" t="s">
        <v>22</v>
      </c>
      <c r="BC126" s="388">
        <v>16683.010273999978</v>
      </c>
      <c r="BD126" s="392">
        <v>18930.657184000018</v>
      </c>
      <c r="BE126" s="392">
        <v>16390.324152000016</v>
      </c>
      <c r="BF126" s="392">
        <v>18790.476384000034</v>
      </c>
      <c r="BG126" s="396">
        <v>11671.976980000001</v>
      </c>
      <c r="BH126" s="400">
        <v>9214.5228110000025</v>
      </c>
      <c r="BI126" s="392">
        <v>10101.620546999995</v>
      </c>
      <c r="BJ126" s="392">
        <v>7306.6038320000062</v>
      </c>
      <c r="BK126" s="392">
        <v>4695.1593670000002</v>
      </c>
      <c r="BL126" s="396">
        <v>3830.1041520000003</v>
      </c>
      <c r="BM126" s="400">
        <v>9472.5990309999925</v>
      </c>
      <c r="BN126" s="392">
        <v>13798.386022999988</v>
      </c>
      <c r="BO126" s="392">
        <v>10338.302071999997</v>
      </c>
      <c r="BP126" s="392">
        <v>7687.8463389999943</v>
      </c>
      <c r="BQ126" s="396">
        <v>6021.3007999999918</v>
      </c>
      <c r="BR126" s="400">
        <v>1828.8785520000004</v>
      </c>
      <c r="BS126" s="392">
        <v>418.49988399999955</v>
      </c>
      <c r="BT126" s="392">
        <v>17842.45488299998</v>
      </c>
      <c r="BU126" s="392">
        <v>2940.8973290000013</v>
      </c>
      <c r="BV126" s="392">
        <v>79.753818999999993</v>
      </c>
      <c r="BW126" s="392">
        <v>555.5960429999999</v>
      </c>
      <c r="BX126" s="392">
        <v>11.980983</v>
      </c>
      <c r="BY126" s="404">
        <v>4.3728310000000006</v>
      </c>
      <c r="BZ126" s="404">
        <v>1359.4198550000001</v>
      </c>
      <c r="CA126" s="404">
        <v>97.33156699999995</v>
      </c>
      <c r="CB126" s="404">
        <v>2216.0162999999993</v>
      </c>
      <c r="CC126" s="404">
        <v>926.5351320000002</v>
      </c>
      <c r="CD126" s="404">
        <v>108.36760599999999</v>
      </c>
      <c r="CE126" s="404">
        <v>1414.9961959999998</v>
      </c>
      <c r="CF126" s="404">
        <v>357.07029100000011</v>
      </c>
      <c r="CG126" s="404">
        <v>4962.4311489999955</v>
      </c>
      <c r="CH126" s="404">
        <v>205.10197600000001</v>
      </c>
      <c r="CI126" s="404">
        <v>0</v>
      </c>
      <c r="CJ126" s="404">
        <v>2706.3456799999963</v>
      </c>
      <c r="CK126" s="404">
        <v>12054.758996999992</v>
      </c>
      <c r="CL126" s="404">
        <v>770.06668700000068</v>
      </c>
      <c r="CM126" s="404">
        <v>1217.1128079999985</v>
      </c>
      <c r="CN126" s="404">
        <v>216.696551</v>
      </c>
      <c r="CO126" s="404">
        <v>209.27165200000013</v>
      </c>
      <c r="CP126" s="404">
        <v>1030.8135790000006</v>
      </c>
      <c r="CQ126" s="404">
        <v>3.1681750000000002</v>
      </c>
      <c r="CR126" s="404">
        <v>1250.5545639999998</v>
      </c>
      <c r="CS126" s="404">
        <v>4237.2854999999972</v>
      </c>
      <c r="CT126" s="404">
        <v>7.5148059999999983</v>
      </c>
      <c r="CU126" s="404">
        <v>3584.517859000001</v>
      </c>
      <c r="CV126" s="404">
        <v>6734.9080900000072</v>
      </c>
      <c r="CW126" s="404">
        <v>1028.3573140000005</v>
      </c>
      <c r="CX126" s="404">
        <v>6008.9668319999982</v>
      </c>
      <c r="CY126" s="404">
        <v>457.08155900000014</v>
      </c>
      <c r="CZ126" s="408">
        <v>5598.8600150000002</v>
      </c>
    </row>
    <row r="127" s="425" customFormat="true" ht="15" customHeight="true" x14ac:dyDescent="0.2">
      <c r="A127" s="1778"/>
      <c r="B127" s="1400" t="s">
        <v>19</v>
      </c>
      <c r="C127" s="1288">
        <v>82.778883725863608</v>
      </c>
      <c r="D127" s="1293">
        <v>61.758559880495355</v>
      </c>
      <c r="E127" s="1293">
        <v>39.113149616717088</v>
      </c>
      <c r="F127" s="1293">
        <v>13.905875217450037</v>
      </c>
      <c r="G127" s="1294">
        <v>1.5294099247936288</v>
      </c>
      <c r="H127" s="1295">
        <v>36.828232851879569</v>
      </c>
      <c r="I127" s="1293">
        <v>11.800488436615847</v>
      </c>
      <c r="J127" s="1293">
        <v>3.723641041787292</v>
      </c>
      <c r="K127" s="1293">
        <v>0.80289561444809554</v>
      </c>
      <c r="L127" s="1296">
        <v>0.12192153627845717</v>
      </c>
      <c r="M127" s="1297">
        <v>87.270414218421195</v>
      </c>
      <c r="N127" s="1293">
        <v>71.808210928958218</v>
      </c>
      <c r="O127" s="1293">
        <v>58.712719430360082</v>
      </c>
      <c r="P127" s="1293">
        <v>40.346619327651773</v>
      </c>
      <c r="Q127" s="1294">
        <v>12.877559628158263</v>
      </c>
      <c r="R127" s="1295">
        <v>38.486029431565136</v>
      </c>
      <c r="S127" s="1293">
        <v>9.0874775249927087</v>
      </c>
      <c r="T127" s="1293">
        <v>10.650287950764541</v>
      </c>
      <c r="U127" s="1293">
        <v>65.818893118679384</v>
      </c>
      <c r="V127" s="1293">
        <v>1.7934360850968036</v>
      </c>
      <c r="W127" s="1293">
        <v>57.290673963250541</v>
      </c>
      <c r="X127" s="1293">
        <v>46.816834591038251</v>
      </c>
      <c r="Y127" s="1293">
        <v>7.0077900453488748</v>
      </c>
      <c r="Z127" s="1293">
        <v>3.7177033294977258</v>
      </c>
      <c r="AA127" s="1293">
        <v>11.167800449077351</v>
      </c>
      <c r="AB127" s="1293">
        <v>30.266389194193007</v>
      </c>
      <c r="AC127" s="1293">
        <v>10.198432136075903</v>
      </c>
      <c r="AD127" s="1293">
        <v>14.412834785864256</v>
      </c>
      <c r="AE127" s="1293">
        <v>20.777799314046863</v>
      </c>
      <c r="AF127" s="1293">
        <v>69.794305140062676</v>
      </c>
      <c r="AG127" s="1293">
        <v>35.181341275415512</v>
      </c>
      <c r="AH127" s="1293">
        <v>0.67194412373235735</v>
      </c>
      <c r="AI127" s="1293">
        <v>0</v>
      </c>
      <c r="AJ127" s="1293">
        <v>57.139813936219618</v>
      </c>
      <c r="AK127" s="1293">
        <v>29.277394977401332</v>
      </c>
      <c r="AL127" s="1293">
        <v>1.1588214955090776</v>
      </c>
      <c r="AM127" s="1293">
        <v>7.7143470316633174</v>
      </c>
      <c r="AN127" s="1293">
        <v>0.77998695846706956</v>
      </c>
      <c r="AO127" s="1293">
        <v>1.5140205718649073</v>
      </c>
      <c r="AP127" s="1293">
        <v>64.737929144875324</v>
      </c>
      <c r="AQ127" s="1293">
        <v>31.176533522262417</v>
      </c>
      <c r="AR127" s="1293">
        <v>6.944288167414836</v>
      </c>
      <c r="AS127" s="1293">
        <v>45.652823498920839</v>
      </c>
      <c r="AT127" s="1293">
        <v>0.23323763946019549</v>
      </c>
      <c r="AU127" s="1293">
        <v>38.274281120121039</v>
      </c>
      <c r="AV127" s="1293">
        <v>30.05549786913782</v>
      </c>
      <c r="AW127" s="1293">
        <v>2.1905605894150342</v>
      </c>
      <c r="AX127" s="1293">
        <v>53.708499687797961</v>
      </c>
      <c r="AY127" s="1298">
        <v>17.070455990062584</v>
      </c>
      <c r="AZ127" s="1298">
        <v>25.000641528494576</v>
      </c>
      <c r="BA127" s="1623"/>
      <c r="BB127" s="156" t="s">
        <v>19</v>
      </c>
      <c r="BC127" s="388">
        <v>467169.64387201233</v>
      </c>
      <c r="BD127" s="392">
        <v>348545.66559800482</v>
      </c>
      <c r="BE127" s="392">
        <v>220738.14041399906</v>
      </c>
      <c r="BF127" s="392">
        <v>78480.207996000187</v>
      </c>
      <c r="BG127" s="396">
        <v>8631.4682370000028</v>
      </c>
      <c r="BH127" s="400">
        <v>68660.966534999985</v>
      </c>
      <c r="BI127" s="392">
        <v>22002.092589000003</v>
      </c>
      <c r="BJ127" s="392">
        <v>6942.10040200001</v>
      </c>
      <c r="BK127" s="392">
        <v>1496.6098510000002</v>
      </c>
      <c r="BL127" s="396">
        <v>227.35134999999997</v>
      </c>
      <c r="BM127" s="400">
        <v>329816.40716300526</v>
      </c>
      <c r="BN127" s="392">
        <v>271383.19431800256</v>
      </c>
      <c r="BO127" s="392">
        <v>221887.78494599936</v>
      </c>
      <c r="BP127" s="392">
        <v>152481.71836399924</v>
      </c>
      <c r="BQ127" s="396">
        <v>48666.900598999899</v>
      </c>
      <c r="BR127" s="400">
        <v>45031.823166000147</v>
      </c>
      <c r="BS127" s="392">
        <v>217.06969499999994</v>
      </c>
      <c r="BT127" s="392">
        <v>7174.0279000000091</v>
      </c>
      <c r="BU127" s="392">
        <v>162445.30160199915</v>
      </c>
      <c r="BV127" s="392">
        <v>39.560508000000006</v>
      </c>
      <c r="BW127" s="392">
        <v>36710.5301859998</v>
      </c>
      <c r="BX127" s="392">
        <v>334.35727500000013</v>
      </c>
      <c r="BY127" s="404">
        <v>28.608736000000011</v>
      </c>
      <c r="BZ127" s="404">
        <v>1537.3837770000007</v>
      </c>
      <c r="CA127" s="404">
        <v>365.24284400000033</v>
      </c>
      <c r="CB127" s="404">
        <v>40782.171118999933</v>
      </c>
      <c r="CC127" s="404">
        <v>6495.6847320000052</v>
      </c>
      <c r="CD127" s="404">
        <v>2180.5436370000025</v>
      </c>
      <c r="CE127" s="404">
        <v>5505.7918470000286</v>
      </c>
      <c r="CF127" s="404">
        <v>52614.630280999649</v>
      </c>
      <c r="CG127" s="404">
        <v>48118.05127599978</v>
      </c>
      <c r="CH127" s="404">
        <v>539.02856400000019</v>
      </c>
      <c r="CI127" s="404">
        <v>0</v>
      </c>
      <c r="CJ127" s="404">
        <v>104223.36836000104</v>
      </c>
      <c r="CK127" s="404">
        <v>80260.790918999832</v>
      </c>
      <c r="CL127" s="404">
        <v>57.269862999999987</v>
      </c>
      <c r="CM127" s="404">
        <v>496.17393099999975</v>
      </c>
      <c r="CN127" s="404">
        <v>18.274297999999991</v>
      </c>
      <c r="CO127" s="404">
        <v>50.027435000000075</v>
      </c>
      <c r="CP127" s="404">
        <v>62083.168795000143</v>
      </c>
      <c r="CQ127" s="404">
        <v>837.89895300000035</v>
      </c>
      <c r="CR127" s="404">
        <v>4236.5341140000019</v>
      </c>
      <c r="CS127" s="404">
        <v>70634.790291000507</v>
      </c>
      <c r="CT127" s="404">
        <v>2.6620089999999998</v>
      </c>
      <c r="CU127" s="404">
        <v>69538.200283999948</v>
      </c>
      <c r="CV127" s="404">
        <v>25919.239300999991</v>
      </c>
      <c r="CW127" s="404">
        <v>176.4357819999999</v>
      </c>
      <c r="CX127" s="404">
        <v>237897.76664400037</v>
      </c>
      <c r="CY127" s="404">
        <v>3933.5579639999942</v>
      </c>
      <c r="CZ127" s="408">
        <v>52957.180888999996</v>
      </c>
    </row>
    <row r="128" s="425" customFormat="true" ht="15" customHeight="true" x14ac:dyDescent="0.2">
      <c r="A128" s="1778" t="s">
        <v>195</v>
      </c>
      <c r="B128" s="1400" t="s">
        <v>49</v>
      </c>
      <c r="C128" s="1288">
        <v>23.858502448547476</v>
      </c>
      <c r="D128" s="1293">
        <v>23.176827418346825</v>
      </c>
      <c r="E128" s="1293">
        <v>20.153271993125827</v>
      </c>
      <c r="F128" s="1293">
        <v>15.810607472680735</v>
      </c>
      <c r="G128" s="1294">
        <v>5.557841287551927</v>
      </c>
      <c r="H128" s="1295">
        <v>38.317428053768602</v>
      </c>
      <c r="I128" s="1293">
        <v>29.152921448397045</v>
      </c>
      <c r="J128" s="1293">
        <v>15.508072964965647</v>
      </c>
      <c r="K128" s="1293">
        <v>7.266079962506149</v>
      </c>
      <c r="L128" s="1296">
        <v>2.842424662280183</v>
      </c>
      <c r="M128" s="1297">
        <v>21.368612484264627</v>
      </c>
      <c r="N128" s="1293">
        <v>21.366335264798419</v>
      </c>
      <c r="O128" s="1293">
        <v>16.988566157935818</v>
      </c>
      <c r="P128" s="1293">
        <v>12.683724553742717</v>
      </c>
      <c r="Q128" s="1294">
        <v>7.0715078856044249</v>
      </c>
      <c r="R128" s="1295">
        <v>9.3040634276207292</v>
      </c>
      <c r="S128" s="1293">
        <v>12.659957720281845</v>
      </c>
      <c r="T128" s="1293">
        <v>19.200312840904257</v>
      </c>
      <c r="U128" s="1293">
        <v>17.744559990512599</v>
      </c>
      <c r="V128" s="1293">
        <v>11.18203665340056</v>
      </c>
      <c r="W128" s="1293">
        <v>15.864660001396476</v>
      </c>
      <c r="X128" s="1293">
        <v>36.241811370724221</v>
      </c>
      <c r="Y128" s="1293">
        <v>27.307286698005061</v>
      </c>
      <c r="Z128" s="1293">
        <v>19.382659017952719</v>
      </c>
      <c r="AA128" s="1293">
        <v>8.3518577926101969</v>
      </c>
      <c r="AB128" s="1293">
        <v>6.3298515389482679</v>
      </c>
      <c r="AC128" s="1293">
        <v>8.6695235228621019</v>
      </c>
      <c r="AD128" s="1293">
        <v>13.69835061971636</v>
      </c>
      <c r="AE128" s="1293">
        <v>11.618070381066008</v>
      </c>
      <c r="AF128" s="1293">
        <v>15.389160005157725</v>
      </c>
      <c r="AG128" s="1293">
        <v>4.703922295909706</v>
      </c>
      <c r="AH128" s="1293">
        <v>0.87352144034205448</v>
      </c>
      <c r="AI128" s="1293">
        <v>0.42794595741056762</v>
      </c>
      <c r="AJ128" s="1293">
        <v>15.014747008589541</v>
      </c>
      <c r="AK128" s="1293">
        <v>20.889070413438535</v>
      </c>
      <c r="AL128" s="1293">
        <v>36.603681122599532</v>
      </c>
      <c r="AM128" s="1293">
        <v>11.516687168220489</v>
      </c>
      <c r="AN128" s="1293">
        <v>5.9653733499567849</v>
      </c>
      <c r="AO128" s="1293">
        <v>16.525070307486498</v>
      </c>
      <c r="AP128" s="1293">
        <v>11.349333705860101</v>
      </c>
      <c r="AQ128" s="1293">
        <v>5.7323349502754573</v>
      </c>
      <c r="AR128" s="1293">
        <v>8.9283366243943245</v>
      </c>
      <c r="AS128" s="1293">
        <v>10.264494784609491</v>
      </c>
      <c r="AT128" s="1293">
        <v>9.3635489636995519</v>
      </c>
      <c r="AU128" s="1293">
        <v>11.31037240202788</v>
      </c>
      <c r="AV128" s="1293">
        <v>15.794412413536396</v>
      </c>
      <c r="AW128" s="1293">
        <v>24.333762430507782</v>
      </c>
      <c r="AX128" s="1293">
        <v>18.218122469004115</v>
      </c>
      <c r="AY128" s="1298">
        <v>17.845423067191625</v>
      </c>
      <c r="AZ128" s="1298">
        <v>25.57943464372746</v>
      </c>
      <c r="BA128" s="1623" t="s">
        <v>107</v>
      </c>
      <c r="BB128" s="156" t="s">
        <v>49</v>
      </c>
      <c r="BC128" s="1031" t="s">
        <v>35</v>
      </c>
      <c r="BD128" s="1050" t="s">
        <v>35</v>
      </c>
      <c r="BE128" s="1050" t="s">
        <v>35</v>
      </c>
      <c r="BF128" s="1050" t="s">
        <v>35</v>
      </c>
      <c r="BG128" s="1070" t="s">
        <v>35</v>
      </c>
      <c r="BH128" s="1090" t="s">
        <v>35</v>
      </c>
      <c r="BI128" s="1050" t="s">
        <v>35</v>
      </c>
      <c r="BJ128" s="1050" t="s">
        <v>35</v>
      </c>
      <c r="BK128" s="1050" t="s">
        <v>35</v>
      </c>
      <c r="BL128" s="1070" t="s">
        <v>35</v>
      </c>
      <c r="BM128" s="1090" t="s">
        <v>35</v>
      </c>
      <c r="BN128" s="1050" t="s">
        <v>35</v>
      </c>
      <c r="BO128" s="1050" t="s">
        <v>35</v>
      </c>
      <c r="BP128" s="1050" t="s">
        <v>35</v>
      </c>
      <c r="BQ128" s="1070" t="s">
        <v>35</v>
      </c>
      <c r="BR128" s="1090" t="s">
        <v>35</v>
      </c>
      <c r="BS128" s="1050" t="s">
        <v>35</v>
      </c>
      <c r="BT128" s="1050" t="s">
        <v>35</v>
      </c>
      <c r="BU128" s="1050" t="s">
        <v>35</v>
      </c>
      <c r="BV128" s="1050" t="s">
        <v>35</v>
      </c>
      <c r="BW128" s="1050" t="s">
        <v>35</v>
      </c>
      <c r="BX128" s="1050" t="s">
        <v>35</v>
      </c>
      <c r="BY128" s="1110" t="s">
        <v>35</v>
      </c>
      <c r="BZ128" s="1110" t="s">
        <v>35</v>
      </c>
      <c r="CA128" s="1110" t="s">
        <v>35</v>
      </c>
      <c r="CB128" s="1110" t="s">
        <v>35</v>
      </c>
      <c r="CC128" s="1110" t="s">
        <v>35</v>
      </c>
      <c r="CD128" s="1110" t="s">
        <v>35</v>
      </c>
      <c r="CE128" s="1110" t="s">
        <v>35</v>
      </c>
      <c r="CF128" s="1110" t="s">
        <v>35</v>
      </c>
      <c r="CG128" s="1110" t="s">
        <v>35</v>
      </c>
      <c r="CH128" s="1110" t="s">
        <v>35</v>
      </c>
      <c r="CI128" s="1110" t="s">
        <v>35</v>
      </c>
      <c r="CJ128" s="1110" t="s">
        <v>35</v>
      </c>
      <c r="CK128" s="1110" t="s">
        <v>35</v>
      </c>
      <c r="CL128" s="1110" t="s">
        <v>35</v>
      </c>
      <c r="CM128" s="1110" t="s">
        <v>35</v>
      </c>
      <c r="CN128" s="1110" t="s">
        <v>35</v>
      </c>
      <c r="CO128" s="1110" t="s">
        <v>35</v>
      </c>
      <c r="CP128" s="1110" t="s">
        <v>35</v>
      </c>
      <c r="CQ128" s="1110" t="s">
        <v>35</v>
      </c>
      <c r="CR128" s="1110" t="s">
        <v>35</v>
      </c>
      <c r="CS128" s="1110" t="s">
        <v>35</v>
      </c>
      <c r="CT128" s="1110" t="s">
        <v>35</v>
      </c>
      <c r="CU128" s="1110" t="s">
        <v>35</v>
      </c>
      <c r="CV128" s="1110" t="s">
        <v>35</v>
      </c>
      <c r="CW128" s="1110" t="s">
        <v>35</v>
      </c>
      <c r="CX128" s="1110" t="s">
        <v>35</v>
      </c>
      <c r="CY128" s="1110" t="s">
        <v>35</v>
      </c>
      <c r="CZ128" s="1131" t="s">
        <v>35</v>
      </c>
    </row>
    <row r="129" s="425" customFormat="true" ht="15" customHeight="true" x14ac:dyDescent="0.2">
      <c r="A129" s="1779"/>
      <c r="B129" s="1401" t="s">
        <v>48</v>
      </c>
      <c r="C129" s="1299">
        <v>76.141497551452687</v>
      </c>
      <c r="D129" s="1300">
        <v>76.823172581653793</v>
      </c>
      <c r="E129" s="1300">
        <v>79.846728006874855</v>
      </c>
      <c r="F129" s="1300">
        <v>84.189392527319868</v>
      </c>
      <c r="G129" s="1301">
        <v>94.442158712447622</v>
      </c>
      <c r="H129" s="1302">
        <v>61.682571946232223</v>
      </c>
      <c r="I129" s="1300">
        <v>70.847078551603076</v>
      </c>
      <c r="J129" s="1300">
        <v>84.491927035034635</v>
      </c>
      <c r="K129" s="1300">
        <v>92.733920037493547</v>
      </c>
      <c r="L129" s="1303">
        <v>97.157575337719905</v>
      </c>
      <c r="M129" s="1304">
        <v>78.631387515735398</v>
      </c>
      <c r="N129" s="1300">
        <v>78.633664735201805</v>
      </c>
      <c r="O129" s="1300">
        <v>83.01143384206398</v>
      </c>
      <c r="P129" s="1300">
        <v>87.316275446257279</v>
      </c>
      <c r="Q129" s="1301">
        <v>92.928492114396278</v>
      </c>
      <c r="R129" s="1302">
        <v>90.695936572379154</v>
      </c>
      <c r="S129" s="1300">
        <v>87.340042279718105</v>
      </c>
      <c r="T129" s="1300">
        <v>80.799687159096194</v>
      </c>
      <c r="U129" s="1300">
        <v>82.255440009487103</v>
      </c>
      <c r="V129" s="1300">
        <v>88.817963346599456</v>
      </c>
      <c r="W129" s="1300">
        <v>84.135339998603314</v>
      </c>
      <c r="X129" s="1300">
        <v>63.758188629275615</v>
      </c>
      <c r="Y129" s="1300">
        <v>72.692713301994971</v>
      </c>
      <c r="Z129" s="1300">
        <v>80.617340982047438</v>
      </c>
      <c r="AA129" s="1300">
        <v>91.648142207389853</v>
      </c>
      <c r="AB129" s="1300">
        <v>93.670148461051937</v>
      </c>
      <c r="AC129" s="1300">
        <v>91.330476477138035</v>
      </c>
      <c r="AD129" s="1300">
        <v>86.301649380283891</v>
      </c>
      <c r="AE129" s="1300">
        <v>88.381929618933384</v>
      </c>
      <c r="AF129" s="1300">
        <v>84.61083999484174</v>
      </c>
      <c r="AG129" s="1300">
        <v>95.296077704090422</v>
      </c>
      <c r="AH129" s="1300">
        <v>99.126478559657841</v>
      </c>
      <c r="AI129" s="1300">
        <v>99.572054042589428</v>
      </c>
      <c r="AJ129" s="1300">
        <v>84.98525299141086</v>
      </c>
      <c r="AK129" s="1300">
        <v>79.11092958656171</v>
      </c>
      <c r="AL129" s="1300">
        <v>63.396318877400695</v>
      </c>
      <c r="AM129" s="1300">
        <v>88.483312831779742</v>
      </c>
      <c r="AN129" s="1300">
        <v>94.034626650043577</v>
      </c>
      <c r="AO129" s="1300">
        <v>83.474929692513641</v>
      </c>
      <c r="AP129" s="1300">
        <v>88.650666294140152</v>
      </c>
      <c r="AQ129" s="1300">
        <v>94.267665049724584</v>
      </c>
      <c r="AR129" s="1300">
        <v>91.071663375605269</v>
      </c>
      <c r="AS129" s="1300">
        <v>89.735505215390859</v>
      </c>
      <c r="AT129" s="1300">
        <v>90.636451036300642</v>
      </c>
      <c r="AU129" s="1300">
        <v>88.689627597972091</v>
      </c>
      <c r="AV129" s="1300">
        <v>84.205587586463594</v>
      </c>
      <c r="AW129" s="1300">
        <v>75.666237569492395</v>
      </c>
      <c r="AX129" s="1300">
        <v>81.781877530996056</v>
      </c>
      <c r="AY129" s="1305">
        <v>82.154576932807927</v>
      </c>
      <c r="AZ129" s="1305">
        <v>74.420565356273016</v>
      </c>
      <c r="BA129" s="1624"/>
      <c r="BB129" s="157" t="s">
        <v>48</v>
      </c>
      <c r="BC129" s="1032" t="s">
        <v>35</v>
      </c>
      <c r="BD129" s="1051" t="s">
        <v>35</v>
      </c>
      <c r="BE129" s="1051" t="s">
        <v>35</v>
      </c>
      <c r="BF129" s="1051" t="s">
        <v>35</v>
      </c>
      <c r="BG129" s="1071" t="s">
        <v>35</v>
      </c>
      <c r="BH129" s="1091" t="s">
        <v>35</v>
      </c>
      <c r="BI129" s="1051" t="s">
        <v>35</v>
      </c>
      <c r="BJ129" s="1051" t="s">
        <v>35</v>
      </c>
      <c r="BK129" s="1051" t="s">
        <v>35</v>
      </c>
      <c r="BL129" s="1071" t="s">
        <v>35</v>
      </c>
      <c r="BM129" s="1091" t="s">
        <v>35</v>
      </c>
      <c r="BN129" s="1051" t="s">
        <v>35</v>
      </c>
      <c r="BO129" s="1051" t="s">
        <v>35</v>
      </c>
      <c r="BP129" s="1051" t="s">
        <v>35</v>
      </c>
      <c r="BQ129" s="1071" t="s">
        <v>35</v>
      </c>
      <c r="BR129" s="1091" t="s">
        <v>35</v>
      </c>
      <c r="BS129" s="1051" t="s">
        <v>35</v>
      </c>
      <c r="BT129" s="1051" t="s">
        <v>35</v>
      </c>
      <c r="BU129" s="1051" t="s">
        <v>35</v>
      </c>
      <c r="BV129" s="1051" t="s">
        <v>35</v>
      </c>
      <c r="BW129" s="1051" t="s">
        <v>35</v>
      </c>
      <c r="BX129" s="1051" t="s">
        <v>35</v>
      </c>
      <c r="BY129" s="1111" t="s">
        <v>35</v>
      </c>
      <c r="BZ129" s="1111" t="s">
        <v>35</v>
      </c>
      <c r="CA129" s="1111" t="s">
        <v>35</v>
      </c>
      <c r="CB129" s="1111" t="s">
        <v>35</v>
      </c>
      <c r="CC129" s="1111" t="s">
        <v>35</v>
      </c>
      <c r="CD129" s="1111" t="s">
        <v>35</v>
      </c>
      <c r="CE129" s="1111" t="s">
        <v>35</v>
      </c>
      <c r="CF129" s="1111" t="s">
        <v>35</v>
      </c>
      <c r="CG129" s="1111" t="s">
        <v>35</v>
      </c>
      <c r="CH129" s="1111" t="s">
        <v>35</v>
      </c>
      <c r="CI129" s="1111" t="s">
        <v>35</v>
      </c>
      <c r="CJ129" s="1111" t="s">
        <v>35</v>
      </c>
      <c r="CK129" s="1111" t="s">
        <v>35</v>
      </c>
      <c r="CL129" s="1111" t="s">
        <v>35</v>
      </c>
      <c r="CM129" s="1111" t="s">
        <v>35</v>
      </c>
      <c r="CN129" s="1111" t="s">
        <v>35</v>
      </c>
      <c r="CO129" s="1111" t="s">
        <v>35</v>
      </c>
      <c r="CP129" s="1111" t="s">
        <v>35</v>
      </c>
      <c r="CQ129" s="1111" t="s">
        <v>35</v>
      </c>
      <c r="CR129" s="1111" t="s">
        <v>35</v>
      </c>
      <c r="CS129" s="1111" t="s">
        <v>35</v>
      </c>
      <c r="CT129" s="1111" t="s">
        <v>35</v>
      </c>
      <c r="CU129" s="1111" t="s">
        <v>35</v>
      </c>
      <c r="CV129" s="1111" t="s">
        <v>35</v>
      </c>
      <c r="CW129" s="1111" t="s">
        <v>35</v>
      </c>
      <c r="CX129" s="1111" t="s">
        <v>35</v>
      </c>
      <c r="CY129" s="1111" t="s">
        <v>35</v>
      </c>
      <c r="CZ129" s="1132" t="s">
        <v>35</v>
      </c>
    </row>
    <row r="130" s="131" customFormat="true" ht="15" hidden="true" customHeight="true" x14ac:dyDescent="0.2">
      <c r="A130" s="1676" t="s">
        <v>47</v>
      </c>
      <c r="B130" s="242" t="s">
        <v>42</v>
      </c>
      <c r="C130" s="247"/>
      <c r="D130" s="248"/>
      <c r="E130" s="248"/>
      <c r="F130" s="248"/>
      <c r="G130" s="249"/>
      <c r="H130" s="250"/>
      <c r="I130" s="248"/>
      <c r="J130" s="248"/>
      <c r="K130" s="248"/>
      <c r="L130" s="251"/>
      <c r="M130" s="247"/>
      <c r="N130" s="248"/>
      <c r="O130" s="248"/>
      <c r="P130" s="248"/>
      <c r="Q130" s="249"/>
      <c r="R130" s="250"/>
      <c r="S130" s="248"/>
      <c r="T130" s="248"/>
      <c r="U130" s="248"/>
      <c r="V130" s="248"/>
      <c r="W130" s="248"/>
      <c r="X130" s="248"/>
      <c r="Y130" s="248"/>
      <c r="Z130" s="248"/>
      <c r="AA130" s="251"/>
      <c r="AB130" s="251"/>
      <c r="AC130" s="251"/>
      <c r="AD130" s="251"/>
      <c r="AE130" s="251"/>
      <c r="AF130" s="251"/>
      <c r="AG130" s="251"/>
      <c r="AH130" s="251"/>
      <c r="AI130" s="251"/>
      <c r="AJ130" s="251"/>
      <c r="AK130" s="251"/>
      <c r="AL130" s="251"/>
      <c r="AM130" s="251"/>
      <c r="AN130" s="251"/>
      <c r="AO130" s="251"/>
      <c r="AP130" s="251"/>
      <c r="AQ130" s="251"/>
      <c r="AR130" s="251"/>
      <c r="AS130" s="251"/>
      <c r="AT130" s="251"/>
      <c r="AU130" s="251"/>
      <c r="AV130" s="251"/>
      <c r="AW130" s="251"/>
      <c r="AX130" s="251"/>
      <c r="AY130" s="251"/>
      <c r="AZ130" s="800"/>
      <c r="BB130" s="133"/>
      <c r="BZ130" s="210"/>
      <c r="CA130" s="210"/>
      <c r="CB130" s="210"/>
      <c r="CC130" s="210"/>
      <c r="CD130" s="210"/>
      <c r="CE130" s="210"/>
      <c r="CF130" s="210"/>
      <c r="CG130" s="210"/>
      <c r="CH130" s="210"/>
      <c r="CI130" s="210"/>
      <c r="CJ130" s="210"/>
      <c r="CK130" s="210"/>
      <c r="CL130" s="210"/>
      <c r="CM130" s="210"/>
      <c r="CN130" s="210"/>
      <c r="CO130" s="210"/>
      <c r="CP130" s="210"/>
      <c r="CQ130" s="210"/>
      <c r="CR130" s="210"/>
      <c r="CS130" s="210"/>
      <c r="CT130" s="210"/>
      <c r="CU130" s="210"/>
      <c r="CV130" s="210"/>
      <c r="CW130" s="210"/>
      <c r="CX130" s="210"/>
      <c r="CY130" s="210"/>
      <c r="CZ130" s="210"/>
    </row>
    <row r="131" s="131" customFormat="true" ht="15" hidden="true" customHeight="true" x14ac:dyDescent="0.2">
      <c r="A131" s="1677"/>
      <c r="B131" s="234" t="s">
        <v>46</v>
      </c>
      <c r="C131" s="252"/>
      <c r="D131" s="253"/>
      <c r="E131" s="253"/>
      <c r="F131" s="253"/>
      <c r="G131" s="254"/>
      <c r="H131" s="255"/>
      <c r="I131" s="253"/>
      <c r="J131" s="253"/>
      <c r="K131" s="253"/>
      <c r="L131" s="256"/>
      <c r="M131" s="252"/>
      <c r="N131" s="253"/>
      <c r="O131" s="253"/>
      <c r="P131" s="253"/>
      <c r="Q131" s="254"/>
      <c r="R131" s="255"/>
      <c r="S131" s="253"/>
      <c r="T131" s="253"/>
      <c r="U131" s="253"/>
      <c r="V131" s="253"/>
      <c r="W131" s="253"/>
      <c r="X131" s="253"/>
      <c r="Y131" s="253"/>
      <c r="Z131" s="253"/>
      <c r="AA131" s="256"/>
      <c r="AB131" s="256"/>
      <c r="AC131" s="256"/>
      <c r="AD131" s="256"/>
      <c r="AE131" s="256"/>
      <c r="AF131" s="256"/>
      <c r="AG131" s="256"/>
      <c r="AH131" s="256"/>
      <c r="AI131" s="256"/>
      <c r="AJ131" s="256"/>
      <c r="AK131" s="256"/>
      <c r="AL131" s="256"/>
      <c r="AM131" s="256"/>
      <c r="AN131" s="256"/>
      <c r="AO131" s="256"/>
      <c r="AP131" s="256"/>
      <c r="AQ131" s="256"/>
      <c r="AR131" s="256"/>
      <c r="AS131" s="256"/>
      <c r="AT131" s="256"/>
      <c r="AU131" s="256"/>
      <c r="AV131" s="256"/>
      <c r="AW131" s="256"/>
      <c r="AX131" s="256"/>
      <c r="AY131" s="256"/>
      <c r="AZ131" s="800"/>
      <c r="BB131" s="133"/>
      <c r="BZ131" s="210"/>
      <c r="CA131" s="210"/>
      <c r="CB131" s="210"/>
      <c r="CC131" s="210"/>
      <c r="CD131" s="210"/>
      <c r="CE131" s="210"/>
      <c r="CF131" s="210"/>
      <c r="CG131" s="210"/>
      <c r="CH131" s="210"/>
      <c r="CI131" s="210"/>
      <c r="CJ131" s="210"/>
      <c r="CK131" s="210"/>
      <c r="CL131" s="210"/>
      <c r="CM131" s="210"/>
      <c r="CN131" s="210"/>
      <c r="CO131" s="210"/>
      <c r="CP131" s="210"/>
      <c r="CQ131" s="210"/>
      <c r="CR131" s="210"/>
      <c r="CS131" s="210"/>
      <c r="CT131" s="210"/>
      <c r="CU131" s="210"/>
      <c r="CV131" s="210"/>
      <c r="CW131" s="210"/>
      <c r="CX131" s="210"/>
      <c r="CY131" s="210"/>
      <c r="CZ131" s="210"/>
    </row>
    <row r="132" s="131" customFormat="true" ht="15" hidden="true" customHeight="true" x14ac:dyDescent="0.2">
      <c r="A132" s="1678"/>
      <c r="B132" s="235" t="s">
        <v>46</v>
      </c>
      <c r="C132" s="257"/>
      <c r="D132" s="258"/>
      <c r="E132" s="258"/>
      <c r="F132" s="258"/>
      <c r="G132" s="259"/>
      <c r="H132" s="260"/>
      <c r="I132" s="258"/>
      <c r="J132" s="258"/>
      <c r="K132" s="258"/>
      <c r="L132" s="261"/>
      <c r="M132" s="257"/>
      <c r="N132" s="258"/>
      <c r="O132" s="258"/>
      <c r="P132" s="258"/>
      <c r="Q132" s="259"/>
      <c r="R132" s="260"/>
      <c r="S132" s="258"/>
      <c r="T132" s="258"/>
      <c r="U132" s="258"/>
      <c r="V132" s="258"/>
      <c r="W132" s="258"/>
      <c r="X132" s="258"/>
      <c r="Y132" s="258"/>
      <c r="Z132" s="258"/>
      <c r="AA132" s="261"/>
      <c r="AB132" s="261"/>
      <c r="AC132" s="261"/>
      <c r="AD132" s="261"/>
      <c r="AE132" s="261"/>
      <c r="AF132" s="261"/>
      <c r="AG132" s="261"/>
      <c r="AH132" s="261"/>
      <c r="AI132" s="261"/>
      <c r="AJ132" s="261"/>
      <c r="AK132" s="261"/>
      <c r="AL132" s="261"/>
      <c r="AM132" s="261"/>
      <c r="AN132" s="261"/>
      <c r="AO132" s="261"/>
      <c r="AP132" s="261"/>
      <c r="AQ132" s="261"/>
      <c r="AR132" s="261"/>
      <c r="AS132" s="261"/>
      <c r="AT132" s="261"/>
      <c r="AU132" s="261"/>
      <c r="AV132" s="261"/>
      <c r="AW132" s="261"/>
      <c r="AX132" s="261"/>
      <c r="AY132" s="261"/>
      <c r="AZ132" s="800"/>
      <c r="BB132" s="133"/>
      <c r="BZ132" s="210"/>
      <c r="CA132" s="210"/>
      <c r="CB132" s="210"/>
      <c r="CC132" s="210"/>
      <c r="CD132" s="210"/>
      <c r="CE132" s="210"/>
      <c r="CF132" s="210"/>
      <c r="CG132" s="210"/>
      <c r="CH132" s="210"/>
      <c r="CI132" s="210"/>
      <c r="CJ132" s="210"/>
      <c r="CK132" s="210"/>
      <c r="CL132" s="210"/>
      <c r="CM132" s="210"/>
      <c r="CN132" s="210"/>
      <c r="CO132" s="210"/>
      <c r="CP132" s="210"/>
      <c r="CQ132" s="210"/>
      <c r="CR132" s="210"/>
      <c r="CS132" s="210"/>
      <c r="CT132" s="210"/>
      <c r="CU132" s="210"/>
      <c r="CV132" s="210"/>
      <c r="CW132" s="210"/>
      <c r="CX132" s="210"/>
      <c r="CY132" s="210"/>
      <c r="CZ132" s="210"/>
    </row>
    <row r="133" s="425" customFormat="true" ht="15" customHeight="true" x14ac:dyDescent="0.2">
      <c r="A133" s="130"/>
      <c r="B133" s="182"/>
      <c r="C133" s="1679" t="s">
        <v>113</v>
      </c>
      <c r="D133" s="1680"/>
      <c r="E133" s="1680"/>
      <c r="F133" s="1680"/>
      <c r="G133" s="1681"/>
      <c r="H133" s="1788" t="s">
        <v>38</v>
      </c>
      <c r="I133" s="1789"/>
      <c r="J133" s="1789"/>
      <c r="K133" s="1789"/>
      <c r="L133" s="1790"/>
      <c r="M133" s="1791" t="s">
        <v>37</v>
      </c>
      <c r="N133" s="1789"/>
      <c r="O133" s="1789"/>
      <c r="P133" s="1789"/>
      <c r="Q133" s="1792"/>
      <c r="R133" s="1793"/>
      <c r="S133" s="1789"/>
      <c r="T133" s="1789"/>
      <c r="U133" s="1789"/>
      <c r="V133" s="1789"/>
      <c r="W133" s="1789"/>
      <c r="X133" s="1789"/>
      <c r="Y133" s="1789"/>
      <c r="Z133" s="1789"/>
      <c r="AA133" s="1789"/>
      <c r="AB133" s="1789"/>
      <c r="AC133" s="1789"/>
      <c r="AD133" s="1789"/>
      <c r="AE133" s="1789"/>
      <c r="AF133" s="1789"/>
      <c r="AG133" s="1789"/>
      <c r="AH133" s="1789"/>
      <c r="AI133" s="1789"/>
      <c r="AJ133" s="1789"/>
      <c r="AK133" s="1789"/>
      <c r="AL133" s="1789"/>
      <c r="AM133" s="1789"/>
      <c r="AN133" s="1789"/>
      <c r="AO133" s="1789"/>
      <c r="AP133" s="1789"/>
      <c r="AQ133" s="1789"/>
      <c r="AR133" s="1789"/>
      <c r="AS133" s="1789"/>
      <c r="AT133" s="1789"/>
      <c r="AU133" s="1789"/>
      <c r="AV133" s="1789"/>
      <c r="AW133" s="1789"/>
      <c r="AX133" s="1789"/>
      <c r="AY133" s="1789"/>
      <c r="AZ133" s="1794"/>
      <c r="BA133" s="211" t="s">
        <v>127</v>
      </c>
      <c r="BB133" s="116" t="s">
        <v>97</v>
      </c>
      <c r="BC133" s="1625" t="s">
        <v>113</v>
      </c>
      <c r="BD133" s="1626"/>
      <c r="BE133" s="1626"/>
      <c r="BF133" s="1626"/>
      <c r="BG133" s="1627"/>
      <c r="BH133" s="1628" t="s">
        <v>38</v>
      </c>
      <c r="BI133" s="1626"/>
      <c r="BJ133" s="1626"/>
      <c r="BK133" s="1626"/>
      <c r="BL133" s="1627"/>
      <c r="BM133" s="1628" t="s">
        <v>37</v>
      </c>
      <c r="BN133" s="1626"/>
      <c r="BO133" s="1626"/>
      <c r="BP133" s="1626"/>
      <c r="BQ133" s="1627"/>
      <c r="BR133" s="414" t="s">
        <v>136</v>
      </c>
      <c r="BS133" s="362"/>
      <c r="BT133" s="362"/>
      <c r="BU133" s="362"/>
      <c r="BV133" s="362"/>
      <c r="BW133" s="362"/>
      <c r="BX133" s="362"/>
      <c r="BY133" s="363"/>
      <c r="BZ133" s="308"/>
      <c r="CA133" s="308"/>
      <c r="CB133" s="308"/>
      <c r="CC133" s="308"/>
      <c r="CD133" s="308"/>
      <c r="CE133" s="308"/>
      <c r="CF133" s="308"/>
      <c r="CG133" s="308"/>
      <c r="CH133" s="308"/>
      <c r="CI133" s="308"/>
      <c r="CJ133" s="308"/>
      <c r="CK133" s="308"/>
      <c r="CL133" s="308"/>
      <c r="CM133" s="308"/>
      <c r="CN133" s="308"/>
      <c r="CO133" s="308"/>
      <c r="CP133" s="308"/>
      <c r="CQ133" s="308"/>
      <c r="CR133" s="308"/>
      <c r="CS133" s="308"/>
      <c r="CT133" s="308"/>
      <c r="CU133" s="308"/>
      <c r="CV133" s="308"/>
      <c r="CW133" s="308"/>
      <c r="CX133" s="308"/>
      <c r="CY133" s="308"/>
      <c r="CZ133" s="309"/>
    </row>
    <row r="134" s="425" customFormat="true" ht="24" x14ac:dyDescent="0.2">
      <c r="A134" s="183" t="s">
        <v>68</v>
      </c>
      <c r="B134" s="240"/>
      <c r="C134" s="275" t="s">
        <v>0</v>
      </c>
      <c r="D134" s="276" t="s">
        <v>1</v>
      </c>
      <c r="E134" s="276" t="s">
        <v>2</v>
      </c>
      <c r="F134" s="276" t="s">
        <v>3</v>
      </c>
      <c r="G134" s="277" t="s">
        <v>4</v>
      </c>
      <c r="H134" s="1186" t="s">
        <v>0</v>
      </c>
      <c r="I134" s="1151" t="s">
        <v>1</v>
      </c>
      <c r="J134" s="1151" t="s">
        <v>2</v>
      </c>
      <c r="K134" s="1151" t="s">
        <v>3</v>
      </c>
      <c r="L134" s="1152" t="s">
        <v>4</v>
      </c>
      <c r="M134" s="1176" t="s">
        <v>0</v>
      </c>
      <c r="N134" s="1151" t="s">
        <v>1</v>
      </c>
      <c r="O134" s="1151" t="s">
        <v>2</v>
      </c>
      <c r="P134" s="1151" t="s">
        <v>3</v>
      </c>
      <c r="Q134" s="1200" t="s">
        <v>4</v>
      </c>
      <c r="R134" s="1186" t="s">
        <v>329</v>
      </c>
      <c r="S134" s="1151" t="s">
        <v>330</v>
      </c>
      <c r="T134" s="1151" t="s">
        <v>331</v>
      </c>
      <c r="U134" s="1151" t="s">
        <v>332</v>
      </c>
      <c r="V134" s="1151" t="s">
        <v>333</v>
      </c>
      <c r="W134" s="1151" t="s">
        <v>334</v>
      </c>
      <c r="X134" s="1151" t="s">
        <v>335</v>
      </c>
      <c r="Y134" s="1151" t="s">
        <v>336</v>
      </c>
      <c r="Z134" s="1151" t="s">
        <v>337</v>
      </c>
      <c r="AA134" s="1151" t="s">
        <v>338</v>
      </c>
      <c r="AB134" s="1151" t="s">
        <v>339</v>
      </c>
      <c r="AC134" s="1151" t="s">
        <v>340</v>
      </c>
      <c r="AD134" s="1151" t="s">
        <v>341</v>
      </c>
      <c r="AE134" s="1151" t="s">
        <v>342</v>
      </c>
      <c r="AF134" s="1151" t="s">
        <v>343</v>
      </c>
      <c r="AG134" s="1151" t="s">
        <v>344</v>
      </c>
      <c r="AH134" s="1151" t="s">
        <v>345</v>
      </c>
      <c r="AI134" s="1151" t="s">
        <v>346</v>
      </c>
      <c r="AJ134" s="1151" t="s">
        <v>347</v>
      </c>
      <c r="AK134" s="1151" t="s">
        <v>348</v>
      </c>
      <c r="AL134" s="1151" t="s">
        <v>349</v>
      </c>
      <c r="AM134" s="1151" t="s">
        <v>350</v>
      </c>
      <c r="AN134" s="1151" t="s">
        <v>351</v>
      </c>
      <c r="AO134" s="1151" t="s">
        <v>352</v>
      </c>
      <c r="AP134" s="1151" t="s">
        <v>353</v>
      </c>
      <c r="AQ134" s="1151" t="s">
        <v>354</v>
      </c>
      <c r="AR134" s="1151" t="s">
        <v>355</v>
      </c>
      <c r="AS134" s="1151" t="s">
        <v>356</v>
      </c>
      <c r="AT134" s="1151" t="s">
        <v>357</v>
      </c>
      <c r="AU134" s="1151" t="s">
        <v>358</v>
      </c>
      <c r="AV134" s="1151" t="s">
        <v>359</v>
      </c>
      <c r="AW134" s="1151" t="s">
        <v>360</v>
      </c>
      <c r="AX134" s="1151" t="s">
        <v>361</v>
      </c>
      <c r="AY134" s="1151" t="s">
        <v>362</v>
      </c>
      <c r="AZ134" s="455" t="s">
        <v>363</v>
      </c>
      <c r="BA134" s="194" t="s">
        <v>115</v>
      </c>
      <c r="BB134" s="193"/>
      <c r="BC134" s="343" t="s">
        <v>0</v>
      </c>
      <c r="BD134" s="170" t="s">
        <v>1</v>
      </c>
      <c r="BE134" s="170" t="s">
        <v>2</v>
      </c>
      <c r="BF134" s="170" t="s">
        <v>3</v>
      </c>
      <c r="BG134" s="344" t="s">
        <v>4</v>
      </c>
      <c r="BH134" s="356" t="s">
        <v>0</v>
      </c>
      <c r="BI134" s="170" t="s">
        <v>1</v>
      </c>
      <c r="BJ134" s="170" t="s">
        <v>2</v>
      </c>
      <c r="BK134" s="170" t="s">
        <v>3</v>
      </c>
      <c r="BL134" s="344" t="s">
        <v>4</v>
      </c>
      <c r="BM134" s="356" t="s">
        <v>0</v>
      </c>
      <c r="BN134" s="170" t="s">
        <v>1</v>
      </c>
      <c r="BO134" s="170" t="s">
        <v>2</v>
      </c>
      <c r="BP134" s="170" t="s">
        <v>3</v>
      </c>
      <c r="BQ134" s="344" t="s">
        <v>4</v>
      </c>
      <c r="BR134" s="1182" t="s">
        <v>329</v>
      </c>
      <c r="BS134" s="1143" t="s">
        <v>330</v>
      </c>
      <c r="BT134" s="1143" t="s">
        <v>331</v>
      </c>
      <c r="BU134" s="1143" t="s">
        <v>332</v>
      </c>
      <c r="BV134" s="1143" t="s">
        <v>333</v>
      </c>
      <c r="BW134" s="1143" t="s">
        <v>334</v>
      </c>
      <c r="BX134" s="1143" t="s">
        <v>335</v>
      </c>
      <c r="BY134" s="1143" t="s">
        <v>336</v>
      </c>
      <c r="BZ134" s="1143" t="s">
        <v>337</v>
      </c>
      <c r="CA134" s="1143" t="s">
        <v>338</v>
      </c>
      <c r="CB134" s="1143" t="s">
        <v>339</v>
      </c>
      <c r="CC134" s="1143" t="s">
        <v>340</v>
      </c>
      <c r="CD134" s="1143" t="s">
        <v>341</v>
      </c>
      <c r="CE134" s="1143" t="s">
        <v>342</v>
      </c>
      <c r="CF134" s="1143" t="s">
        <v>343</v>
      </c>
      <c r="CG134" s="1143" t="s">
        <v>344</v>
      </c>
      <c r="CH134" s="1143" t="s">
        <v>345</v>
      </c>
      <c r="CI134" s="1143" t="s">
        <v>346</v>
      </c>
      <c r="CJ134" s="1143" t="s">
        <v>347</v>
      </c>
      <c r="CK134" s="1143" t="s">
        <v>348</v>
      </c>
      <c r="CL134" s="1143" t="s">
        <v>349</v>
      </c>
      <c r="CM134" s="1143" t="s">
        <v>350</v>
      </c>
      <c r="CN134" s="1143" t="s">
        <v>351</v>
      </c>
      <c r="CO134" s="1143" t="s">
        <v>352</v>
      </c>
      <c r="CP134" s="1143" t="s">
        <v>353</v>
      </c>
      <c r="CQ134" s="1143" t="s">
        <v>354</v>
      </c>
      <c r="CR134" s="1143" t="s">
        <v>355</v>
      </c>
      <c r="CS134" s="1143" t="s">
        <v>356</v>
      </c>
      <c r="CT134" s="1143" t="s">
        <v>357</v>
      </c>
      <c r="CU134" s="1143" t="s">
        <v>358</v>
      </c>
      <c r="CV134" s="1143" t="s">
        <v>359</v>
      </c>
      <c r="CW134" s="1143" t="s">
        <v>360</v>
      </c>
      <c r="CX134" s="1143" t="s">
        <v>361</v>
      </c>
      <c r="CY134" s="1143" t="s">
        <v>362</v>
      </c>
      <c r="CZ134" s="451" t="s">
        <v>363</v>
      </c>
    </row>
    <row r="135" s="425" customFormat="true" ht="15" customHeight="true" x14ac:dyDescent="0.2">
      <c r="A135" s="1795" t="s">
        <v>45</v>
      </c>
      <c r="B135" s="1402" t="s">
        <v>44</v>
      </c>
      <c r="C135" s="1306">
        <v>0.29461820395689042</v>
      </c>
      <c r="D135" s="1307">
        <v>1.4505184529931103</v>
      </c>
      <c r="E135" s="1307">
        <v>4.1603785277833651</v>
      </c>
      <c r="F135" s="1307">
        <v>10.538413442614992</v>
      </c>
      <c r="G135" s="1308">
        <v>25.88760434689706</v>
      </c>
      <c r="H135" s="1309">
        <v>7.9225612903442819</v>
      </c>
      <c r="I135" s="1307">
        <v>15.149405404441893</v>
      </c>
      <c r="J135" s="1307">
        <v>21.036544247889605</v>
      </c>
      <c r="K135" s="1307">
        <v>28.904417601507156</v>
      </c>
      <c r="L135" s="1310">
        <v>39.133623211074571</v>
      </c>
      <c r="M135" s="1311">
        <v>0.14086915646424045</v>
      </c>
      <c r="N135" s="1307">
        <v>0.38885869292316722</v>
      </c>
      <c r="O135" s="1307">
        <v>1.0591581228962323</v>
      </c>
      <c r="P135" s="1307">
        <v>1.9630323676498054</v>
      </c>
      <c r="Q135" s="1308">
        <v>4.3377045769711406</v>
      </c>
      <c r="R135" s="1309">
        <v>2.9648374609853816</v>
      </c>
      <c r="S135" s="1307">
        <v>1.9621425452993457</v>
      </c>
      <c r="T135" s="1307">
        <v>0.9327531042958076</v>
      </c>
      <c r="U135" s="1307">
        <v>0.53093197264495684</v>
      </c>
      <c r="V135" s="1307">
        <v>89.046143368699205</v>
      </c>
      <c r="W135" s="1307">
        <v>1.2122883727923475</v>
      </c>
      <c r="X135" s="1307">
        <v>20.935564521400003</v>
      </c>
      <c r="Y135" s="1307">
        <v>35.946069486236546</v>
      </c>
      <c r="Z135" s="1307">
        <v>57.092977980952085</v>
      </c>
      <c r="AA135" s="1307">
        <v>12.307164769812189</v>
      </c>
      <c r="AB135" s="1307">
        <v>30.928718604510188</v>
      </c>
      <c r="AC135" s="1307">
        <v>20.305576945904932</v>
      </c>
      <c r="AD135" s="1307">
        <v>6.9090324839791553</v>
      </c>
      <c r="AE135" s="1307">
        <v>6.9380754213222318</v>
      </c>
      <c r="AF135" s="1307">
        <v>1.5408042760627678</v>
      </c>
      <c r="AG135" s="1307">
        <v>15.769243455259796</v>
      </c>
      <c r="AH135" s="1307">
        <v>1.2654774361092194</v>
      </c>
      <c r="AI135" s="1307">
        <v>0</v>
      </c>
      <c r="AJ135" s="1307">
        <v>4.1695427812938384</v>
      </c>
      <c r="AK135" s="1307">
        <v>16.405565725553462</v>
      </c>
      <c r="AL135" s="1307">
        <v>0.36645807175603878</v>
      </c>
      <c r="AM135" s="1307">
        <v>0.7695930493652392</v>
      </c>
      <c r="AN135" s="1307">
        <v>0.77560708342453477</v>
      </c>
      <c r="AO135" s="1307">
        <v>1.2678716333456581</v>
      </c>
      <c r="AP135" s="1307">
        <v>1.7233545475780345</v>
      </c>
      <c r="AQ135" s="1307">
        <v>3.1102351474468066</v>
      </c>
      <c r="AR135" s="1307">
        <v>26.830322944679747</v>
      </c>
      <c r="AS135" s="1307">
        <v>5.5022413371329737</v>
      </c>
      <c r="AT135" s="1307">
        <v>10.805699546016527</v>
      </c>
      <c r="AU135" s="1307">
        <v>4.0906984641414681</v>
      </c>
      <c r="AV135" s="1307">
        <v>14.2954685477727</v>
      </c>
      <c r="AW135" s="1307">
        <v>0.91157423057820708</v>
      </c>
      <c r="AX135" s="1307">
        <v>4.6343268622175895</v>
      </c>
      <c r="AY135" s="1312">
        <v>9.3546094300452349</v>
      </c>
      <c r="AZ135" s="1312">
        <v>1.4995836572344763</v>
      </c>
      <c r="BA135" s="1629" t="s">
        <v>45</v>
      </c>
      <c r="BB135" s="158" t="s">
        <v>44</v>
      </c>
      <c r="BC135" s="1033" t="s">
        <v>35</v>
      </c>
      <c r="BD135" s="1052" t="s">
        <v>35</v>
      </c>
      <c r="BE135" s="1052" t="s">
        <v>35</v>
      </c>
      <c r="BF135" s="1052" t="s">
        <v>35</v>
      </c>
      <c r="BG135" s="1072" t="s">
        <v>35</v>
      </c>
      <c r="BH135" s="1092" t="s">
        <v>35</v>
      </c>
      <c r="BI135" s="1052" t="s">
        <v>35</v>
      </c>
      <c r="BJ135" s="1052" t="s">
        <v>35</v>
      </c>
      <c r="BK135" s="1052" t="s">
        <v>35</v>
      </c>
      <c r="BL135" s="1072" t="s">
        <v>35</v>
      </c>
      <c r="BM135" s="1092" t="s">
        <v>35</v>
      </c>
      <c r="BN135" s="1052" t="s">
        <v>35</v>
      </c>
      <c r="BO135" s="1052" t="s">
        <v>35</v>
      </c>
      <c r="BP135" s="1052" t="s">
        <v>35</v>
      </c>
      <c r="BQ135" s="1072" t="s">
        <v>35</v>
      </c>
      <c r="BR135" s="1092" t="s">
        <v>35</v>
      </c>
      <c r="BS135" s="1052" t="s">
        <v>35</v>
      </c>
      <c r="BT135" s="1052" t="s">
        <v>35</v>
      </c>
      <c r="BU135" s="1052" t="s">
        <v>35</v>
      </c>
      <c r="BV135" s="1052" t="s">
        <v>35</v>
      </c>
      <c r="BW135" s="1052" t="s">
        <v>35</v>
      </c>
      <c r="BX135" s="1052" t="s">
        <v>35</v>
      </c>
      <c r="BY135" s="1112" t="s">
        <v>35</v>
      </c>
      <c r="BZ135" s="1112" t="s">
        <v>35</v>
      </c>
      <c r="CA135" s="1112" t="s">
        <v>35</v>
      </c>
      <c r="CB135" s="1112" t="s">
        <v>35</v>
      </c>
      <c r="CC135" s="1112" t="s">
        <v>35</v>
      </c>
      <c r="CD135" s="1112" t="s">
        <v>35</v>
      </c>
      <c r="CE135" s="1112" t="s">
        <v>35</v>
      </c>
      <c r="CF135" s="1112" t="s">
        <v>35</v>
      </c>
      <c r="CG135" s="1112" t="s">
        <v>35</v>
      </c>
      <c r="CH135" s="1112" t="s">
        <v>35</v>
      </c>
      <c r="CI135" s="1112" t="s">
        <v>35</v>
      </c>
      <c r="CJ135" s="1112" t="s">
        <v>35</v>
      </c>
      <c r="CK135" s="1112" t="s">
        <v>35</v>
      </c>
      <c r="CL135" s="1112" t="s">
        <v>35</v>
      </c>
      <c r="CM135" s="1112" t="s">
        <v>35</v>
      </c>
      <c r="CN135" s="1112" t="s">
        <v>35</v>
      </c>
      <c r="CO135" s="1112" t="s">
        <v>35</v>
      </c>
      <c r="CP135" s="1112" t="s">
        <v>35</v>
      </c>
      <c r="CQ135" s="1112" t="s">
        <v>35</v>
      </c>
      <c r="CR135" s="1112" t="s">
        <v>35</v>
      </c>
      <c r="CS135" s="1112" t="s">
        <v>35</v>
      </c>
      <c r="CT135" s="1112" t="s">
        <v>35</v>
      </c>
      <c r="CU135" s="1112" t="s">
        <v>35</v>
      </c>
      <c r="CV135" s="1112" t="s">
        <v>35</v>
      </c>
      <c r="CW135" s="1112" t="s">
        <v>35</v>
      </c>
      <c r="CX135" s="1112" t="s">
        <v>35</v>
      </c>
      <c r="CY135" s="1112" t="s">
        <v>35</v>
      </c>
      <c r="CZ135" s="1133" t="s">
        <v>35</v>
      </c>
    </row>
    <row r="136" s="425" customFormat="true" ht="15" customHeight="true" x14ac:dyDescent="0.2">
      <c r="A136" s="1796"/>
      <c r="B136" s="1403" t="s">
        <v>43</v>
      </c>
      <c r="C136" s="1313">
        <v>5.4114630783508186</v>
      </c>
      <c r="D136" s="1314">
        <v>16.509413921999887</v>
      </c>
      <c r="E136" s="1314">
        <v>33.838307548605897</v>
      </c>
      <c r="F136" s="1314">
        <v>54.123371470819102</v>
      </c>
      <c r="G136" s="1315">
        <v>58.889259185879418</v>
      </c>
      <c r="H136" s="1316">
        <v>32.371927874452616</v>
      </c>
      <c r="I136" s="1314">
        <v>52.155095053898847</v>
      </c>
      <c r="J136" s="1314">
        <v>58.417569003633062</v>
      </c>
      <c r="K136" s="1314">
        <v>57.766775667561568</v>
      </c>
      <c r="L136" s="1317">
        <v>52.063338421669656</v>
      </c>
      <c r="M136" s="1318">
        <v>3.7154550998085041</v>
      </c>
      <c r="N136" s="1314">
        <v>9.7194817541609737</v>
      </c>
      <c r="O136" s="1314">
        <v>19.268323754561873</v>
      </c>
      <c r="P136" s="1314">
        <v>34.718298402268942</v>
      </c>
      <c r="Q136" s="1315">
        <v>59.911077831177238</v>
      </c>
      <c r="R136" s="1316">
        <v>54.606965796073951</v>
      </c>
      <c r="S136" s="1314">
        <v>35.054961613944016</v>
      </c>
      <c r="T136" s="1314">
        <v>18.467021692420083</v>
      </c>
      <c r="U136" s="1314">
        <v>24.158991932796926</v>
      </c>
      <c r="V136" s="1314">
        <v>3.3420776802222023</v>
      </c>
      <c r="W136" s="1314">
        <v>30.138858400489106</v>
      </c>
      <c r="X136" s="1314">
        <v>20.241833240646599</v>
      </c>
      <c r="Y136" s="1314">
        <v>21.562878192582236</v>
      </c>
      <c r="Z136" s="1314">
        <v>33.874119450830975</v>
      </c>
      <c r="AA136" s="1314">
        <v>69.398607767843075</v>
      </c>
      <c r="AB136" s="1314">
        <v>13.533185386959076</v>
      </c>
      <c r="AC136" s="1314">
        <v>31.455803450547947</v>
      </c>
      <c r="AD136" s="1314">
        <v>56.480154058935959</v>
      </c>
      <c r="AE136" s="1314">
        <v>44.292244318610372</v>
      </c>
      <c r="AF136" s="1314">
        <v>23.001063852428022</v>
      </c>
      <c r="AG136" s="1314">
        <v>18.373041211406441</v>
      </c>
      <c r="AH136" s="1314">
        <v>63.369176057366097</v>
      </c>
      <c r="AI136" s="1314">
        <v>58.446176545121354</v>
      </c>
      <c r="AJ136" s="1314">
        <v>29.440876047864634</v>
      </c>
      <c r="AK136" s="1314">
        <v>41.755659970598217</v>
      </c>
      <c r="AL136" s="1314">
        <v>33.641654511540331</v>
      </c>
      <c r="AM136" s="1314">
        <v>36.689788847565644</v>
      </c>
      <c r="AN136" s="1314">
        <v>65.030078000954049</v>
      </c>
      <c r="AO136" s="1314">
        <v>47.058888142637443</v>
      </c>
      <c r="AP136" s="1314">
        <v>20.912212436778933</v>
      </c>
      <c r="AQ136" s="1314">
        <v>61.676698653169751</v>
      </c>
      <c r="AR136" s="1314">
        <v>41.778701421821197</v>
      </c>
      <c r="AS136" s="1314">
        <v>32.804399363058749</v>
      </c>
      <c r="AT136" s="1314">
        <v>84.721373672037501</v>
      </c>
      <c r="AU136" s="1314">
        <v>51.074047817252321</v>
      </c>
      <c r="AV136" s="1314">
        <v>43.146178247141044</v>
      </c>
      <c r="AW136" s="1314">
        <v>26.153701082992846</v>
      </c>
      <c r="AX136" s="1314">
        <v>33.123031983844299</v>
      </c>
      <c r="AY136" s="1319">
        <v>22.272969846611097</v>
      </c>
      <c r="AZ136" s="1319">
        <v>32.608376109312601</v>
      </c>
      <c r="BA136" s="1601"/>
      <c r="BB136" s="159" t="s">
        <v>43</v>
      </c>
      <c r="BC136" s="1034" t="s">
        <v>35</v>
      </c>
      <c r="BD136" s="1053" t="s">
        <v>35</v>
      </c>
      <c r="BE136" s="1053" t="s">
        <v>35</v>
      </c>
      <c r="BF136" s="1053" t="s">
        <v>35</v>
      </c>
      <c r="BG136" s="1073" t="s">
        <v>35</v>
      </c>
      <c r="BH136" s="1093" t="s">
        <v>35</v>
      </c>
      <c r="BI136" s="1053" t="s">
        <v>35</v>
      </c>
      <c r="BJ136" s="1053" t="s">
        <v>35</v>
      </c>
      <c r="BK136" s="1053" t="s">
        <v>35</v>
      </c>
      <c r="BL136" s="1073" t="s">
        <v>35</v>
      </c>
      <c r="BM136" s="1093" t="s">
        <v>35</v>
      </c>
      <c r="BN136" s="1053" t="s">
        <v>35</v>
      </c>
      <c r="BO136" s="1053" t="s">
        <v>35</v>
      </c>
      <c r="BP136" s="1053" t="s">
        <v>35</v>
      </c>
      <c r="BQ136" s="1073" t="s">
        <v>35</v>
      </c>
      <c r="BR136" s="1093" t="s">
        <v>35</v>
      </c>
      <c r="BS136" s="1053" t="s">
        <v>35</v>
      </c>
      <c r="BT136" s="1053" t="s">
        <v>35</v>
      </c>
      <c r="BU136" s="1053" t="s">
        <v>35</v>
      </c>
      <c r="BV136" s="1053" t="s">
        <v>35</v>
      </c>
      <c r="BW136" s="1053" t="s">
        <v>35</v>
      </c>
      <c r="BX136" s="1053" t="s">
        <v>35</v>
      </c>
      <c r="BY136" s="1113" t="s">
        <v>35</v>
      </c>
      <c r="BZ136" s="1113" t="s">
        <v>35</v>
      </c>
      <c r="CA136" s="1113" t="s">
        <v>35</v>
      </c>
      <c r="CB136" s="1113" t="s">
        <v>35</v>
      </c>
      <c r="CC136" s="1113" t="s">
        <v>35</v>
      </c>
      <c r="CD136" s="1113" t="s">
        <v>35</v>
      </c>
      <c r="CE136" s="1113" t="s">
        <v>35</v>
      </c>
      <c r="CF136" s="1113" t="s">
        <v>35</v>
      </c>
      <c r="CG136" s="1113" t="s">
        <v>35</v>
      </c>
      <c r="CH136" s="1113" t="s">
        <v>35</v>
      </c>
      <c r="CI136" s="1113" t="s">
        <v>35</v>
      </c>
      <c r="CJ136" s="1113" t="s">
        <v>35</v>
      </c>
      <c r="CK136" s="1113" t="s">
        <v>35</v>
      </c>
      <c r="CL136" s="1113" t="s">
        <v>35</v>
      </c>
      <c r="CM136" s="1113" t="s">
        <v>35</v>
      </c>
      <c r="CN136" s="1113" t="s">
        <v>35</v>
      </c>
      <c r="CO136" s="1113" t="s">
        <v>35</v>
      </c>
      <c r="CP136" s="1113" t="s">
        <v>35</v>
      </c>
      <c r="CQ136" s="1113" t="s">
        <v>35</v>
      </c>
      <c r="CR136" s="1113" t="s">
        <v>35</v>
      </c>
      <c r="CS136" s="1113" t="s">
        <v>35</v>
      </c>
      <c r="CT136" s="1113" t="s">
        <v>35</v>
      </c>
      <c r="CU136" s="1113" t="s">
        <v>35</v>
      </c>
      <c r="CV136" s="1113" t="s">
        <v>35</v>
      </c>
      <c r="CW136" s="1113" t="s">
        <v>35</v>
      </c>
      <c r="CX136" s="1113" t="s">
        <v>35</v>
      </c>
      <c r="CY136" s="1113" t="s">
        <v>35</v>
      </c>
      <c r="CZ136" s="1134" t="s">
        <v>35</v>
      </c>
    </row>
    <row r="137" s="425" customFormat="true" ht="15" customHeight="true" x14ac:dyDescent="0.2">
      <c r="A137" s="1796"/>
      <c r="B137" s="1403" t="s">
        <v>42</v>
      </c>
      <c r="C137" s="1313">
        <v>8.5589333148818287</v>
      </c>
      <c r="D137" s="1314">
        <v>16.927197992104791</v>
      </c>
      <c r="E137" s="1314">
        <v>19.983921299221773</v>
      </c>
      <c r="F137" s="1314">
        <v>18.102863220867093</v>
      </c>
      <c r="G137" s="1315">
        <v>11.625568849554083</v>
      </c>
      <c r="H137" s="1316">
        <v>17.934810540347371</v>
      </c>
      <c r="I137" s="1314">
        <v>15.47716023591588</v>
      </c>
      <c r="J137" s="1314">
        <v>12.903090360409768</v>
      </c>
      <c r="K137" s="1314">
        <v>10.007069708094663</v>
      </c>
      <c r="L137" s="1317">
        <v>6.6271497781386621</v>
      </c>
      <c r="M137" s="1318">
        <v>6.3667833052826071</v>
      </c>
      <c r="N137" s="1314">
        <v>14.432384612758497</v>
      </c>
      <c r="O137" s="1314">
        <v>18.224227515573673</v>
      </c>
      <c r="P137" s="1314">
        <v>20.937847946831358</v>
      </c>
      <c r="Q137" s="1315">
        <v>21.280384935482061</v>
      </c>
      <c r="R137" s="1316">
        <v>2.379133242789488</v>
      </c>
      <c r="S137" s="1314">
        <v>36.375200719005029</v>
      </c>
      <c r="T137" s="1314">
        <v>43.461709871570939</v>
      </c>
      <c r="U137" s="1314">
        <v>8.2996027635758374</v>
      </c>
      <c r="V137" s="1314">
        <v>2.2027832043394748</v>
      </c>
      <c r="W137" s="1314">
        <v>10.491112740769957</v>
      </c>
      <c r="X137" s="1314">
        <v>10.328185786765614</v>
      </c>
      <c r="Y137" s="1314">
        <v>34.41212506963786</v>
      </c>
      <c r="Z137" s="1314">
        <v>2.0278484830219332</v>
      </c>
      <c r="AA137" s="1314">
        <v>4.1503809783940415</v>
      </c>
      <c r="AB137" s="1314">
        <v>23.627095702273397</v>
      </c>
      <c r="AC137" s="1314">
        <v>36.585497768809503</v>
      </c>
      <c r="AD137" s="1314">
        <v>21.48169655931348</v>
      </c>
      <c r="AE137" s="1314">
        <v>22.651957496744661</v>
      </c>
      <c r="AF137" s="1314">
        <v>5.1901662169961398</v>
      </c>
      <c r="AG137" s="1314">
        <v>27.048110252983946</v>
      </c>
      <c r="AH137" s="1314">
        <v>34.437725639956348</v>
      </c>
      <c r="AI137" s="1314">
        <v>41.553823454878739</v>
      </c>
      <c r="AJ137" s="1314">
        <v>7.7660300359922108</v>
      </c>
      <c r="AK137" s="1314">
        <v>8.164064816192969</v>
      </c>
      <c r="AL137" s="1314">
        <v>49.251226134515704</v>
      </c>
      <c r="AM137" s="1314">
        <v>35.903006484185475</v>
      </c>
      <c r="AN137" s="1314">
        <v>24.165245791328399</v>
      </c>
      <c r="AO137" s="1314">
        <v>43.825863040202947</v>
      </c>
      <c r="AP137" s="1314">
        <v>11.551611307545791</v>
      </c>
      <c r="AQ137" s="1314">
        <v>3.9186512622573169</v>
      </c>
      <c r="AR137" s="1314">
        <v>22.396848841440878</v>
      </c>
      <c r="AS137" s="1314">
        <v>13.301884687897136</v>
      </c>
      <c r="AT137" s="1314">
        <v>3.5812632647216422</v>
      </c>
      <c r="AU137" s="1314">
        <v>4.5880304795469113</v>
      </c>
      <c r="AV137" s="1314">
        <v>4.6931733697027269</v>
      </c>
      <c r="AW137" s="1314">
        <v>57.97646483357839</v>
      </c>
      <c r="AX137" s="1314">
        <v>7.1775394358900497</v>
      </c>
      <c r="AY137" s="1319">
        <v>49.318368531524278</v>
      </c>
      <c r="AZ137" s="1319">
        <v>38.248223787913631</v>
      </c>
      <c r="BA137" s="1601"/>
      <c r="BB137" s="159" t="s">
        <v>42</v>
      </c>
      <c r="BC137" s="1034" t="s">
        <v>35</v>
      </c>
      <c r="BD137" s="1053" t="s">
        <v>35</v>
      </c>
      <c r="BE137" s="1053" t="s">
        <v>35</v>
      </c>
      <c r="BF137" s="1053" t="s">
        <v>35</v>
      </c>
      <c r="BG137" s="1073" t="s">
        <v>35</v>
      </c>
      <c r="BH137" s="1093" t="s">
        <v>35</v>
      </c>
      <c r="BI137" s="1053" t="s">
        <v>35</v>
      </c>
      <c r="BJ137" s="1053" t="s">
        <v>35</v>
      </c>
      <c r="BK137" s="1053" t="s">
        <v>35</v>
      </c>
      <c r="BL137" s="1073" t="s">
        <v>35</v>
      </c>
      <c r="BM137" s="1093" t="s">
        <v>35</v>
      </c>
      <c r="BN137" s="1053" t="s">
        <v>35</v>
      </c>
      <c r="BO137" s="1053" t="s">
        <v>35</v>
      </c>
      <c r="BP137" s="1053" t="s">
        <v>35</v>
      </c>
      <c r="BQ137" s="1073" t="s">
        <v>35</v>
      </c>
      <c r="BR137" s="1093" t="s">
        <v>35</v>
      </c>
      <c r="BS137" s="1053" t="s">
        <v>35</v>
      </c>
      <c r="BT137" s="1053" t="s">
        <v>35</v>
      </c>
      <c r="BU137" s="1053" t="s">
        <v>35</v>
      </c>
      <c r="BV137" s="1053" t="s">
        <v>35</v>
      </c>
      <c r="BW137" s="1053" t="s">
        <v>35</v>
      </c>
      <c r="BX137" s="1053" t="s">
        <v>35</v>
      </c>
      <c r="BY137" s="1113" t="s">
        <v>35</v>
      </c>
      <c r="BZ137" s="1113" t="s">
        <v>35</v>
      </c>
      <c r="CA137" s="1113" t="s">
        <v>35</v>
      </c>
      <c r="CB137" s="1113" t="s">
        <v>35</v>
      </c>
      <c r="CC137" s="1113" t="s">
        <v>35</v>
      </c>
      <c r="CD137" s="1113" t="s">
        <v>35</v>
      </c>
      <c r="CE137" s="1113" t="s">
        <v>35</v>
      </c>
      <c r="CF137" s="1113" t="s">
        <v>35</v>
      </c>
      <c r="CG137" s="1113" t="s">
        <v>35</v>
      </c>
      <c r="CH137" s="1113" t="s">
        <v>35</v>
      </c>
      <c r="CI137" s="1113" t="s">
        <v>35</v>
      </c>
      <c r="CJ137" s="1113" t="s">
        <v>35</v>
      </c>
      <c r="CK137" s="1113" t="s">
        <v>35</v>
      </c>
      <c r="CL137" s="1113" t="s">
        <v>35</v>
      </c>
      <c r="CM137" s="1113" t="s">
        <v>35</v>
      </c>
      <c r="CN137" s="1113" t="s">
        <v>35</v>
      </c>
      <c r="CO137" s="1113" t="s">
        <v>35</v>
      </c>
      <c r="CP137" s="1113" t="s">
        <v>35</v>
      </c>
      <c r="CQ137" s="1113" t="s">
        <v>35</v>
      </c>
      <c r="CR137" s="1113" t="s">
        <v>35</v>
      </c>
      <c r="CS137" s="1113" t="s">
        <v>35</v>
      </c>
      <c r="CT137" s="1113" t="s">
        <v>35</v>
      </c>
      <c r="CU137" s="1113" t="s">
        <v>35</v>
      </c>
      <c r="CV137" s="1113" t="s">
        <v>35</v>
      </c>
      <c r="CW137" s="1113" t="s">
        <v>35</v>
      </c>
      <c r="CX137" s="1113" t="s">
        <v>35</v>
      </c>
      <c r="CY137" s="1113" t="s">
        <v>35</v>
      </c>
      <c r="CZ137" s="1134" t="s">
        <v>35</v>
      </c>
    </row>
    <row r="138" s="425" customFormat="true" ht="15" customHeight="true" x14ac:dyDescent="0.2">
      <c r="A138" s="1796"/>
      <c r="B138" s="1403" t="s">
        <v>41</v>
      </c>
      <c r="C138" s="1313">
        <v>2.9561016769470938</v>
      </c>
      <c r="D138" s="1314">
        <v>3.3543097524087733</v>
      </c>
      <c r="E138" s="1314">
        <v>2.9042430076710546</v>
      </c>
      <c r="F138" s="1314">
        <v>3.3294766482482254</v>
      </c>
      <c r="G138" s="1315">
        <v>2.0681576928769694</v>
      </c>
      <c r="H138" s="1316">
        <v>4.9424674429754445</v>
      </c>
      <c r="I138" s="1314">
        <v>5.4178508691282765</v>
      </c>
      <c r="J138" s="1314">
        <v>3.9191553462806699</v>
      </c>
      <c r="K138" s="1314">
        <v>2.5188414083873325</v>
      </c>
      <c r="L138" s="1317">
        <v>2.0539670528384262</v>
      </c>
      <c r="M138" s="1318">
        <v>2.5064782200232245</v>
      </c>
      <c r="N138" s="1314">
        <v>3.651064011199324</v>
      </c>
      <c r="O138" s="1314">
        <v>2.7355711766078912</v>
      </c>
      <c r="P138" s="1314">
        <v>2.0342019555988093</v>
      </c>
      <c r="Q138" s="1315">
        <v>1.5932730282123286</v>
      </c>
      <c r="R138" s="1316">
        <v>1.5630340685867046</v>
      </c>
      <c r="S138" s="1314">
        <v>17.520217596758737</v>
      </c>
      <c r="T138" s="1314">
        <v>26.488227380949329</v>
      </c>
      <c r="U138" s="1314">
        <v>1.1915802123025427</v>
      </c>
      <c r="V138" s="1314">
        <v>3.6155596616423389</v>
      </c>
      <c r="W138" s="1314">
        <v>0.86706652269828088</v>
      </c>
      <c r="X138" s="1314">
        <v>1.6775818601495691</v>
      </c>
      <c r="Y138" s="1314">
        <v>1.0711372061943931</v>
      </c>
      <c r="Z138" s="1314">
        <v>3.2873507556980117</v>
      </c>
      <c r="AA138" s="1314">
        <v>2.9760460348731725</v>
      </c>
      <c r="AB138" s="1314">
        <v>1.6446111120657831</v>
      </c>
      <c r="AC138" s="1314">
        <v>1.4546896986613365</v>
      </c>
      <c r="AD138" s="1314">
        <v>0.71628211190787106</v>
      </c>
      <c r="AE138" s="1314">
        <v>5.3399234492759353</v>
      </c>
      <c r="AF138" s="1314">
        <v>0.47366051445019275</v>
      </c>
      <c r="AG138" s="1314">
        <v>3.6282638049350995</v>
      </c>
      <c r="AH138" s="1314">
        <v>0.25567674283601594</v>
      </c>
      <c r="AI138" s="1314">
        <v>0</v>
      </c>
      <c r="AJ138" s="1314">
        <v>1.4837371986303936</v>
      </c>
      <c r="AK138" s="1314">
        <v>4.3973145102536346</v>
      </c>
      <c r="AL138" s="1314">
        <v>15.581839786679108</v>
      </c>
      <c r="AM138" s="1314">
        <v>18.92326458722032</v>
      </c>
      <c r="AN138" s="1314">
        <v>9.2490821658262501</v>
      </c>
      <c r="AO138" s="1314">
        <v>6.3333566119500944</v>
      </c>
      <c r="AP138" s="1314">
        <v>1.0748925632199962</v>
      </c>
      <c r="AQ138" s="1314">
        <v>0.11788141486303264</v>
      </c>
      <c r="AR138" s="1314">
        <v>2.0498386246422688</v>
      </c>
      <c r="AS138" s="1314">
        <v>2.7386511129867808</v>
      </c>
      <c r="AT138" s="1314">
        <v>0.65842587776424266</v>
      </c>
      <c r="AU138" s="1314">
        <v>1.9729421189381515</v>
      </c>
      <c r="AV138" s="1314">
        <v>7.8096819662460026</v>
      </c>
      <c r="AW138" s="1314">
        <v>12.767699263435711</v>
      </c>
      <c r="AX138" s="1314">
        <v>1.3566020302469255</v>
      </c>
      <c r="AY138" s="1319">
        <v>1.9835962017563162</v>
      </c>
      <c r="AZ138" s="1319">
        <v>2.6431749170453238</v>
      </c>
      <c r="BA138" s="1601"/>
      <c r="BB138" s="159" t="s">
        <v>41</v>
      </c>
      <c r="BC138" s="1034" t="s">
        <v>35</v>
      </c>
      <c r="BD138" s="1053" t="s">
        <v>35</v>
      </c>
      <c r="BE138" s="1053" t="s">
        <v>35</v>
      </c>
      <c r="BF138" s="1053" t="s">
        <v>35</v>
      </c>
      <c r="BG138" s="1073" t="s">
        <v>35</v>
      </c>
      <c r="BH138" s="1093" t="s">
        <v>35</v>
      </c>
      <c r="BI138" s="1053" t="s">
        <v>35</v>
      </c>
      <c r="BJ138" s="1053" t="s">
        <v>35</v>
      </c>
      <c r="BK138" s="1053" t="s">
        <v>35</v>
      </c>
      <c r="BL138" s="1073" t="s">
        <v>35</v>
      </c>
      <c r="BM138" s="1093" t="s">
        <v>35</v>
      </c>
      <c r="BN138" s="1053" t="s">
        <v>35</v>
      </c>
      <c r="BO138" s="1053" t="s">
        <v>35</v>
      </c>
      <c r="BP138" s="1053" t="s">
        <v>35</v>
      </c>
      <c r="BQ138" s="1073" t="s">
        <v>35</v>
      </c>
      <c r="BR138" s="1093" t="s">
        <v>35</v>
      </c>
      <c r="BS138" s="1053" t="s">
        <v>35</v>
      </c>
      <c r="BT138" s="1053" t="s">
        <v>35</v>
      </c>
      <c r="BU138" s="1053" t="s">
        <v>35</v>
      </c>
      <c r="BV138" s="1053" t="s">
        <v>35</v>
      </c>
      <c r="BW138" s="1053" t="s">
        <v>35</v>
      </c>
      <c r="BX138" s="1053" t="s">
        <v>35</v>
      </c>
      <c r="BY138" s="1113" t="s">
        <v>35</v>
      </c>
      <c r="BZ138" s="1113" t="s">
        <v>35</v>
      </c>
      <c r="CA138" s="1113" t="s">
        <v>35</v>
      </c>
      <c r="CB138" s="1113" t="s">
        <v>35</v>
      </c>
      <c r="CC138" s="1113" t="s">
        <v>35</v>
      </c>
      <c r="CD138" s="1113" t="s">
        <v>35</v>
      </c>
      <c r="CE138" s="1113" t="s">
        <v>35</v>
      </c>
      <c r="CF138" s="1113" t="s">
        <v>35</v>
      </c>
      <c r="CG138" s="1113" t="s">
        <v>35</v>
      </c>
      <c r="CH138" s="1113" t="s">
        <v>35</v>
      </c>
      <c r="CI138" s="1113" t="s">
        <v>35</v>
      </c>
      <c r="CJ138" s="1113" t="s">
        <v>35</v>
      </c>
      <c r="CK138" s="1113" t="s">
        <v>35</v>
      </c>
      <c r="CL138" s="1113" t="s">
        <v>35</v>
      </c>
      <c r="CM138" s="1113" t="s">
        <v>35</v>
      </c>
      <c r="CN138" s="1113" t="s">
        <v>35</v>
      </c>
      <c r="CO138" s="1113" t="s">
        <v>35</v>
      </c>
      <c r="CP138" s="1113" t="s">
        <v>35</v>
      </c>
      <c r="CQ138" s="1113" t="s">
        <v>35</v>
      </c>
      <c r="CR138" s="1113" t="s">
        <v>35</v>
      </c>
      <c r="CS138" s="1113" t="s">
        <v>35</v>
      </c>
      <c r="CT138" s="1113" t="s">
        <v>35</v>
      </c>
      <c r="CU138" s="1113" t="s">
        <v>35</v>
      </c>
      <c r="CV138" s="1113" t="s">
        <v>35</v>
      </c>
      <c r="CW138" s="1113" t="s">
        <v>35</v>
      </c>
      <c r="CX138" s="1113" t="s">
        <v>35</v>
      </c>
      <c r="CY138" s="1113" t="s">
        <v>35</v>
      </c>
      <c r="CZ138" s="1134" t="s">
        <v>35</v>
      </c>
    </row>
    <row r="139" s="425" customFormat="true" ht="15" customHeight="true" x14ac:dyDescent="0.2">
      <c r="A139" s="1796"/>
      <c r="B139" s="1403" t="s">
        <v>19</v>
      </c>
      <c r="C139" s="1313">
        <v>82.778883725863608</v>
      </c>
      <c r="D139" s="1314">
        <v>61.758559880495355</v>
      </c>
      <c r="E139" s="1314">
        <v>39.113149616717088</v>
      </c>
      <c r="F139" s="1314">
        <v>13.905875217450037</v>
      </c>
      <c r="G139" s="1315">
        <v>1.5294099247936288</v>
      </c>
      <c r="H139" s="1316">
        <v>36.828232851879569</v>
      </c>
      <c r="I139" s="1314">
        <v>11.800488436615847</v>
      </c>
      <c r="J139" s="1314">
        <v>3.723641041787292</v>
      </c>
      <c r="K139" s="1314">
        <v>0.80289561444809554</v>
      </c>
      <c r="L139" s="1317">
        <v>0.12192153627845717</v>
      </c>
      <c r="M139" s="1318">
        <v>87.270414218421195</v>
      </c>
      <c r="N139" s="1314">
        <v>71.808210928958218</v>
      </c>
      <c r="O139" s="1314">
        <v>58.712719430360082</v>
      </c>
      <c r="P139" s="1314">
        <v>40.346619327651773</v>
      </c>
      <c r="Q139" s="1315">
        <v>12.877559628158263</v>
      </c>
      <c r="R139" s="1316">
        <v>38.486029431565136</v>
      </c>
      <c r="S139" s="1314">
        <v>9.0874775249927087</v>
      </c>
      <c r="T139" s="1314">
        <v>10.650287950764541</v>
      </c>
      <c r="U139" s="1314">
        <v>65.818893118679384</v>
      </c>
      <c r="V139" s="1314">
        <v>1.7934360850968036</v>
      </c>
      <c r="W139" s="1314">
        <v>57.290673963250541</v>
      </c>
      <c r="X139" s="1314">
        <v>46.816834591038251</v>
      </c>
      <c r="Y139" s="1314">
        <v>7.0077900453488748</v>
      </c>
      <c r="Z139" s="1314">
        <v>3.7177033294977258</v>
      </c>
      <c r="AA139" s="1314">
        <v>11.167800449077351</v>
      </c>
      <c r="AB139" s="1314">
        <v>30.266389194193007</v>
      </c>
      <c r="AC139" s="1314">
        <v>10.198432136075903</v>
      </c>
      <c r="AD139" s="1314">
        <v>14.412834785864256</v>
      </c>
      <c r="AE139" s="1314">
        <v>20.777799314046863</v>
      </c>
      <c r="AF139" s="1314">
        <v>69.794305140062676</v>
      </c>
      <c r="AG139" s="1314">
        <v>35.181341275415512</v>
      </c>
      <c r="AH139" s="1314">
        <v>0.67194412373235735</v>
      </c>
      <c r="AI139" s="1314">
        <v>0</v>
      </c>
      <c r="AJ139" s="1314">
        <v>57.139813936219618</v>
      </c>
      <c r="AK139" s="1314">
        <v>29.277394977401332</v>
      </c>
      <c r="AL139" s="1314">
        <v>1.1588214955090776</v>
      </c>
      <c r="AM139" s="1314">
        <v>7.7143470316633174</v>
      </c>
      <c r="AN139" s="1314">
        <v>0.77998695846706956</v>
      </c>
      <c r="AO139" s="1314">
        <v>1.5140205718649073</v>
      </c>
      <c r="AP139" s="1314">
        <v>64.737929144875324</v>
      </c>
      <c r="AQ139" s="1314">
        <v>31.176533522262417</v>
      </c>
      <c r="AR139" s="1314">
        <v>6.944288167414836</v>
      </c>
      <c r="AS139" s="1314">
        <v>45.652823498920839</v>
      </c>
      <c r="AT139" s="1314">
        <v>0.23323763946019549</v>
      </c>
      <c r="AU139" s="1314">
        <v>38.274281120121039</v>
      </c>
      <c r="AV139" s="1314">
        <v>30.05549786913782</v>
      </c>
      <c r="AW139" s="1314">
        <v>2.1905605894150342</v>
      </c>
      <c r="AX139" s="1314">
        <v>53.708499687797961</v>
      </c>
      <c r="AY139" s="1319">
        <v>17.070455990062584</v>
      </c>
      <c r="AZ139" s="1319">
        <v>25.000641528494576</v>
      </c>
      <c r="BA139" s="1601"/>
      <c r="BB139" s="159" t="s">
        <v>19</v>
      </c>
      <c r="BC139" s="1034" t="s">
        <v>35</v>
      </c>
      <c r="BD139" s="1053" t="s">
        <v>35</v>
      </c>
      <c r="BE139" s="1053" t="s">
        <v>35</v>
      </c>
      <c r="BF139" s="1053" t="s">
        <v>35</v>
      </c>
      <c r="BG139" s="1073" t="s">
        <v>35</v>
      </c>
      <c r="BH139" s="1093" t="s">
        <v>35</v>
      </c>
      <c r="BI139" s="1053" t="s">
        <v>35</v>
      </c>
      <c r="BJ139" s="1053" t="s">
        <v>35</v>
      </c>
      <c r="BK139" s="1053" t="s">
        <v>35</v>
      </c>
      <c r="BL139" s="1073" t="s">
        <v>35</v>
      </c>
      <c r="BM139" s="1093" t="s">
        <v>35</v>
      </c>
      <c r="BN139" s="1053" t="s">
        <v>35</v>
      </c>
      <c r="BO139" s="1053" t="s">
        <v>35</v>
      </c>
      <c r="BP139" s="1053" t="s">
        <v>35</v>
      </c>
      <c r="BQ139" s="1073" t="s">
        <v>35</v>
      </c>
      <c r="BR139" s="1093" t="s">
        <v>35</v>
      </c>
      <c r="BS139" s="1053" t="s">
        <v>35</v>
      </c>
      <c r="BT139" s="1053" t="s">
        <v>35</v>
      </c>
      <c r="BU139" s="1053" t="s">
        <v>35</v>
      </c>
      <c r="BV139" s="1053" t="s">
        <v>35</v>
      </c>
      <c r="BW139" s="1053" t="s">
        <v>35</v>
      </c>
      <c r="BX139" s="1053" t="s">
        <v>35</v>
      </c>
      <c r="BY139" s="1113" t="s">
        <v>35</v>
      </c>
      <c r="BZ139" s="1113" t="s">
        <v>35</v>
      </c>
      <c r="CA139" s="1113" t="s">
        <v>35</v>
      </c>
      <c r="CB139" s="1113" t="s">
        <v>35</v>
      </c>
      <c r="CC139" s="1113" t="s">
        <v>35</v>
      </c>
      <c r="CD139" s="1113" t="s">
        <v>35</v>
      </c>
      <c r="CE139" s="1113" t="s">
        <v>35</v>
      </c>
      <c r="CF139" s="1113" t="s">
        <v>35</v>
      </c>
      <c r="CG139" s="1113" t="s">
        <v>35</v>
      </c>
      <c r="CH139" s="1113" t="s">
        <v>35</v>
      </c>
      <c r="CI139" s="1113" t="s">
        <v>35</v>
      </c>
      <c r="CJ139" s="1113" t="s">
        <v>35</v>
      </c>
      <c r="CK139" s="1113" t="s">
        <v>35</v>
      </c>
      <c r="CL139" s="1113" t="s">
        <v>35</v>
      </c>
      <c r="CM139" s="1113" t="s">
        <v>35</v>
      </c>
      <c r="CN139" s="1113" t="s">
        <v>35</v>
      </c>
      <c r="CO139" s="1113" t="s">
        <v>35</v>
      </c>
      <c r="CP139" s="1113" t="s">
        <v>35</v>
      </c>
      <c r="CQ139" s="1113" t="s">
        <v>35</v>
      </c>
      <c r="CR139" s="1113" t="s">
        <v>35</v>
      </c>
      <c r="CS139" s="1113" t="s">
        <v>35</v>
      </c>
      <c r="CT139" s="1113" t="s">
        <v>35</v>
      </c>
      <c r="CU139" s="1113" t="s">
        <v>35</v>
      </c>
      <c r="CV139" s="1113" t="s">
        <v>35</v>
      </c>
      <c r="CW139" s="1113" t="s">
        <v>35</v>
      </c>
      <c r="CX139" s="1113" t="s">
        <v>35</v>
      </c>
      <c r="CY139" s="1113" t="s">
        <v>35</v>
      </c>
      <c r="CZ139" s="1134" t="s">
        <v>35</v>
      </c>
    </row>
    <row r="140" s="130" customFormat="true" ht="15" customHeight="true" x14ac:dyDescent="0.2">
      <c r="A140" s="1641" t="s">
        <v>105</v>
      </c>
      <c r="B140" s="246" t="s">
        <v>63</v>
      </c>
      <c r="C140" s="983" t="s">
        <v>35</v>
      </c>
      <c r="D140" s="990" t="s">
        <v>35</v>
      </c>
      <c r="E140" s="990" t="s">
        <v>35</v>
      </c>
      <c r="F140" s="990" t="s">
        <v>35</v>
      </c>
      <c r="G140" s="997" t="s">
        <v>35</v>
      </c>
      <c r="H140" s="1004" t="s">
        <v>35</v>
      </c>
      <c r="I140" s="990" t="s">
        <v>35</v>
      </c>
      <c r="J140" s="990" t="s">
        <v>35</v>
      </c>
      <c r="K140" s="990" t="s">
        <v>35</v>
      </c>
      <c r="L140" s="1011" t="s">
        <v>35</v>
      </c>
      <c r="M140" s="1017" t="s">
        <v>35</v>
      </c>
      <c r="N140" s="990" t="s">
        <v>35</v>
      </c>
      <c r="O140" s="990" t="s">
        <v>35</v>
      </c>
      <c r="P140" s="990" t="s">
        <v>35</v>
      </c>
      <c r="Q140" s="997" t="s">
        <v>35</v>
      </c>
      <c r="R140" s="1004" t="s">
        <v>35</v>
      </c>
      <c r="S140" s="990" t="s">
        <v>35</v>
      </c>
      <c r="T140" s="990" t="s">
        <v>35</v>
      </c>
      <c r="U140" s="990" t="s">
        <v>35</v>
      </c>
      <c r="V140" s="990" t="s">
        <v>35</v>
      </c>
      <c r="W140" s="990" t="s">
        <v>35</v>
      </c>
      <c r="X140" s="990" t="s">
        <v>35</v>
      </c>
      <c r="Y140" s="1021" t="s">
        <v>35</v>
      </c>
      <c r="Z140" s="1021" t="s">
        <v>35</v>
      </c>
      <c r="AA140" s="1021" t="s">
        <v>35</v>
      </c>
      <c r="AB140" s="1021" t="s">
        <v>35</v>
      </c>
      <c r="AC140" s="1021" t="s">
        <v>35</v>
      </c>
      <c r="AD140" s="1021" t="s">
        <v>35</v>
      </c>
      <c r="AE140" s="1021" t="s">
        <v>35</v>
      </c>
      <c r="AF140" s="1021" t="s">
        <v>35</v>
      </c>
      <c r="AG140" s="1021" t="s">
        <v>35</v>
      </c>
      <c r="AH140" s="1021" t="s">
        <v>35</v>
      </c>
      <c r="AI140" s="1021" t="s">
        <v>35</v>
      </c>
      <c r="AJ140" s="1021" t="s">
        <v>35</v>
      </c>
      <c r="AK140" s="1021" t="s">
        <v>35</v>
      </c>
      <c r="AL140" s="1021" t="s">
        <v>35</v>
      </c>
      <c r="AM140" s="1021" t="s">
        <v>35</v>
      </c>
      <c r="AN140" s="1021" t="s">
        <v>35</v>
      </c>
      <c r="AO140" s="1021" t="s">
        <v>35</v>
      </c>
      <c r="AP140" s="1021" t="s">
        <v>35</v>
      </c>
      <c r="AQ140" s="1021" t="s">
        <v>35</v>
      </c>
      <c r="AR140" s="1021" t="s">
        <v>35</v>
      </c>
      <c r="AS140" s="1021" t="s">
        <v>35</v>
      </c>
      <c r="AT140" s="1021" t="s">
        <v>35</v>
      </c>
      <c r="AU140" s="1021" t="s">
        <v>35</v>
      </c>
      <c r="AV140" s="1021" t="s">
        <v>35</v>
      </c>
      <c r="AW140" s="1021" t="s">
        <v>35</v>
      </c>
      <c r="AX140" s="1021" t="s">
        <v>35</v>
      </c>
      <c r="AY140" s="1024" t="s">
        <v>35</v>
      </c>
      <c r="AZ140" s="1024" t="s">
        <v>35</v>
      </c>
      <c r="BA140" s="1601" t="s">
        <v>105</v>
      </c>
      <c r="BB140" s="159" t="s">
        <v>63</v>
      </c>
      <c r="BC140" s="1034" t="s">
        <v>35</v>
      </c>
      <c r="BD140" s="1053" t="s">
        <v>35</v>
      </c>
      <c r="BE140" s="1053" t="s">
        <v>35</v>
      </c>
      <c r="BF140" s="1053" t="s">
        <v>35</v>
      </c>
      <c r="BG140" s="1073" t="s">
        <v>35</v>
      </c>
      <c r="BH140" s="1093" t="s">
        <v>35</v>
      </c>
      <c r="BI140" s="1053" t="s">
        <v>35</v>
      </c>
      <c r="BJ140" s="1053" t="s">
        <v>35</v>
      </c>
      <c r="BK140" s="1053" t="s">
        <v>35</v>
      </c>
      <c r="BL140" s="1073" t="s">
        <v>35</v>
      </c>
      <c r="BM140" s="1093" t="s">
        <v>35</v>
      </c>
      <c r="BN140" s="1053" t="s">
        <v>35</v>
      </c>
      <c r="BO140" s="1053" t="s">
        <v>35</v>
      </c>
      <c r="BP140" s="1053" t="s">
        <v>35</v>
      </c>
      <c r="BQ140" s="1073" t="s">
        <v>35</v>
      </c>
      <c r="BR140" s="1093" t="s">
        <v>35</v>
      </c>
      <c r="BS140" s="1053" t="s">
        <v>35</v>
      </c>
      <c r="BT140" s="1053" t="s">
        <v>35</v>
      </c>
      <c r="BU140" s="1053" t="s">
        <v>35</v>
      </c>
      <c r="BV140" s="1053" t="s">
        <v>35</v>
      </c>
      <c r="BW140" s="1053" t="s">
        <v>35</v>
      </c>
      <c r="BX140" s="1053" t="s">
        <v>35</v>
      </c>
      <c r="BY140" s="1113" t="s">
        <v>35</v>
      </c>
      <c r="BZ140" s="1113" t="s">
        <v>35</v>
      </c>
      <c r="CA140" s="1113" t="s">
        <v>35</v>
      </c>
      <c r="CB140" s="1113" t="s">
        <v>35</v>
      </c>
      <c r="CC140" s="1113" t="s">
        <v>35</v>
      </c>
      <c r="CD140" s="1113" t="s">
        <v>35</v>
      </c>
      <c r="CE140" s="1113" t="s">
        <v>35</v>
      </c>
      <c r="CF140" s="1113" t="s">
        <v>35</v>
      </c>
      <c r="CG140" s="1113" t="s">
        <v>35</v>
      </c>
      <c r="CH140" s="1113" t="s">
        <v>35</v>
      </c>
      <c r="CI140" s="1113" t="s">
        <v>35</v>
      </c>
      <c r="CJ140" s="1113" t="s">
        <v>35</v>
      </c>
      <c r="CK140" s="1113" t="s">
        <v>35</v>
      </c>
      <c r="CL140" s="1113" t="s">
        <v>35</v>
      </c>
      <c r="CM140" s="1113" t="s">
        <v>35</v>
      </c>
      <c r="CN140" s="1113" t="s">
        <v>35</v>
      </c>
      <c r="CO140" s="1113" t="s">
        <v>35</v>
      </c>
      <c r="CP140" s="1113" t="s">
        <v>35</v>
      </c>
      <c r="CQ140" s="1113" t="s">
        <v>35</v>
      </c>
      <c r="CR140" s="1113" t="s">
        <v>35</v>
      </c>
      <c r="CS140" s="1113" t="s">
        <v>35</v>
      </c>
      <c r="CT140" s="1113" t="s">
        <v>35</v>
      </c>
      <c r="CU140" s="1113" t="s">
        <v>35</v>
      </c>
      <c r="CV140" s="1113" t="s">
        <v>35</v>
      </c>
      <c r="CW140" s="1113" t="s">
        <v>35</v>
      </c>
      <c r="CX140" s="1113" t="s">
        <v>35</v>
      </c>
      <c r="CY140" s="1113" t="s">
        <v>35</v>
      </c>
      <c r="CZ140" s="1134" t="s">
        <v>35</v>
      </c>
    </row>
    <row r="141" s="130" customFormat="true" ht="15" customHeight="true" x14ac:dyDescent="0.2">
      <c r="A141" s="1641"/>
      <c r="B141" s="246" t="s">
        <v>64</v>
      </c>
      <c r="C141" s="983" t="s">
        <v>35</v>
      </c>
      <c r="D141" s="990" t="s">
        <v>35</v>
      </c>
      <c r="E141" s="990" t="s">
        <v>35</v>
      </c>
      <c r="F141" s="990" t="s">
        <v>35</v>
      </c>
      <c r="G141" s="997" t="s">
        <v>35</v>
      </c>
      <c r="H141" s="1004" t="s">
        <v>35</v>
      </c>
      <c r="I141" s="990" t="s">
        <v>35</v>
      </c>
      <c r="J141" s="990" t="s">
        <v>35</v>
      </c>
      <c r="K141" s="990" t="s">
        <v>35</v>
      </c>
      <c r="L141" s="1011" t="s">
        <v>35</v>
      </c>
      <c r="M141" s="1017" t="s">
        <v>35</v>
      </c>
      <c r="N141" s="990" t="s">
        <v>35</v>
      </c>
      <c r="O141" s="990" t="s">
        <v>35</v>
      </c>
      <c r="P141" s="990" t="s">
        <v>35</v>
      </c>
      <c r="Q141" s="997" t="s">
        <v>35</v>
      </c>
      <c r="R141" s="1004" t="s">
        <v>35</v>
      </c>
      <c r="S141" s="990" t="s">
        <v>35</v>
      </c>
      <c r="T141" s="990" t="s">
        <v>35</v>
      </c>
      <c r="U141" s="990" t="s">
        <v>35</v>
      </c>
      <c r="V141" s="990" t="s">
        <v>35</v>
      </c>
      <c r="W141" s="990" t="s">
        <v>35</v>
      </c>
      <c r="X141" s="990" t="s">
        <v>35</v>
      </c>
      <c r="Y141" s="1021" t="s">
        <v>35</v>
      </c>
      <c r="Z141" s="1021" t="s">
        <v>35</v>
      </c>
      <c r="AA141" s="1021" t="s">
        <v>35</v>
      </c>
      <c r="AB141" s="1021" t="s">
        <v>35</v>
      </c>
      <c r="AC141" s="1021" t="s">
        <v>35</v>
      </c>
      <c r="AD141" s="1021" t="s">
        <v>35</v>
      </c>
      <c r="AE141" s="1021" t="s">
        <v>35</v>
      </c>
      <c r="AF141" s="1021" t="s">
        <v>35</v>
      </c>
      <c r="AG141" s="1021" t="s">
        <v>35</v>
      </c>
      <c r="AH141" s="1021" t="s">
        <v>35</v>
      </c>
      <c r="AI141" s="1021" t="s">
        <v>35</v>
      </c>
      <c r="AJ141" s="1021" t="s">
        <v>35</v>
      </c>
      <c r="AK141" s="1021" t="s">
        <v>35</v>
      </c>
      <c r="AL141" s="1021" t="s">
        <v>35</v>
      </c>
      <c r="AM141" s="1021" t="s">
        <v>35</v>
      </c>
      <c r="AN141" s="1021" t="s">
        <v>35</v>
      </c>
      <c r="AO141" s="1021" t="s">
        <v>35</v>
      </c>
      <c r="AP141" s="1021" t="s">
        <v>35</v>
      </c>
      <c r="AQ141" s="1021" t="s">
        <v>35</v>
      </c>
      <c r="AR141" s="1021" t="s">
        <v>35</v>
      </c>
      <c r="AS141" s="1021" t="s">
        <v>35</v>
      </c>
      <c r="AT141" s="1021" t="s">
        <v>35</v>
      </c>
      <c r="AU141" s="1021" t="s">
        <v>35</v>
      </c>
      <c r="AV141" s="1021" t="s">
        <v>35</v>
      </c>
      <c r="AW141" s="1021" t="s">
        <v>35</v>
      </c>
      <c r="AX141" s="1021" t="s">
        <v>35</v>
      </c>
      <c r="AY141" s="1024" t="s">
        <v>35</v>
      </c>
      <c r="AZ141" s="1024" t="s">
        <v>35</v>
      </c>
      <c r="BA141" s="1601"/>
      <c r="BB141" s="159" t="s">
        <v>64</v>
      </c>
      <c r="BC141" s="1034" t="s">
        <v>35</v>
      </c>
      <c r="BD141" s="1053" t="s">
        <v>35</v>
      </c>
      <c r="BE141" s="1053" t="s">
        <v>35</v>
      </c>
      <c r="BF141" s="1053" t="s">
        <v>35</v>
      </c>
      <c r="BG141" s="1073" t="s">
        <v>35</v>
      </c>
      <c r="BH141" s="1093" t="s">
        <v>35</v>
      </c>
      <c r="BI141" s="1053" t="s">
        <v>35</v>
      </c>
      <c r="BJ141" s="1053" t="s">
        <v>35</v>
      </c>
      <c r="BK141" s="1053" t="s">
        <v>35</v>
      </c>
      <c r="BL141" s="1073" t="s">
        <v>35</v>
      </c>
      <c r="BM141" s="1093" t="s">
        <v>35</v>
      </c>
      <c r="BN141" s="1053" t="s">
        <v>35</v>
      </c>
      <c r="BO141" s="1053" t="s">
        <v>35</v>
      </c>
      <c r="BP141" s="1053" t="s">
        <v>35</v>
      </c>
      <c r="BQ141" s="1073" t="s">
        <v>35</v>
      </c>
      <c r="BR141" s="1093" t="s">
        <v>35</v>
      </c>
      <c r="BS141" s="1053" t="s">
        <v>35</v>
      </c>
      <c r="BT141" s="1053" t="s">
        <v>35</v>
      </c>
      <c r="BU141" s="1053" t="s">
        <v>35</v>
      </c>
      <c r="BV141" s="1053" t="s">
        <v>35</v>
      </c>
      <c r="BW141" s="1053" t="s">
        <v>35</v>
      </c>
      <c r="BX141" s="1053" t="s">
        <v>35</v>
      </c>
      <c r="BY141" s="1113" t="s">
        <v>35</v>
      </c>
      <c r="BZ141" s="1113" t="s">
        <v>35</v>
      </c>
      <c r="CA141" s="1113" t="s">
        <v>35</v>
      </c>
      <c r="CB141" s="1113" t="s">
        <v>35</v>
      </c>
      <c r="CC141" s="1113" t="s">
        <v>35</v>
      </c>
      <c r="CD141" s="1113" t="s">
        <v>35</v>
      </c>
      <c r="CE141" s="1113" t="s">
        <v>35</v>
      </c>
      <c r="CF141" s="1113" t="s">
        <v>35</v>
      </c>
      <c r="CG141" s="1113" t="s">
        <v>35</v>
      </c>
      <c r="CH141" s="1113" t="s">
        <v>35</v>
      </c>
      <c r="CI141" s="1113" t="s">
        <v>35</v>
      </c>
      <c r="CJ141" s="1113" t="s">
        <v>35</v>
      </c>
      <c r="CK141" s="1113" t="s">
        <v>35</v>
      </c>
      <c r="CL141" s="1113" t="s">
        <v>35</v>
      </c>
      <c r="CM141" s="1113" t="s">
        <v>35</v>
      </c>
      <c r="CN141" s="1113" t="s">
        <v>35</v>
      </c>
      <c r="CO141" s="1113" t="s">
        <v>35</v>
      </c>
      <c r="CP141" s="1113" t="s">
        <v>35</v>
      </c>
      <c r="CQ141" s="1113" t="s">
        <v>35</v>
      </c>
      <c r="CR141" s="1113" t="s">
        <v>35</v>
      </c>
      <c r="CS141" s="1113" t="s">
        <v>35</v>
      </c>
      <c r="CT141" s="1113" t="s">
        <v>35</v>
      </c>
      <c r="CU141" s="1113" t="s">
        <v>35</v>
      </c>
      <c r="CV141" s="1113" t="s">
        <v>35</v>
      </c>
      <c r="CW141" s="1113" t="s">
        <v>35</v>
      </c>
      <c r="CX141" s="1113" t="s">
        <v>35</v>
      </c>
      <c r="CY141" s="1113" t="s">
        <v>35</v>
      </c>
      <c r="CZ141" s="1134" t="s">
        <v>35</v>
      </c>
    </row>
    <row r="142" s="130" customFormat="true" ht="15" customHeight="true" x14ac:dyDescent="0.2">
      <c r="A142" s="1641"/>
      <c r="B142" s="246" t="s">
        <v>65</v>
      </c>
      <c r="C142" s="983" t="s">
        <v>35</v>
      </c>
      <c r="D142" s="990" t="s">
        <v>35</v>
      </c>
      <c r="E142" s="990" t="s">
        <v>35</v>
      </c>
      <c r="F142" s="990" t="s">
        <v>35</v>
      </c>
      <c r="G142" s="997" t="s">
        <v>35</v>
      </c>
      <c r="H142" s="1004" t="s">
        <v>35</v>
      </c>
      <c r="I142" s="990" t="s">
        <v>35</v>
      </c>
      <c r="J142" s="990" t="s">
        <v>35</v>
      </c>
      <c r="K142" s="990" t="s">
        <v>35</v>
      </c>
      <c r="L142" s="1011" t="s">
        <v>35</v>
      </c>
      <c r="M142" s="1017" t="s">
        <v>35</v>
      </c>
      <c r="N142" s="990" t="s">
        <v>35</v>
      </c>
      <c r="O142" s="990" t="s">
        <v>35</v>
      </c>
      <c r="P142" s="990" t="s">
        <v>35</v>
      </c>
      <c r="Q142" s="997" t="s">
        <v>35</v>
      </c>
      <c r="R142" s="1004" t="s">
        <v>35</v>
      </c>
      <c r="S142" s="990" t="s">
        <v>35</v>
      </c>
      <c r="T142" s="990" t="s">
        <v>35</v>
      </c>
      <c r="U142" s="990" t="s">
        <v>35</v>
      </c>
      <c r="V142" s="990" t="s">
        <v>35</v>
      </c>
      <c r="W142" s="990" t="s">
        <v>35</v>
      </c>
      <c r="X142" s="990" t="s">
        <v>35</v>
      </c>
      <c r="Y142" s="1021" t="s">
        <v>35</v>
      </c>
      <c r="Z142" s="1021" t="s">
        <v>35</v>
      </c>
      <c r="AA142" s="1021" t="s">
        <v>35</v>
      </c>
      <c r="AB142" s="1021" t="s">
        <v>35</v>
      </c>
      <c r="AC142" s="1021" t="s">
        <v>35</v>
      </c>
      <c r="AD142" s="1021" t="s">
        <v>35</v>
      </c>
      <c r="AE142" s="1021" t="s">
        <v>35</v>
      </c>
      <c r="AF142" s="1021" t="s">
        <v>35</v>
      </c>
      <c r="AG142" s="1021" t="s">
        <v>35</v>
      </c>
      <c r="AH142" s="1021" t="s">
        <v>35</v>
      </c>
      <c r="AI142" s="1021" t="s">
        <v>35</v>
      </c>
      <c r="AJ142" s="1021" t="s">
        <v>35</v>
      </c>
      <c r="AK142" s="1021" t="s">
        <v>35</v>
      </c>
      <c r="AL142" s="1021" t="s">
        <v>35</v>
      </c>
      <c r="AM142" s="1021" t="s">
        <v>35</v>
      </c>
      <c r="AN142" s="1021" t="s">
        <v>35</v>
      </c>
      <c r="AO142" s="1021" t="s">
        <v>35</v>
      </c>
      <c r="AP142" s="1021" t="s">
        <v>35</v>
      </c>
      <c r="AQ142" s="1021" t="s">
        <v>35</v>
      </c>
      <c r="AR142" s="1021" t="s">
        <v>35</v>
      </c>
      <c r="AS142" s="1021" t="s">
        <v>35</v>
      </c>
      <c r="AT142" s="1021" t="s">
        <v>35</v>
      </c>
      <c r="AU142" s="1021" t="s">
        <v>35</v>
      </c>
      <c r="AV142" s="1021" t="s">
        <v>35</v>
      </c>
      <c r="AW142" s="1021" t="s">
        <v>35</v>
      </c>
      <c r="AX142" s="1021" t="s">
        <v>35</v>
      </c>
      <c r="AY142" s="1024" t="s">
        <v>35</v>
      </c>
      <c r="AZ142" s="1024" t="s">
        <v>35</v>
      </c>
      <c r="BA142" s="1601"/>
      <c r="BB142" s="159" t="s">
        <v>65</v>
      </c>
      <c r="BC142" s="1034" t="s">
        <v>35</v>
      </c>
      <c r="BD142" s="1053" t="s">
        <v>35</v>
      </c>
      <c r="BE142" s="1053" t="s">
        <v>35</v>
      </c>
      <c r="BF142" s="1053" t="s">
        <v>35</v>
      </c>
      <c r="BG142" s="1073" t="s">
        <v>35</v>
      </c>
      <c r="BH142" s="1093" t="s">
        <v>35</v>
      </c>
      <c r="BI142" s="1053" t="s">
        <v>35</v>
      </c>
      <c r="BJ142" s="1053" t="s">
        <v>35</v>
      </c>
      <c r="BK142" s="1053" t="s">
        <v>35</v>
      </c>
      <c r="BL142" s="1073" t="s">
        <v>35</v>
      </c>
      <c r="BM142" s="1093" t="s">
        <v>35</v>
      </c>
      <c r="BN142" s="1053" t="s">
        <v>35</v>
      </c>
      <c r="BO142" s="1053" t="s">
        <v>35</v>
      </c>
      <c r="BP142" s="1053" t="s">
        <v>35</v>
      </c>
      <c r="BQ142" s="1073" t="s">
        <v>35</v>
      </c>
      <c r="BR142" s="1093" t="s">
        <v>35</v>
      </c>
      <c r="BS142" s="1053" t="s">
        <v>35</v>
      </c>
      <c r="BT142" s="1053" t="s">
        <v>35</v>
      </c>
      <c r="BU142" s="1053" t="s">
        <v>35</v>
      </c>
      <c r="BV142" s="1053" t="s">
        <v>35</v>
      </c>
      <c r="BW142" s="1053" t="s">
        <v>35</v>
      </c>
      <c r="BX142" s="1053" t="s">
        <v>35</v>
      </c>
      <c r="BY142" s="1113" t="s">
        <v>35</v>
      </c>
      <c r="BZ142" s="1113" t="s">
        <v>35</v>
      </c>
      <c r="CA142" s="1113" t="s">
        <v>35</v>
      </c>
      <c r="CB142" s="1113" t="s">
        <v>35</v>
      </c>
      <c r="CC142" s="1113" t="s">
        <v>35</v>
      </c>
      <c r="CD142" s="1113" t="s">
        <v>35</v>
      </c>
      <c r="CE142" s="1113" t="s">
        <v>35</v>
      </c>
      <c r="CF142" s="1113" t="s">
        <v>35</v>
      </c>
      <c r="CG142" s="1113" t="s">
        <v>35</v>
      </c>
      <c r="CH142" s="1113" t="s">
        <v>35</v>
      </c>
      <c r="CI142" s="1113" t="s">
        <v>35</v>
      </c>
      <c r="CJ142" s="1113" t="s">
        <v>35</v>
      </c>
      <c r="CK142" s="1113" t="s">
        <v>35</v>
      </c>
      <c r="CL142" s="1113" t="s">
        <v>35</v>
      </c>
      <c r="CM142" s="1113" t="s">
        <v>35</v>
      </c>
      <c r="CN142" s="1113" t="s">
        <v>35</v>
      </c>
      <c r="CO142" s="1113" t="s">
        <v>35</v>
      </c>
      <c r="CP142" s="1113" t="s">
        <v>35</v>
      </c>
      <c r="CQ142" s="1113" t="s">
        <v>35</v>
      </c>
      <c r="CR142" s="1113" t="s">
        <v>35</v>
      </c>
      <c r="CS142" s="1113" t="s">
        <v>35</v>
      </c>
      <c r="CT142" s="1113" t="s">
        <v>35</v>
      </c>
      <c r="CU142" s="1113" t="s">
        <v>35</v>
      </c>
      <c r="CV142" s="1113" t="s">
        <v>35</v>
      </c>
      <c r="CW142" s="1113" t="s">
        <v>35</v>
      </c>
      <c r="CX142" s="1113" t="s">
        <v>35</v>
      </c>
      <c r="CY142" s="1113" t="s">
        <v>35</v>
      </c>
      <c r="CZ142" s="1134" t="s">
        <v>35</v>
      </c>
    </row>
    <row r="143" s="130" customFormat="true" ht="15" customHeight="true" x14ac:dyDescent="0.2">
      <c r="A143" s="1641"/>
      <c r="B143" s="246" t="s">
        <v>66</v>
      </c>
      <c r="C143" s="983" t="s">
        <v>35</v>
      </c>
      <c r="D143" s="990" t="s">
        <v>35</v>
      </c>
      <c r="E143" s="990" t="s">
        <v>35</v>
      </c>
      <c r="F143" s="990" t="s">
        <v>35</v>
      </c>
      <c r="G143" s="997" t="s">
        <v>35</v>
      </c>
      <c r="H143" s="1004" t="s">
        <v>35</v>
      </c>
      <c r="I143" s="990" t="s">
        <v>35</v>
      </c>
      <c r="J143" s="990" t="s">
        <v>35</v>
      </c>
      <c r="K143" s="990" t="s">
        <v>35</v>
      </c>
      <c r="L143" s="1011" t="s">
        <v>35</v>
      </c>
      <c r="M143" s="1017" t="s">
        <v>35</v>
      </c>
      <c r="N143" s="990" t="s">
        <v>35</v>
      </c>
      <c r="O143" s="990" t="s">
        <v>35</v>
      </c>
      <c r="P143" s="990" t="s">
        <v>35</v>
      </c>
      <c r="Q143" s="997" t="s">
        <v>35</v>
      </c>
      <c r="R143" s="1004" t="s">
        <v>35</v>
      </c>
      <c r="S143" s="990" t="s">
        <v>35</v>
      </c>
      <c r="T143" s="990" t="s">
        <v>35</v>
      </c>
      <c r="U143" s="990" t="s">
        <v>35</v>
      </c>
      <c r="V143" s="990" t="s">
        <v>35</v>
      </c>
      <c r="W143" s="990" t="s">
        <v>35</v>
      </c>
      <c r="X143" s="990" t="s">
        <v>35</v>
      </c>
      <c r="Y143" s="1021" t="s">
        <v>35</v>
      </c>
      <c r="Z143" s="1021" t="s">
        <v>35</v>
      </c>
      <c r="AA143" s="1021" t="s">
        <v>35</v>
      </c>
      <c r="AB143" s="1021" t="s">
        <v>35</v>
      </c>
      <c r="AC143" s="1021" t="s">
        <v>35</v>
      </c>
      <c r="AD143" s="1021" t="s">
        <v>35</v>
      </c>
      <c r="AE143" s="1021" t="s">
        <v>35</v>
      </c>
      <c r="AF143" s="1021" t="s">
        <v>35</v>
      </c>
      <c r="AG143" s="1021" t="s">
        <v>35</v>
      </c>
      <c r="AH143" s="1021" t="s">
        <v>35</v>
      </c>
      <c r="AI143" s="1021" t="s">
        <v>35</v>
      </c>
      <c r="AJ143" s="1021" t="s">
        <v>35</v>
      </c>
      <c r="AK143" s="1021" t="s">
        <v>35</v>
      </c>
      <c r="AL143" s="1021" t="s">
        <v>35</v>
      </c>
      <c r="AM143" s="1021" t="s">
        <v>35</v>
      </c>
      <c r="AN143" s="1021" t="s">
        <v>35</v>
      </c>
      <c r="AO143" s="1021" t="s">
        <v>35</v>
      </c>
      <c r="AP143" s="1021" t="s">
        <v>35</v>
      </c>
      <c r="AQ143" s="1021" t="s">
        <v>35</v>
      </c>
      <c r="AR143" s="1021" t="s">
        <v>35</v>
      </c>
      <c r="AS143" s="1021" t="s">
        <v>35</v>
      </c>
      <c r="AT143" s="1021" t="s">
        <v>35</v>
      </c>
      <c r="AU143" s="1021" t="s">
        <v>35</v>
      </c>
      <c r="AV143" s="1021" t="s">
        <v>35</v>
      </c>
      <c r="AW143" s="1021" t="s">
        <v>35</v>
      </c>
      <c r="AX143" s="1021" t="s">
        <v>35</v>
      </c>
      <c r="AY143" s="1024" t="s">
        <v>35</v>
      </c>
      <c r="AZ143" s="1024" t="s">
        <v>35</v>
      </c>
      <c r="BA143" s="1601"/>
      <c r="BB143" s="159" t="s">
        <v>66</v>
      </c>
      <c r="BC143" s="1034" t="s">
        <v>35</v>
      </c>
      <c r="BD143" s="1053" t="s">
        <v>35</v>
      </c>
      <c r="BE143" s="1053" t="s">
        <v>35</v>
      </c>
      <c r="BF143" s="1053" t="s">
        <v>35</v>
      </c>
      <c r="BG143" s="1073" t="s">
        <v>35</v>
      </c>
      <c r="BH143" s="1093" t="s">
        <v>35</v>
      </c>
      <c r="BI143" s="1053" t="s">
        <v>35</v>
      </c>
      <c r="BJ143" s="1053" t="s">
        <v>35</v>
      </c>
      <c r="BK143" s="1053" t="s">
        <v>35</v>
      </c>
      <c r="BL143" s="1073" t="s">
        <v>35</v>
      </c>
      <c r="BM143" s="1093" t="s">
        <v>35</v>
      </c>
      <c r="BN143" s="1053" t="s">
        <v>35</v>
      </c>
      <c r="BO143" s="1053" t="s">
        <v>35</v>
      </c>
      <c r="BP143" s="1053" t="s">
        <v>35</v>
      </c>
      <c r="BQ143" s="1073" t="s">
        <v>35</v>
      </c>
      <c r="BR143" s="1093" t="s">
        <v>35</v>
      </c>
      <c r="BS143" s="1053" t="s">
        <v>35</v>
      </c>
      <c r="BT143" s="1053" t="s">
        <v>35</v>
      </c>
      <c r="BU143" s="1053" t="s">
        <v>35</v>
      </c>
      <c r="BV143" s="1053" t="s">
        <v>35</v>
      </c>
      <c r="BW143" s="1053" t="s">
        <v>35</v>
      </c>
      <c r="BX143" s="1053" t="s">
        <v>35</v>
      </c>
      <c r="BY143" s="1113" t="s">
        <v>35</v>
      </c>
      <c r="BZ143" s="1113" t="s">
        <v>35</v>
      </c>
      <c r="CA143" s="1113" t="s">
        <v>35</v>
      </c>
      <c r="CB143" s="1113" t="s">
        <v>35</v>
      </c>
      <c r="CC143" s="1113" t="s">
        <v>35</v>
      </c>
      <c r="CD143" s="1113" t="s">
        <v>35</v>
      </c>
      <c r="CE143" s="1113" t="s">
        <v>35</v>
      </c>
      <c r="CF143" s="1113" t="s">
        <v>35</v>
      </c>
      <c r="CG143" s="1113" t="s">
        <v>35</v>
      </c>
      <c r="CH143" s="1113" t="s">
        <v>35</v>
      </c>
      <c r="CI143" s="1113" t="s">
        <v>35</v>
      </c>
      <c r="CJ143" s="1113" t="s">
        <v>35</v>
      </c>
      <c r="CK143" s="1113" t="s">
        <v>35</v>
      </c>
      <c r="CL143" s="1113" t="s">
        <v>35</v>
      </c>
      <c r="CM143" s="1113" t="s">
        <v>35</v>
      </c>
      <c r="CN143" s="1113" t="s">
        <v>35</v>
      </c>
      <c r="CO143" s="1113" t="s">
        <v>35</v>
      </c>
      <c r="CP143" s="1113" t="s">
        <v>35</v>
      </c>
      <c r="CQ143" s="1113" t="s">
        <v>35</v>
      </c>
      <c r="CR143" s="1113" t="s">
        <v>35</v>
      </c>
      <c r="CS143" s="1113" t="s">
        <v>35</v>
      </c>
      <c r="CT143" s="1113" t="s">
        <v>35</v>
      </c>
      <c r="CU143" s="1113" t="s">
        <v>35</v>
      </c>
      <c r="CV143" s="1113" t="s">
        <v>35</v>
      </c>
      <c r="CW143" s="1113" t="s">
        <v>35</v>
      </c>
      <c r="CX143" s="1113" t="s">
        <v>35</v>
      </c>
      <c r="CY143" s="1113" t="s">
        <v>35</v>
      </c>
      <c r="CZ143" s="1134" t="s">
        <v>35</v>
      </c>
    </row>
    <row r="144" s="130" customFormat="true" ht="15" customHeight="true" x14ac:dyDescent="0.2">
      <c r="A144" s="1641" t="s">
        <v>106</v>
      </c>
      <c r="B144" s="246" t="s">
        <v>63</v>
      </c>
      <c r="C144" s="983" t="s">
        <v>35</v>
      </c>
      <c r="D144" s="990" t="s">
        <v>35</v>
      </c>
      <c r="E144" s="990" t="s">
        <v>35</v>
      </c>
      <c r="F144" s="990" t="s">
        <v>35</v>
      </c>
      <c r="G144" s="997" t="s">
        <v>35</v>
      </c>
      <c r="H144" s="1004" t="s">
        <v>35</v>
      </c>
      <c r="I144" s="990" t="s">
        <v>35</v>
      </c>
      <c r="J144" s="990" t="s">
        <v>35</v>
      </c>
      <c r="K144" s="990" t="s">
        <v>35</v>
      </c>
      <c r="L144" s="1011" t="s">
        <v>35</v>
      </c>
      <c r="M144" s="1017" t="s">
        <v>35</v>
      </c>
      <c r="N144" s="990" t="s">
        <v>35</v>
      </c>
      <c r="O144" s="990" t="s">
        <v>35</v>
      </c>
      <c r="P144" s="990" t="s">
        <v>35</v>
      </c>
      <c r="Q144" s="997" t="s">
        <v>35</v>
      </c>
      <c r="R144" s="1004" t="s">
        <v>35</v>
      </c>
      <c r="S144" s="990" t="s">
        <v>35</v>
      </c>
      <c r="T144" s="990" t="s">
        <v>35</v>
      </c>
      <c r="U144" s="990" t="s">
        <v>35</v>
      </c>
      <c r="V144" s="990" t="s">
        <v>35</v>
      </c>
      <c r="W144" s="990" t="s">
        <v>35</v>
      </c>
      <c r="X144" s="990" t="s">
        <v>35</v>
      </c>
      <c r="Y144" s="1021" t="s">
        <v>35</v>
      </c>
      <c r="Z144" s="1021" t="s">
        <v>35</v>
      </c>
      <c r="AA144" s="1021" t="s">
        <v>35</v>
      </c>
      <c r="AB144" s="1021" t="s">
        <v>35</v>
      </c>
      <c r="AC144" s="1021" t="s">
        <v>35</v>
      </c>
      <c r="AD144" s="1021" t="s">
        <v>35</v>
      </c>
      <c r="AE144" s="1021" t="s">
        <v>35</v>
      </c>
      <c r="AF144" s="1021" t="s">
        <v>35</v>
      </c>
      <c r="AG144" s="1021" t="s">
        <v>35</v>
      </c>
      <c r="AH144" s="1021" t="s">
        <v>35</v>
      </c>
      <c r="AI144" s="1021" t="s">
        <v>35</v>
      </c>
      <c r="AJ144" s="1021" t="s">
        <v>35</v>
      </c>
      <c r="AK144" s="1021" t="s">
        <v>35</v>
      </c>
      <c r="AL144" s="1021" t="s">
        <v>35</v>
      </c>
      <c r="AM144" s="1021" t="s">
        <v>35</v>
      </c>
      <c r="AN144" s="1021" t="s">
        <v>35</v>
      </c>
      <c r="AO144" s="1021" t="s">
        <v>35</v>
      </c>
      <c r="AP144" s="1021" t="s">
        <v>35</v>
      </c>
      <c r="AQ144" s="1021" t="s">
        <v>35</v>
      </c>
      <c r="AR144" s="1021" t="s">
        <v>35</v>
      </c>
      <c r="AS144" s="1021" t="s">
        <v>35</v>
      </c>
      <c r="AT144" s="1021" t="s">
        <v>35</v>
      </c>
      <c r="AU144" s="1021" t="s">
        <v>35</v>
      </c>
      <c r="AV144" s="1021" t="s">
        <v>35</v>
      </c>
      <c r="AW144" s="1021" t="s">
        <v>35</v>
      </c>
      <c r="AX144" s="1021" t="s">
        <v>35</v>
      </c>
      <c r="AY144" s="1024" t="s">
        <v>35</v>
      </c>
      <c r="AZ144" s="1024" t="s">
        <v>35</v>
      </c>
      <c r="BA144" s="1601" t="s">
        <v>106</v>
      </c>
      <c r="BB144" s="159" t="s">
        <v>63</v>
      </c>
      <c r="BC144" s="1034" t="s">
        <v>35</v>
      </c>
      <c r="BD144" s="1053" t="s">
        <v>35</v>
      </c>
      <c r="BE144" s="1053" t="s">
        <v>35</v>
      </c>
      <c r="BF144" s="1053" t="s">
        <v>35</v>
      </c>
      <c r="BG144" s="1073" t="s">
        <v>35</v>
      </c>
      <c r="BH144" s="1093" t="s">
        <v>35</v>
      </c>
      <c r="BI144" s="1053" t="s">
        <v>35</v>
      </c>
      <c r="BJ144" s="1053" t="s">
        <v>35</v>
      </c>
      <c r="BK144" s="1053" t="s">
        <v>35</v>
      </c>
      <c r="BL144" s="1073" t="s">
        <v>35</v>
      </c>
      <c r="BM144" s="1093" t="s">
        <v>35</v>
      </c>
      <c r="BN144" s="1053" t="s">
        <v>35</v>
      </c>
      <c r="BO144" s="1053" t="s">
        <v>35</v>
      </c>
      <c r="BP144" s="1053" t="s">
        <v>35</v>
      </c>
      <c r="BQ144" s="1073" t="s">
        <v>35</v>
      </c>
      <c r="BR144" s="1093" t="s">
        <v>35</v>
      </c>
      <c r="BS144" s="1053" t="s">
        <v>35</v>
      </c>
      <c r="BT144" s="1053" t="s">
        <v>35</v>
      </c>
      <c r="BU144" s="1053" t="s">
        <v>35</v>
      </c>
      <c r="BV144" s="1053" t="s">
        <v>35</v>
      </c>
      <c r="BW144" s="1053" t="s">
        <v>35</v>
      </c>
      <c r="BX144" s="1053" t="s">
        <v>35</v>
      </c>
      <c r="BY144" s="1113" t="s">
        <v>35</v>
      </c>
      <c r="BZ144" s="1113" t="s">
        <v>35</v>
      </c>
      <c r="CA144" s="1113" t="s">
        <v>35</v>
      </c>
      <c r="CB144" s="1113" t="s">
        <v>35</v>
      </c>
      <c r="CC144" s="1113" t="s">
        <v>35</v>
      </c>
      <c r="CD144" s="1113" t="s">
        <v>35</v>
      </c>
      <c r="CE144" s="1113" t="s">
        <v>35</v>
      </c>
      <c r="CF144" s="1113" t="s">
        <v>35</v>
      </c>
      <c r="CG144" s="1113" t="s">
        <v>35</v>
      </c>
      <c r="CH144" s="1113" t="s">
        <v>35</v>
      </c>
      <c r="CI144" s="1113" t="s">
        <v>35</v>
      </c>
      <c r="CJ144" s="1113" t="s">
        <v>35</v>
      </c>
      <c r="CK144" s="1113" t="s">
        <v>35</v>
      </c>
      <c r="CL144" s="1113" t="s">
        <v>35</v>
      </c>
      <c r="CM144" s="1113" t="s">
        <v>35</v>
      </c>
      <c r="CN144" s="1113" t="s">
        <v>35</v>
      </c>
      <c r="CO144" s="1113" t="s">
        <v>35</v>
      </c>
      <c r="CP144" s="1113" t="s">
        <v>35</v>
      </c>
      <c r="CQ144" s="1113" t="s">
        <v>35</v>
      </c>
      <c r="CR144" s="1113" t="s">
        <v>35</v>
      </c>
      <c r="CS144" s="1113" t="s">
        <v>35</v>
      </c>
      <c r="CT144" s="1113" t="s">
        <v>35</v>
      </c>
      <c r="CU144" s="1113" t="s">
        <v>35</v>
      </c>
      <c r="CV144" s="1113" t="s">
        <v>35</v>
      </c>
      <c r="CW144" s="1113" t="s">
        <v>35</v>
      </c>
      <c r="CX144" s="1113" t="s">
        <v>35</v>
      </c>
      <c r="CY144" s="1113" t="s">
        <v>35</v>
      </c>
      <c r="CZ144" s="1134" t="s">
        <v>35</v>
      </c>
    </row>
    <row r="145" s="130" customFormat="true" ht="15" customHeight="true" x14ac:dyDescent="0.2">
      <c r="A145" s="1641"/>
      <c r="B145" s="246" t="s">
        <v>64</v>
      </c>
      <c r="C145" s="983" t="s">
        <v>35</v>
      </c>
      <c r="D145" s="990" t="s">
        <v>35</v>
      </c>
      <c r="E145" s="990" t="s">
        <v>35</v>
      </c>
      <c r="F145" s="990" t="s">
        <v>35</v>
      </c>
      <c r="G145" s="997" t="s">
        <v>35</v>
      </c>
      <c r="H145" s="1004" t="s">
        <v>35</v>
      </c>
      <c r="I145" s="990" t="s">
        <v>35</v>
      </c>
      <c r="J145" s="990" t="s">
        <v>35</v>
      </c>
      <c r="K145" s="990" t="s">
        <v>35</v>
      </c>
      <c r="L145" s="1011" t="s">
        <v>35</v>
      </c>
      <c r="M145" s="1017" t="s">
        <v>35</v>
      </c>
      <c r="N145" s="990" t="s">
        <v>35</v>
      </c>
      <c r="O145" s="990" t="s">
        <v>35</v>
      </c>
      <c r="P145" s="990" t="s">
        <v>35</v>
      </c>
      <c r="Q145" s="997" t="s">
        <v>35</v>
      </c>
      <c r="R145" s="1004" t="s">
        <v>35</v>
      </c>
      <c r="S145" s="990" t="s">
        <v>35</v>
      </c>
      <c r="T145" s="990" t="s">
        <v>35</v>
      </c>
      <c r="U145" s="990" t="s">
        <v>35</v>
      </c>
      <c r="V145" s="990" t="s">
        <v>35</v>
      </c>
      <c r="W145" s="990" t="s">
        <v>35</v>
      </c>
      <c r="X145" s="990" t="s">
        <v>35</v>
      </c>
      <c r="Y145" s="1021" t="s">
        <v>35</v>
      </c>
      <c r="Z145" s="1021" t="s">
        <v>35</v>
      </c>
      <c r="AA145" s="1021" t="s">
        <v>35</v>
      </c>
      <c r="AB145" s="1021" t="s">
        <v>35</v>
      </c>
      <c r="AC145" s="1021" t="s">
        <v>35</v>
      </c>
      <c r="AD145" s="1021" t="s">
        <v>35</v>
      </c>
      <c r="AE145" s="1021" t="s">
        <v>35</v>
      </c>
      <c r="AF145" s="1021" t="s">
        <v>35</v>
      </c>
      <c r="AG145" s="1021" t="s">
        <v>35</v>
      </c>
      <c r="AH145" s="1021" t="s">
        <v>35</v>
      </c>
      <c r="AI145" s="1021" t="s">
        <v>35</v>
      </c>
      <c r="AJ145" s="1021" t="s">
        <v>35</v>
      </c>
      <c r="AK145" s="1021" t="s">
        <v>35</v>
      </c>
      <c r="AL145" s="1021" t="s">
        <v>35</v>
      </c>
      <c r="AM145" s="1021" t="s">
        <v>35</v>
      </c>
      <c r="AN145" s="1021" t="s">
        <v>35</v>
      </c>
      <c r="AO145" s="1021" t="s">
        <v>35</v>
      </c>
      <c r="AP145" s="1021" t="s">
        <v>35</v>
      </c>
      <c r="AQ145" s="1021" t="s">
        <v>35</v>
      </c>
      <c r="AR145" s="1021" t="s">
        <v>35</v>
      </c>
      <c r="AS145" s="1021" t="s">
        <v>35</v>
      </c>
      <c r="AT145" s="1021" t="s">
        <v>35</v>
      </c>
      <c r="AU145" s="1021" t="s">
        <v>35</v>
      </c>
      <c r="AV145" s="1021" t="s">
        <v>35</v>
      </c>
      <c r="AW145" s="1021" t="s">
        <v>35</v>
      </c>
      <c r="AX145" s="1021" t="s">
        <v>35</v>
      </c>
      <c r="AY145" s="1024" t="s">
        <v>35</v>
      </c>
      <c r="AZ145" s="1024" t="s">
        <v>35</v>
      </c>
      <c r="BA145" s="1601"/>
      <c r="BB145" s="159" t="s">
        <v>64</v>
      </c>
      <c r="BC145" s="1034" t="s">
        <v>35</v>
      </c>
      <c r="BD145" s="1053" t="s">
        <v>35</v>
      </c>
      <c r="BE145" s="1053" t="s">
        <v>35</v>
      </c>
      <c r="BF145" s="1053" t="s">
        <v>35</v>
      </c>
      <c r="BG145" s="1073" t="s">
        <v>35</v>
      </c>
      <c r="BH145" s="1093" t="s">
        <v>35</v>
      </c>
      <c r="BI145" s="1053" t="s">
        <v>35</v>
      </c>
      <c r="BJ145" s="1053" t="s">
        <v>35</v>
      </c>
      <c r="BK145" s="1053" t="s">
        <v>35</v>
      </c>
      <c r="BL145" s="1073" t="s">
        <v>35</v>
      </c>
      <c r="BM145" s="1093" t="s">
        <v>35</v>
      </c>
      <c r="BN145" s="1053" t="s">
        <v>35</v>
      </c>
      <c r="BO145" s="1053" t="s">
        <v>35</v>
      </c>
      <c r="BP145" s="1053" t="s">
        <v>35</v>
      </c>
      <c r="BQ145" s="1073" t="s">
        <v>35</v>
      </c>
      <c r="BR145" s="1093" t="s">
        <v>35</v>
      </c>
      <c r="BS145" s="1053" t="s">
        <v>35</v>
      </c>
      <c r="BT145" s="1053" t="s">
        <v>35</v>
      </c>
      <c r="BU145" s="1053" t="s">
        <v>35</v>
      </c>
      <c r="BV145" s="1053" t="s">
        <v>35</v>
      </c>
      <c r="BW145" s="1053" t="s">
        <v>35</v>
      </c>
      <c r="BX145" s="1053" t="s">
        <v>35</v>
      </c>
      <c r="BY145" s="1113" t="s">
        <v>35</v>
      </c>
      <c r="BZ145" s="1113" t="s">
        <v>35</v>
      </c>
      <c r="CA145" s="1113" t="s">
        <v>35</v>
      </c>
      <c r="CB145" s="1113" t="s">
        <v>35</v>
      </c>
      <c r="CC145" s="1113" t="s">
        <v>35</v>
      </c>
      <c r="CD145" s="1113" t="s">
        <v>35</v>
      </c>
      <c r="CE145" s="1113" t="s">
        <v>35</v>
      </c>
      <c r="CF145" s="1113" t="s">
        <v>35</v>
      </c>
      <c r="CG145" s="1113" t="s">
        <v>35</v>
      </c>
      <c r="CH145" s="1113" t="s">
        <v>35</v>
      </c>
      <c r="CI145" s="1113" t="s">
        <v>35</v>
      </c>
      <c r="CJ145" s="1113" t="s">
        <v>35</v>
      </c>
      <c r="CK145" s="1113" t="s">
        <v>35</v>
      </c>
      <c r="CL145" s="1113" t="s">
        <v>35</v>
      </c>
      <c r="CM145" s="1113" t="s">
        <v>35</v>
      </c>
      <c r="CN145" s="1113" t="s">
        <v>35</v>
      </c>
      <c r="CO145" s="1113" t="s">
        <v>35</v>
      </c>
      <c r="CP145" s="1113" t="s">
        <v>35</v>
      </c>
      <c r="CQ145" s="1113" t="s">
        <v>35</v>
      </c>
      <c r="CR145" s="1113" t="s">
        <v>35</v>
      </c>
      <c r="CS145" s="1113" t="s">
        <v>35</v>
      </c>
      <c r="CT145" s="1113" t="s">
        <v>35</v>
      </c>
      <c r="CU145" s="1113" t="s">
        <v>35</v>
      </c>
      <c r="CV145" s="1113" t="s">
        <v>35</v>
      </c>
      <c r="CW145" s="1113" t="s">
        <v>35</v>
      </c>
      <c r="CX145" s="1113" t="s">
        <v>35</v>
      </c>
      <c r="CY145" s="1113" t="s">
        <v>35</v>
      </c>
      <c r="CZ145" s="1134" t="s">
        <v>35</v>
      </c>
    </row>
    <row r="146" s="130" customFormat="true" ht="15" customHeight="true" x14ac:dyDescent="0.2">
      <c r="A146" s="1641"/>
      <c r="B146" s="246" t="s">
        <v>65</v>
      </c>
      <c r="C146" s="983" t="s">
        <v>35</v>
      </c>
      <c r="D146" s="990" t="s">
        <v>35</v>
      </c>
      <c r="E146" s="990" t="s">
        <v>35</v>
      </c>
      <c r="F146" s="990" t="s">
        <v>35</v>
      </c>
      <c r="G146" s="997" t="s">
        <v>35</v>
      </c>
      <c r="H146" s="1004" t="s">
        <v>35</v>
      </c>
      <c r="I146" s="990" t="s">
        <v>35</v>
      </c>
      <c r="J146" s="990" t="s">
        <v>35</v>
      </c>
      <c r="K146" s="990" t="s">
        <v>35</v>
      </c>
      <c r="L146" s="1011" t="s">
        <v>35</v>
      </c>
      <c r="M146" s="1017" t="s">
        <v>35</v>
      </c>
      <c r="N146" s="990" t="s">
        <v>35</v>
      </c>
      <c r="O146" s="990" t="s">
        <v>35</v>
      </c>
      <c r="P146" s="990" t="s">
        <v>35</v>
      </c>
      <c r="Q146" s="997" t="s">
        <v>35</v>
      </c>
      <c r="R146" s="1004" t="s">
        <v>35</v>
      </c>
      <c r="S146" s="990" t="s">
        <v>35</v>
      </c>
      <c r="T146" s="990" t="s">
        <v>35</v>
      </c>
      <c r="U146" s="990" t="s">
        <v>35</v>
      </c>
      <c r="V146" s="990" t="s">
        <v>35</v>
      </c>
      <c r="W146" s="990" t="s">
        <v>35</v>
      </c>
      <c r="X146" s="990" t="s">
        <v>35</v>
      </c>
      <c r="Y146" s="1021" t="s">
        <v>35</v>
      </c>
      <c r="Z146" s="1021" t="s">
        <v>35</v>
      </c>
      <c r="AA146" s="1021" t="s">
        <v>35</v>
      </c>
      <c r="AB146" s="1021" t="s">
        <v>35</v>
      </c>
      <c r="AC146" s="1021" t="s">
        <v>35</v>
      </c>
      <c r="AD146" s="1021" t="s">
        <v>35</v>
      </c>
      <c r="AE146" s="1021" t="s">
        <v>35</v>
      </c>
      <c r="AF146" s="1021" t="s">
        <v>35</v>
      </c>
      <c r="AG146" s="1021" t="s">
        <v>35</v>
      </c>
      <c r="AH146" s="1021" t="s">
        <v>35</v>
      </c>
      <c r="AI146" s="1021" t="s">
        <v>35</v>
      </c>
      <c r="AJ146" s="1021" t="s">
        <v>35</v>
      </c>
      <c r="AK146" s="1021" t="s">
        <v>35</v>
      </c>
      <c r="AL146" s="1021" t="s">
        <v>35</v>
      </c>
      <c r="AM146" s="1021" t="s">
        <v>35</v>
      </c>
      <c r="AN146" s="1021" t="s">
        <v>35</v>
      </c>
      <c r="AO146" s="1021" t="s">
        <v>35</v>
      </c>
      <c r="AP146" s="1021" t="s">
        <v>35</v>
      </c>
      <c r="AQ146" s="1021" t="s">
        <v>35</v>
      </c>
      <c r="AR146" s="1021" t="s">
        <v>35</v>
      </c>
      <c r="AS146" s="1021" t="s">
        <v>35</v>
      </c>
      <c r="AT146" s="1021" t="s">
        <v>35</v>
      </c>
      <c r="AU146" s="1021" t="s">
        <v>35</v>
      </c>
      <c r="AV146" s="1021" t="s">
        <v>35</v>
      </c>
      <c r="AW146" s="1021" t="s">
        <v>35</v>
      </c>
      <c r="AX146" s="1021" t="s">
        <v>35</v>
      </c>
      <c r="AY146" s="1024" t="s">
        <v>35</v>
      </c>
      <c r="AZ146" s="1024" t="s">
        <v>35</v>
      </c>
      <c r="BA146" s="1601"/>
      <c r="BB146" s="159" t="s">
        <v>65</v>
      </c>
      <c r="BC146" s="1034" t="s">
        <v>35</v>
      </c>
      <c r="BD146" s="1053" t="s">
        <v>35</v>
      </c>
      <c r="BE146" s="1053" t="s">
        <v>35</v>
      </c>
      <c r="BF146" s="1053" t="s">
        <v>35</v>
      </c>
      <c r="BG146" s="1073" t="s">
        <v>35</v>
      </c>
      <c r="BH146" s="1093" t="s">
        <v>35</v>
      </c>
      <c r="BI146" s="1053" t="s">
        <v>35</v>
      </c>
      <c r="BJ146" s="1053" t="s">
        <v>35</v>
      </c>
      <c r="BK146" s="1053" t="s">
        <v>35</v>
      </c>
      <c r="BL146" s="1073" t="s">
        <v>35</v>
      </c>
      <c r="BM146" s="1093" t="s">
        <v>35</v>
      </c>
      <c r="BN146" s="1053" t="s">
        <v>35</v>
      </c>
      <c r="BO146" s="1053" t="s">
        <v>35</v>
      </c>
      <c r="BP146" s="1053" t="s">
        <v>35</v>
      </c>
      <c r="BQ146" s="1073" t="s">
        <v>35</v>
      </c>
      <c r="BR146" s="1093" t="s">
        <v>35</v>
      </c>
      <c r="BS146" s="1053" t="s">
        <v>35</v>
      </c>
      <c r="BT146" s="1053" t="s">
        <v>35</v>
      </c>
      <c r="BU146" s="1053" t="s">
        <v>35</v>
      </c>
      <c r="BV146" s="1053" t="s">
        <v>35</v>
      </c>
      <c r="BW146" s="1053" t="s">
        <v>35</v>
      </c>
      <c r="BX146" s="1053" t="s">
        <v>35</v>
      </c>
      <c r="BY146" s="1113" t="s">
        <v>35</v>
      </c>
      <c r="BZ146" s="1113" t="s">
        <v>35</v>
      </c>
      <c r="CA146" s="1113" t="s">
        <v>35</v>
      </c>
      <c r="CB146" s="1113" t="s">
        <v>35</v>
      </c>
      <c r="CC146" s="1113" t="s">
        <v>35</v>
      </c>
      <c r="CD146" s="1113" t="s">
        <v>35</v>
      </c>
      <c r="CE146" s="1113" t="s">
        <v>35</v>
      </c>
      <c r="CF146" s="1113" t="s">
        <v>35</v>
      </c>
      <c r="CG146" s="1113" t="s">
        <v>35</v>
      </c>
      <c r="CH146" s="1113" t="s">
        <v>35</v>
      </c>
      <c r="CI146" s="1113" t="s">
        <v>35</v>
      </c>
      <c r="CJ146" s="1113" t="s">
        <v>35</v>
      </c>
      <c r="CK146" s="1113" t="s">
        <v>35</v>
      </c>
      <c r="CL146" s="1113" t="s">
        <v>35</v>
      </c>
      <c r="CM146" s="1113" t="s">
        <v>35</v>
      </c>
      <c r="CN146" s="1113" t="s">
        <v>35</v>
      </c>
      <c r="CO146" s="1113" t="s">
        <v>35</v>
      </c>
      <c r="CP146" s="1113" t="s">
        <v>35</v>
      </c>
      <c r="CQ146" s="1113" t="s">
        <v>35</v>
      </c>
      <c r="CR146" s="1113" t="s">
        <v>35</v>
      </c>
      <c r="CS146" s="1113" t="s">
        <v>35</v>
      </c>
      <c r="CT146" s="1113" t="s">
        <v>35</v>
      </c>
      <c r="CU146" s="1113" t="s">
        <v>35</v>
      </c>
      <c r="CV146" s="1113" t="s">
        <v>35</v>
      </c>
      <c r="CW146" s="1113" t="s">
        <v>35</v>
      </c>
      <c r="CX146" s="1113" t="s">
        <v>35</v>
      </c>
      <c r="CY146" s="1113" t="s">
        <v>35</v>
      </c>
      <c r="CZ146" s="1134" t="s">
        <v>35</v>
      </c>
    </row>
    <row r="147" s="130" customFormat="true" ht="15" customHeight="true" x14ac:dyDescent="0.2">
      <c r="A147" s="1641"/>
      <c r="B147" s="246" t="s">
        <v>66</v>
      </c>
      <c r="C147" s="983" t="s">
        <v>35</v>
      </c>
      <c r="D147" s="990" t="s">
        <v>35</v>
      </c>
      <c r="E147" s="990" t="s">
        <v>35</v>
      </c>
      <c r="F147" s="990" t="s">
        <v>35</v>
      </c>
      <c r="G147" s="997" t="s">
        <v>35</v>
      </c>
      <c r="H147" s="1004" t="s">
        <v>35</v>
      </c>
      <c r="I147" s="990" t="s">
        <v>35</v>
      </c>
      <c r="J147" s="990" t="s">
        <v>35</v>
      </c>
      <c r="K147" s="990" t="s">
        <v>35</v>
      </c>
      <c r="L147" s="1011" t="s">
        <v>35</v>
      </c>
      <c r="M147" s="1017" t="s">
        <v>35</v>
      </c>
      <c r="N147" s="990" t="s">
        <v>35</v>
      </c>
      <c r="O147" s="990" t="s">
        <v>35</v>
      </c>
      <c r="P147" s="990" t="s">
        <v>35</v>
      </c>
      <c r="Q147" s="997" t="s">
        <v>35</v>
      </c>
      <c r="R147" s="1004" t="s">
        <v>35</v>
      </c>
      <c r="S147" s="990" t="s">
        <v>35</v>
      </c>
      <c r="T147" s="990" t="s">
        <v>35</v>
      </c>
      <c r="U147" s="990" t="s">
        <v>35</v>
      </c>
      <c r="V147" s="990" t="s">
        <v>35</v>
      </c>
      <c r="W147" s="990" t="s">
        <v>35</v>
      </c>
      <c r="X147" s="990" t="s">
        <v>35</v>
      </c>
      <c r="Y147" s="1021" t="s">
        <v>35</v>
      </c>
      <c r="Z147" s="1021" t="s">
        <v>35</v>
      </c>
      <c r="AA147" s="1021" t="s">
        <v>35</v>
      </c>
      <c r="AB147" s="1021" t="s">
        <v>35</v>
      </c>
      <c r="AC147" s="1021" t="s">
        <v>35</v>
      </c>
      <c r="AD147" s="1021" t="s">
        <v>35</v>
      </c>
      <c r="AE147" s="1021" t="s">
        <v>35</v>
      </c>
      <c r="AF147" s="1021" t="s">
        <v>35</v>
      </c>
      <c r="AG147" s="1021" t="s">
        <v>35</v>
      </c>
      <c r="AH147" s="1021" t="s">
        <v>35</v>
      </c>
      <c r="AI147" s="1021" t="s">
        <v>35</v>
      </c>
      <c r="AJ147" s="1021" t="s">
        <v>35</v>
      </c>
      <c r="AK147" s="1021" t="s">
        <v>35</v>
      </c>
      <c r="AL147" s="1021" t="s">
        <v>35</v>
      </c>
      <c r="AM147" s="1021" t="s">
        <v>35</v>
      </c>
      <c r="AN147" s="1021" t="s">
        <v>35</v>
      </c>
      <c r="AO147" s="1021" t="s">
        <v>35</v>
      </c>
      <c r="AP147" s="1021" t="s">
        <v>35</v>
      </c>
      <c r="AQ147" s="1021" t="s">
        <v>35</v>
      </c>
      <c r="AR147" s="1021" t="s">
        <v>35</v>
      </c>
      <c r="AS147" s="1021" t="s">
        <v>35</v>
      </c>
      <c r="AT147" s="1021" t="s">
        <v>35</v>
      </c>
      <c r="AU147" s="1021" t="s">
        <v>35</v>
      </c>
      <c r="AV147" s="1021" t="s">
        <v>35</v>
      </c>
      <c r="AW147" s="1021" t="s">
        <v>35</v>
      </c>
      <c r="AX147" s="1021" t="s">
        <v>35</v>
      </c>
      <c r="AY147" s="1024" t="s">
        <v>35</v>
      </c>
      <c r="AZ147" s="1024" t="s">
        <v>35</v>
      </c>
      <c r="BA147" s="1601"/>
      <c r="BB147" s="159" t="s">
        <v>66</v>
      </c>
      <c r="BC147" s="1034" t="s">
        <v>35</v>
      </c>
      <c r="BD147" s="1053" t="s">
        <v>35</v>
      </c>
      <c r="BE147" s="1053" t="s">
        <v>35</v>
      </c>
      <c r="BF147" s="1053" t="s">
        <v>35</v>
      </c>
      <c r="BG147" s="1073" t="s">
        <v>35</v>
      </c>
      <c r="BH147" s="1093" t="s">
        <v>35</v>
      </c>
      <c r="BI147" s="1053" t="s">
        <v>35</v>
      </c>
      <c r="BJ147" s="1053" t="s">
        <v>35</v>
      </c>
      <c r="BK147" s="1053" t="s">
        <v>35</v>
      </c>
      <c r="BL147" s="1073" t="s">
        <v>35</v>
      </c>
      <c r="BM147" s="1093" t="s">
        <v>35</v>
      </c>
      <c r="BN147" s="1053" t="s">
        <v>35</v>
      </c>
      <c r="BO147" s="1053" t="s">
        <v>35</v>
      </c>
      <c r="BP147" s="1053" t="s">
        <v>35</v>
      </c>
      <c r="BQ147" s="1073" t="s">
        <v>35</v>
      </c>
      <c r="BR147" s="1093" t="s">
        <v>35</v>
      </c>
      <c r="BS147" s="1053" t="s">
        <v>35</v>
      </c>
      <c r="BT147" s="1053" t="s">
        <v>35</v>
      </c>
      <c r="BU147" s="1053" t="s">
        <v>35</v>
      </c>
      <c r="BV147" s="1053" t="s">
        <v>35</v>
      </c>
      <c r="BW147" s="1053" t="s">
        <v>35</v>
      </c>
      <c r="BX147" s="1053" t="s">
        <v>35</v>
      </c>
      <c r="BY147" s="1113" t="s">
        <v>35</v>
      </c>
      <c r="BZ147" s="1113" t="s">
        <v>35</v>
      </c>
      <c r="CA147" s="1113" t="s">
        <v>35</v>
      </c>
      <c r="CB147" s="1113" t="s">
        <v>35</v>
      </c>
      <c r="CC147" s="1113" t="s">
        <v>35</v>
      </c>
      <c r="CD147" s="1113" t="s">
        <v>35</v>
      </c>
      <c r="CE147" s="1113" t="s">
        <v>35</v>
      </c>
      <c r="CF147" s="1113" t="s">
        <v>35</v>
      </c>
      <c r="CG147" s="1113" t="s">
        <v>35</v>
      </c>
      <c r="CH147" s="1113" t="s">
        <v>35</v>
      </c>
      <c r="CI147" s="1113" t="s">
        <v>35</v>
      </c>
      <c r="CJ147" s="1113" t="s">
        <v>35</v>
      </c>
      <c r="CK147" s="1113" t="s">
        <v>35</v>
      </c>
      <c r="CL147" s="1113" t="s">
        <v>35</v>
      </c>
      <c r="CM147" s="1113" t="s">
        <v>35</v>
      </c>
      <c r="CN147" s="1113" t="s">
        <v>35</v>
      </c>
      <c r="CO147" s="1113" t="s">
        <v>35</v>
      </c>
      <c r="CP147" s="1113" t="s">
        <v>35</v>
      </c>
      <c r="CQ147" s="1113" t="s">
        <v>35</v>
      </c>
      <c r="CR147" s="1113" t="s">
        <v>35</v>
      </c>
      <c r="CS147" s="1113" t="s">
        <v>35</v>
      </c>
      <c r="CT147" s="1113" t="s">
        <v>35</v>
      </c>
      <c r="CU147" s="1113" t="s">
        <v>35</v>
      </c>
      <c r="CV147" s="1113" t="s">
        <v>35</v>
      </c>
      <c r="CW147" s="1113" t="s">
        <v>35</v>
      </c>
      <c r="CX147" s="1113" t="s">
        <v>35</v>
      </c>
      <c r="CY147" s="1113" t="s">
        <v>35</v>
      </c>
      <c r="CZ147" s="1134" t="s">
        <v>35</v>
      </c>
    </row>
    <row r="148" s="130" customFormat="true" ht="15" customHeight="true" x14ac:dyDescent="0.2">
      <c r="A148" s="1641" t="s">
        <v>107</v>
      </c>
      <c r="B148" s="246" t="s">
        <v>49</v>
      </c>
      <c r="C148" s="680">
        <v>3.4034188569561183</v>
      </c>
      <c r="D148" s="681">
        <v>8.0857299963958873</v>
      </c>
      <c r="E148" s="681">
        <v>11.685392573113054</v>
      </c>
      <c r="F148" s="681">
        <v>13.085593642659715</v>
      </c>
      <c r="G148" s="737">
        <v>5.3578941891494383</v>
      </c>
      <c r="H148" s="726">
        <v>22.311970020731781</v>
      </c>
      <c r="I148" s="681">
        <v>24.133272515875095</v>
      </c>
      <c r="J148" s="681">
        <v>14.322822524540262</v>
      </c>
      <c r="K148" s="681">
        <v>7.024719894282744</v>
      </c>
      <c r="L148" s="701">
        <v>2.7805766683993896</v>
      </c>
      <c r="M148" s="713">
        <v>2.1845362386783163</v>
      </c>
      <c r="N148" s="681">
        <v>5.2434535926983905</v>
      </c>
      <c r="O148" s="681">
        <v>6.5493826552502927</v>
      </c>
      <c r="P148" s="681">
        <v>7.3082579185613952</v>
      </c>
      <c r="Q148" s="737">
        <v>6.0482018131965738</v>
      </c>
      <c r="R148" s="726">
        <v>5.577873157398554</v>
      </c>
      <c r="S148" s="681">
        <v>9.2914347675265834</v>
      </c>
      <c r="T148" s="681">
        <v>12.069601712748042</v>
      </c>
      <c r="U148" s="681">
        <v>5.8538463503700369</v>
      </c>
      <c r="V148" s="681">
        <v>10.577200766419315</v>
      </c>
      <c r="W148" s="681">
        <v>6.6381322088062715</v>
      </c>
      <c r="X148" s="681">
        <v>18.666556435151325</v>
      </c>
      <c r="Y148" s="682">
        <v>25.101150871302895</v>
      </c>
      <c r="Z148" s="682">
        <v>18.024893270596156</v>
      </c>
      <c r="AA148" s="682">
        <v>7.1705838478655544</v>
      </c>
      <c r="AB148" s="682">
        <v>4.3099325949688163</v>
      </c>
      <c r="AC148" s="682">
        <v>7.6592533842517989</v>
      </c>
      <c r="AD148" s="682">
        <v>11.625911141392811</v>
      </c>
      <c r="AE148" s="682">
        <v>8.5836949684915176</v>
      </c>
      <c r="AF148" s="682">
        <v>4.5755103382154498</v>
      </c>
      <c r="AG148" s="682">
        <v>2.8783486295806093</v>
      </c>
      <c r="AH148" s="682">
        <v>0.86541847318749499</v>
      </c>
      <c r="AI148" s="682">
        <v>0.42794595741056762</v>
      </c>
      <c r="AJ148" s="682">
        <v>6.2125691182407472</v>
      </c>
      <c r="AK148" s="682">
        <v>13.854736637041368</v>
      </c>
      <c r="AL148" s="682">
        <v>30.475982849052869</v>
      </c>
      <c r="AM148" s="682">
        <v>8.4489167689880986</v>
      </c>
      <c r="AN148" s="682">
        <v>5.3671019331674428</v>
      </c>
      <c r="AO148" s="682">
        <v>15.228285710567471</v>
      </c>
      <c r="AP148" s="682">
        <v>3.8800169489653835</v>
      </c>
      <c r="AQ148" s="682">
        <v>3.9384342653503519</v>
      </c>
      <c r="AR148" s="682">
        <v>8.1253107079746023</v>
      </c>
      <c r="AS148" s="682">
        <v>5.2973543968742476</v>
      </c>
      <c r="AT148" s="682">
        <v>9.2800576136727955</v>
      </c>
      <c r="AU148" s="682">
        <v>6.7582615722147539</v>
      </c>
      <c r="AV148" s="682">
        <v>9.8138297492087023</v>
      </c>
      <c r="AW148" s="682">
        <v>20.69385501417705</v>
      </c>
      <c r="AX148" s="682">
        <v>8.1862948003284135</v>
      </c>
      <c r="AY148" s="683">
        <v>14.445146842118067</v>
      </c>
      <c r="AZ148" s="683">
        <v>18.50830268300858</v>
      </c>
      <c r="BA148" s="1601" t="s">
        <v>107</v>
      </c>
      <c r="BB148" s="159" t="s">
        <v>49</v>
      </c>
      <c r="BC148" s="1034" t="s">
        <v>35</v>
      </c>
      <c r="BD148" s="1053" t="s">
        <v>35</v>
      </c>
      <c r="BE148" s="1053" t="s">
        <v>35</v>
      </c>
      <c r="BF148" s="1053" t="s">
        <v>35</v>
      </c>
      <c r="BG148" s="1073" t="s">
        <v>35</v>
      </c>
      <c r="BH148" s="1093" t="s">
        <v>35</v>
      </c>
      <c r="BI148" s="1053" t="s">
        <v>35</v>
      </c>
      <c r="BJ148" s="1053" t="s">
        <v>35</v>
      </c>
      <c r="BK148" s="1053" t="s">
        <v>35</v>
      </c>
      <c r="BL148" s="1073" t="s">
        <v>35</v>
      </c>
      <c r="BM148" s="1093" t="s">
        <v>35</v>
      </c>
      <c r="BN148" s="1053" t="s">
        <v>35</v>
      </c>
      <c r="BO148" s="1053" t="s">
        <v>35</v>
      </c>
      <c r="BP148" s="1053" t="s">
        <v>35</v>
      </c>
      <c r="BQ148" s="1073" t="s">
        <v>35</v>
      </c>
      <c r="BR148" s="1093" t="s">
        <v>35</v>
      </c>
      <c r="BS148" s="1053" t="s">
        <v>35</v>
      </c>
      <c r="BT148" s="1053" t="s">
        <v>35</v>
      </c>
      <c r="BU148" s="1053" t="s">
        <v>35</v>
      </c>
      <c r="BV148" s="1053" t="s">
        <v>35</v>
      </c>
      <c r="BW148" s="1053" t="s">
        <v>35</v>
      </c>
      <c r="BX148" s="1053" t="s">
        <v>35</v>
      </c>
      <c r="BY148" s="1113" t="s">
        <v>35</v>
      </c>
      <c r="BZ148" s="1113" t="s">
        <v>35</v>
      </c>
      <c r="CA148" s="1113" t="s">
        <v>35</v>
      </c>
      <c r="CB148" s="1113" t="s">
        <v>35</v>
      </c>
      <c r="CC148" s="1113" t="s">
        <v>35</v>
      </c>
      <c r="CD148" s="1113" t="s">
        <v>35</v>
      </c>
      <c r="CE148" s="1113" t="s">
        <v>35</v>
      </c>
      <c r="CF148" s="1113" t="s">
        <v>35</v>
      </c>
      <c r="CG148" s="1113" t="s">
        <v>35</v>
      </c>
      <c r="CH148" s="1113" t="s">
        <v>35</v>
      </c>
      <c r="CI148" s="1113" t="s">
        <v>35</v>
      </c>
      <c r="CJ148" s="1113" t="s">
        <v>35</v>
      </c>
      <c r="CK148" s="1113" t="s">
        <v>35</v>
      </c>
      <c r="CL148" s="1113" t="s">
        <v>35</v>
      </c>
      <c r="CM148" s="1113" t="s">
        <v>35</v>
      </c>
      <c r="CN148" s="1113" t="s">
        <v>35</v>
      </c>
      <c r="CO148" s="1113" t="s">
        <v>35</v>
      </c>
      <c r="CP148" s="1113" t="s">
        <v>35</v>
      </c>
      <c r="CQ148" s="1113" t="s">
        <v>35</v>
      </c>
      <c r="CR148" s="1113" t="s">
        <v>35</v>
      </c>
      <c r="CS148" s="1113" t="s">
        <v>35</v>
      </c>
      <c r="CT148" s="1113" t="s">
        <v>35</v>
      </c>
      <c r="CU148" s="1113" t="s">
        <v>35</v>
      </c>
      <c r="CV148" s="1113" t="s">
        <v>35</v>
      </c>
      <c r="CW148" s="1113" t="s">
        <v>35</v>
      </c>
      <c r="CX148" s="1113" t="s">
        <v>35</v>
      </c>
      <c r="CY148" s="1113" t="s">
        <v>35</v>
      </c>
      <c r="CZ148" s="1134" t="s">
        <v>35</v>
      </c>
    </row>
    <row r="149" s="130" customFormat="true" ht="15" customHeight="true" x14ac:dyDescent="0.2">
      <c r="A149" s="1641"/>
      <c r="B149" s="246" t="s">
        <v>48</v>
      </c>
      <c r="C149" s="680">
        <v>10.861595740233433</v>
      </c>
      <c r="D149" s="681">
        <v>26.801400370701973</v>
      </c>
      <c r="E149" s="681">
        <v>46.297214802498011</v>
      </c>
      <c r="F149" s="681">
        <v>69.679054491641807</v>
      </c>
      <c r="G149" s="737">
        <v>91.044538193179633</v>
      </c>
      <c r="H149" s="726">
        <v>35.917329684412536</v>
      </c>
      <c r="I149" s="681">
        <v>58.648388178381254</v>
      </c>
      <c r="J149" s="681">
        <v>78.03438108739175</v>
      </c>
      <c r="K149" s="681">
        <v>89.653543082881384</v>
      </c>
      <c r="L149" s="701">
        <v>95.043534742483985</v>
      </c>
      <c r="M149" s="713">
        <v>8.0385713228770275</v>
      </c>
      <c r="N149" s="681">
        <v>19.297271467144348</v>
      </c>
      <c r="O149" s="681">
        <v>32.002326737780997</v>
      </c>
      <c r="P149" s="681">
        <v>50.310920798189208</v>
      </c>
      <c r="Q149" s="737">
        <v>79.48096553043365</v>
      </c>
      <c r="R149" s="726">
        <v>54.373063342450109</v>
      </c>
      <c r="S149" s="681">
        <v>64.100870110721672</v>
      </c>
      <c r="T149" s="681">
        <v>50.79188295553859</v>
      </c>
      <c r="U149" s="681">
        <v>27.135680318647783</v>
      </c>
      <c r="V149" s="681">
        <v>84.013803486841567</v>
      </c>
      <c r="W149" s="681">
        <v>35.204127305245336</v>
      </c>
      <c r="X149" s="681">
        <v>32.839027113660904</v>
      </c>
      <c r="Y149" s="682">
        <v>66.819921877153917</v>
      </c>
      <c r="Z149" s="682">
        <v>74.970052644208735</v>
      </c>
      <c r="AA149" s="682">
        <v>78.685569668183987</v>
      </c>
      <c r="AB149" s="682">
        <v>63.779067098773432</v>
      </c>
      <c r="AC149" s="682">
        <v>80.687624781011337</v>
      </c>
      <c r="AD149" s="682">
        <v>73.244971960835514</v>
      </c>
      <c r="AE149" s="682">
        <v>65.298582268185669</v>
      </c>
      <c r="AF149" s="682">
        <v>25.156524007271429</v>
      </c>
      <c r="AG149" s="682">
        <v>58.312046290069318</v>
      </c>
      <c r="AH149" s="682">
        <v>98.206960660244249</v>
      </c>
      <c r="AI149" s="682">
        <v>99.572054042589428</v>
      </c>
      <c r="AJ149" s="682">
        <v>35.163879746909792</v>
      </c>
      <c r="AK149" s="682">
        <v>52.470553875303573</v>
      </c>
      <c r="AL149" s="682">
        <v>52.783355868759088</v>
      </c>
      <c r="AM149" s="682">
        <v>64.913471612128362</v>
      </c>
      <c r="AN149" s="682">
        <v>84.603828942539508</v>
      </c>
      <c r="AO149" s="682">
        <v>76.924337105618008</v>
      </c>
      <c r="AP149" s="682">
        <v>30.307161342937256</v>
      </c>
      <c r="AQ149" s="682">
        <v>64.767150797523527</v>
      </c>
      <c r="AR149" s="682">
        <v>82.880562499967638</v>
      </c>
      <c r="AS149" s="682">
        <v>46.311170991214809</v>
      </c>
      <c r="AT149" s="682">
        <v>89.828278869102945</v>
      </c>
      <c r="AU149" s="682">
        <v>52.994515188725821</v>
      </c>
      <c r="AV149" s="682">
        <v>52.320990415407778</v>
      </c>
      <c r="AW149" s="682">
        <v>64.347885132972308</v>
      </c>
      <c r="AX149" s="682">
        <v>36.748603481623498</v>
      </c>
      <c r="AY149" s="683">
        <v>66.500800966062812</v>
      </c>
      <c r="AZ149" s="683">
        <v>53.847880871451792</v>
      </c>
      <c r="BA149" s="1601"/>
      <c r="BB149" s="159" t="s">
        <v>48</v>
      </c>
      <c r="BC149" s="1034" t="s">
        <v>35</v>
      </c>
      <c r="BD149" s="1053" t="s">
        <v>35</v>
      </c>
      <c r="BE149" s="1053" t="s">
        <v>35</v>
      </c>
      <c r="BF149" s="1053" t="s">
        <v>35</v>
      </c>
      <c r="BG149" s="1073" t="s">
        <v>35</v>
      </c>
      <c r="BH149" s="1093" t="s">
        <v>35</v>
      </c>
      <c r="BI149" s="1053" t="s">
        <v>35</v>
      </c>
      <c r="BJ149" s="1053" t="s">
        <v>35</v>
      </c>
      <c r="BK149" s="1053" t="s">
        <v>35</v>
      </c>
      <c r="BL149" s="1073" t="s">
        <v>35</v>
      </c>
      <c r="BM149" s="1093" t="s">
        <v>35</v>
      </c>
      <c r="BN149" s="1053" t="s">
        <v>35</v>
      </c>
      <c r="BO149" s="1053" t="s">
        <v>35</v>
      </c>
      <c r="BP149" s="1053" t="s">
        <v>35</v>
      </c>
      <c r="BQ149" s="1073" t="s">
        <v>35</v>
      </c>
      <c r="BR149" s="1093" t="s">
        <v>35</v>
      </c>
      <c r="BS149" s="1053" t="s">
        <v>35</v>
      </c>
      <c r="BT149" s="1053" t="s">
        <v>35</v>
      </c>
      <c r="BU149" s="1053" t="s">
        <v>35</v>
      </c>
      <c r="BV149" s="1053" t="s">
        <v>35</v>
      </c>
      <c r="BW149" s="1053" t="s">
        <v>35</v>
      </c>
      <c r="BX149" s="1053" t="s">
        <v>35</v>
      </c>
      <c r="BY149" s="1113" t="s">
        <v>35</v>
      </c>
      <c r="BZ149" s="1113" t="s">
        <v>35</v>
      </c>
      <c r="CA149" s="1113" t="s">
        <v>35</v>
      </c>
      <c r="CB149" s="1113" t="s">
        <v>35</v>
      </c>
      <c r="CC149" s="1113" t="s">
        <v>35</v>
      </c>
      <c r="CD149" s="1113" t="s">
        <v>35</v>
      </c>
      <c r="CE149" s="1113" t="s">
        <v>35</v>
      </c>
      <c r="CF149" s="1113" t="s">
        <v>35</v>
      </c>
      <c r="CG149" s="1113" t="s">
        <v>35</v>
      </c>
      <c r="CH149" s="1113" t="s">
        <v>35</v>
      </c>
      <c r="CI149" s="1113" t="s">
        <v>35</v>
      </c>
      <c r="CJ149" s="1113" t="s">
        <v>35</v>
      </c>
      <c r="CK149" s="1113" t="s">
        <v>35</v>
      </c>
      <c r="CL149" s="1113" t="s">
        <v>35</v>
      </c>
      <c r="CM149" s="1113" t="s">
        <v>35</v>
      </c>
      <c r="CN149" s="1113" t="s">
        <v>35</v>
      </c>
      <c r="CO149" s="1113" t="s">
        <v>35</v>
      </c>
      <c r="CP149" s="1113" t="s">
        <v>35</v>
      </c>
      <c r="CQ149" s="1113" t="s">
        <v>35</v>
      </c>
      <c r="CR149" s="1113" t="s">
        <v>35</v>
      </c>
      <c r="CS149" s="1113" t="s">
        <v>35</v>
      </c>
      <c r="CT149" s="1113" t="s">
        <v>35</v>
      </c>
      <c r="CU149" s="1113" t="s">
        <v>35</v>
      </c>
      <c r="CV149" s="1113" t="s">
        <v>35</v>
      </c>
      <c r="CW149" s="1113" t="s">
        <v>35</v>
      </c>
      <c r="CX149" s="1113" t="s">
        <v>35</v>
      </c>
      <c r="CY149" s="1113" t="s">
        <v>35</v>
      </c>
      <c r="CZ149" s="1134" t="s">
        <v>35</v>
      </c>
    </row>
    <row r="150" s="130" customFormat="true" ht="15" customHeight="true" x14ac:dyDescent="0.2">
      <c r="A150" s="1641"/>
      <c r="B150" s="246" t="s">
        <v>109</v>
      </c>
      <c r="C150" s="680">
        <v>85.734985402810509</v>
      </c>
      <c r="D150" s="681">
        <v>65.112869632903937</v>
      </c>
      <c r="E150" s="681">
        <v>42.017392624387874</v>
      </c>
      <c r="F150" s="681">
        <v>17.235351865698377</v>
      </c>
      <c r="G150" s="737">
        <v>3.5975676176706028</v>
      </c>
      <c r="H150" s="726">
        <v>41.770700294855054</v>
      </c>
      <c r="I150" s="681">
        <v>17.218339305744145</v>
      </c>
      <c r="J150" s="681">
        <v>7.6427963880679597</v>
      </c>
      <c r="K150" s="681">
        <v>3.3217370228354257</v>
      </c>
      <c r="L150" s="701">
        <v>2.1758885891168838</v>
      </c>
      <c r="M150" s="713">
        <v>89.776892438444804</v>
      </c>
      <c r="N150" s="681">
        <v>75.459274940157812</v>
      </c>
      <c r="O150" s="681">
        <v>61.448290606967696</v>
      </c>
      <c r="P150" s="681">
        <v>42.380821283250633</v>
      </c>
      <c r="Q150" s="737">
        <v>14.470832656370572</v>
      </c>
      <c r="R150" s="726">
        <v>40.049063500151874</v>
      </c>
      <c r="S150" s="681">
        <v>26.607695121751458</v>
      </c>
      <c r="T150" s="681">
        <v>37.138515331713975</v>
      </c>
      <c r="U150" s="681">
        <v>67.010473330981853</v>
      </c>
      <c r="V150" s="681">
        <v>5.4089957467391407</v>
      </c>
      <c r="W150" s="681">
        <v>58.15774048594897</v>
      </c>
      <c r="X150" s="681">
        <v>48.494416451187824</v>
      </c>
      <c r="Y150" s="682">
        <v>8.07892725154327</v>
      </c>
      <c r="Z150" s="682">
        <v>7.0050540851957361</v>
      </c>
      <c r="AA150" s="682">
        <v>14.143846483950517</v>
      </c>
      <c r="AB150" s="682">
        <v>31.911000306258813</v>
      </c>
      <c r="AC150" s="682">
        <v>11.653121834737224</v>
      </c>
      <c r="AD150" s="682">
        <v>15.129116897772132</v>
      </c>
      <c r="AE150" s="682">
        <v>26.117722763322782</v>
      </c>
      <c r="AF150" s="682">
        <v>70.267965654512906</v>
      </c>
      <c r="AG150" s="682">
        <v>38.809605080350643</v>
      </c>
      <c r="AH150" s="682">
        <v>0.92762086656837284</v>
      </c>
      <c r="AI150" s="682">
        <v>0</v>
      </c>
      <c r="AJ150" s="682">
        <v>58.623551134849968</v>
      </c>
      <c r="AK150" s="682">
        <v>33.674709487655008</v>
      </c>
      <c r="AL150" s="682">
        <v>16.740661282188199</v>
      </c>
      <c r="AM150" s="682">
        <v>26.637611618883657</v>
      </c>
      <c r="AN150" s="682">
        <v>10.029069124293327</v>
      </c>
      <c r="AO150" s="682">
        <v>7.8473771838149853</v>
      </c>
      <c r="AP150" s="682">
        <v>65.812821708095427</v>
      </c>
      <c r="AQ150" s="682">
        <v>31.294414937125449</v>
      </c>
      <c r="AR150" s="682">
        <v>8.9941267920571146</v>
      </c>
      <c r="AS150" s="682">
        <v>48.391474611907782</v>
      </c>
      <c r="AT150" s="682">
        <v>0.89166351722443826</v>
      </c>
      <c r="AU150" s="682">
        <v>40.247223239059217</v>
      </c>
      <c r="AV150" s="682">
        <v>37.865179835383792</v>
      </c>
      <c r="AW150" s="682">
        <v>14.958259852850759</v>
      </c>
      <c r="AX150" s="682">
        <v>55.065101718044673</v>
      </c>
      <c r="AY150" s="683">
        <v>19.054052191818947</v>
      </c>
      <c r="AZ150" s="683">
        <v>27.643816445539859</v>
      </c>
      <c r="BA150" s="1601"/>
      <c r="BB150" s="159" t="s">
        <v>109</v>
      </c>
      <c r="BC150" s="1034" t="s">
        <v>35</v>
      </c>
      <c r="BD150" s="1053" t="s">
        <v>35</v>
      </c>
      <c r="BE150" s="1053" t="s">
        <v>35</v>
      </c>
      <c r="BF150" s="1053" t="s">
        <v>35</v>
      </c>
      <c r="BG150" s="1073" t="s">
        <v>35</v>
      </c>
      <c r="BH150" s="1093" t="s">
        <v>35</v>
      </c>
      <c r="BI150" s="1053" t="s">
        <v>35</v>
      </c>
      <c r="BJ150" s="1053" t="s">
        <v>35</v>
      </c>
      <c r="BK150" s="1053" t="s">
        <v>35</v>
      </c>
      <c r="BL150" s="1073" t="s">
        <v>35</v>
      </c>
      <c r="BM150" s="1093" t="s">
        <v>35</v>
      </c>
      <c r="BN150" s="1053" t="s">
        <v>35</v>
      </c>
      <c r="BO150" s="1053" t="s">
        <v>35</v>
      </c>
      <c r="BP150" s="1053" t="s">
        <v>35</v>
      </c>
      <c r="BQ150" s="1073" t="s">
        <v>35</v>
      </c>
      <c r="BR150" s="1093" t="s">
        <v>35</v>
      </c>
      <c r="BS150" s="1053" t="s">
        <v>35</v>
      </c>
      <c r="BT150" s="1053" t="s">
        <v>35</v>
      </c>
      <c r="BU150" s="1053" t="s">
        <v>35</v>
      </c>
      <c r="BV150" s="1053" t="s">
        <v>35</v>
      </c>
      <c r="BW150" s="1053" t="s">
        <v>35</v>
      </c>
      <c r="BX150" s="1053" t="s">
        <v>35</v>
      </c>
      <c r="BY150" s="1113" t="s">
        <v>35</v>
      </c>
      <c r="BZ150" s="1113" t="s">
        <v>35</v>
      </c>
      <c r="CA150" s="1113" t="s">
        <v>35</v>
      </c>
      <c r="CB150" s="1113" t="s">
        <v>35</v>
      </c>
      <c r="CC150" s="1113" t="s">
        <v>35</v>
      </c>
      <c r="CD150" s="1113" t="s">
        <v>35</v>
      </c>
      <c r="CE150" s="1113" t="s">
        <v>35</v>
      </c>
      <c r="CF150" s="1113" t="s">
        <v>35</v>
      </c>
      <c r="CG150" s="1113" t="s">
        <v>35</v>
      </c>
      <c r="CH150" s="1113" t="s">
        <v>35</v>
      </c>
      <c r="CI150" s="1113" t="s">
        <v>35</v>
      </c>
      <c r="CJ150" s="1113" t="s">
        <v>35</v>
      </c>
      <c r="CK150" s="1113" t="s">
        <v>35</v>
      </c>
      <c r="CL150" s="1113" t="s">
        <v>35</v>
      </c>
      <c r="CM150" s="1113" t="s">
        <v>35</v>
      </c>
      <c r="CN150" s="1113" t="s">
        <v>35</v>
      </c>
      <c r="CO150" s="1113" t="s">
        <v>35</v>
      </c>
      <c r="CP150" s="1113" t="s">
        <v>35</v>
      </c>
      <c r="CQ150" s="1113" t="s">
        <v>35</v>
      </c>
      <c r="CR150" s="1113" t="s">
        <v>35</v>
      </c>
      <c r="CS150" s="1113" t="s">
        <v>35</v>
      </c>
      <c r="CT150" s="1113" t="s">
        <v>35</v>
      </c>
      <c r="CU150" s="1113" t="s">
        <v>35</v>
      </c>
      <c r="CV150" s="1113" t="s">
        <v>35</v>
      </c>
      <c r="CW150" s="1113" t="s">
        <v>35</v>
      </c>
      <c r="CX150" s="1113" t="s">
        <v>35</v>
      </c>
      <c r="CY150" s="1113" t="s">
        <v>35</v>
      </c>
      <c r="CZ150" s="1134" t="s">
        <v>35</v>
      </c>
    </row>
    <row r="151" s="130" customFormat="true" ht="15" customHeight="true" x14ac:dyDescent="0.2">
      <c r="A151" s="1641" t="s">
        <v>108</v>
      </c>
      <c r="B151" s="246" t="s">
        <v>49</v>
      </c>
      <c r="C151" s="680">
        <v>4.0601466533151713</v>
      </c>
      <c r="D151" s="681">
        <v>8.9156849832335201</v>
      </c>
      <c r="E151" s="681">
        <v>12.648981712248291</v>
      </c>
      <c r="F151" s="681">
        <v>14.261032413160729</v>
      </c>
      <c r="G151" s="737">
        <v>5.636959438765806</v>
      </c>
      <c r="H151" s="726">
        <v>24.775813664599774</v>
      </c>
      <c r="I151" s="681">
        <v>26.7716767425757</v>
      </c>
      <c r="J151" s="681">
        <v>15.643963067233067</v>
      </c>
      <c r="K151" s="681">
        <v>7.4904156619113342</v>
      </c>
      <c r="L151" s="701">
        <v>2.8791373270515486</v>
      </c>
      <c r="M151" s="713">
        <v>2.6698352150245652</v>
      </c>
      <c r="N151" s="681">
        <v>5.9999925287846434</v>
      </c>
      <c r="O151" s="681">
        <v>7.1213253695806982</v>
      </c>
      <c r="P151" s="681">
        <v>7.6596201403392241</v>
      </c>
      <c r="Q151" s="737">
        <v>6.2669781745990791</v>
      </c>
      <c r="R151" s="726">
        <v>5.8877965279878284</v>
      </c>
      <c r="S151" s="681">
        <v>11.723616580952841</v>
      </c>
      <c r="T151" s="681">
        <v>17.191385626103795</v>
      </c>
      <c r="U151" s="681">
        <v>6.0386703665930073</v>
      </c>
      <c r="V151" s="681">
        <v>11.490845436697299</v>
      </c>
      <c r="W151" s="681">
        <v>6.9183104896556147</v>
      </c>
      <c r="X151" s="681">
        <v>19.263410831541005</v>
      </c>
      <c r="Y151" s="682">
        <v>25.500412915713618</v>
      </c>
      <c r="Z151" s="682">
        <v>19.588218543200892</v>
      </c>
      <c r="AA151" s="682">
        <v>9.799485587793594</v>
      </c>
      <c r="AB151" s="682">
        <v>4.4423462497328456</v>
      </c>
      <c r="AC151" s="682">
        <v>7.8123396335334565</v>
      </c>
      <c r="AD151" s="682">
        <v>11.798129357886662</v>
      </c>
      <c r="AE151" s="682">
        <v>9.437946303418661</v>
      </c>
      <c r="AF151" s="682">
        <v>4.6734592148516869</v>
      </c>
      <c r="AG151" s="682">
        <v>3.4030487475606885</v>
      </c>
      <c r="AH151" s="682">
        <v>0.86541847318749499</v>
      </c>
      <c r="AI151" s="682">
        <v>0.42794595741056762</v>
      </c>
      <c r="AJ151" s="682">
        <v>6.7317253131582984</v>
      </c>
      <c r="AK151" s="682">
        <v>16.384187970899855</v>
      </c>
      <c r="AL151" s="682">
        <v>35.984694228029426</v>
      </c>
      <c r="AM151" s="682">
        <v>9.8717208533590153</v>
      </c>
      <c r="AN151" s="682">
        <v>6.3124026688536699</v>
      </c>
      <c r="AO151" s="682">
        <v>16.183446433276082</v>
      </c>
      <c r="AP151" s="682">
        <v>4.0214110391918068</v>
      </c>
      <c r="AQ151" s="682">
        <v>3.9636273097829884</v>
      </c>
      <c r="AR151" s="682">
        <v>8.351274578014884</v>
      </c>
      <c r="AS151" s="682">
        <v>5.734700326904032</v>
      </c>
      <c r="AT151" s="682">
        <v>9.3325224997028009</v>
      </c>
      <c r="AU151" s="682">
        <v>7.5112071628580894</v>
      </c>
      <c r="AV151" s="682">
        <v>10.853498734740425</v>
      </c>
      <c r="AW151" s="682">
        <v>22.901976611899155</v>
      </c>
      <c r="AX151" s="682">
        <v>8.5966714478702215</v>
      </c>
      <c r="AY151" s="683">
        <v>14.835690227881473</v>
      </c>
      <c r="AZ151" s="683">
        <v>19.381664412536693</v>
      </c>
      <c r="BA151" s="1601" t="s">
        <v>108</v>
      </c>
      <c r="BB151" s="159" t="s">
        <v>49</v>
      </c>
      <c r="BC151" s="1034" t="s">
        <v>35</v>
      </c>
      <c r="BD151" s="1053" t="s">
        <v>35</v>
      </c>
      <c r="BE151" s="1053" t="s">
        <v>35</v>
      </c>
      <c r="BF151" s="1053" t="s">
        <v>35</v>
      </c>
      <c r="BG151" s="1073" t="s">
        <v>35</v>
      </c>
      <c r="BH151" s="1093" t="s">
        <v>35</v>
      </c>
      <c r="BI151" s="1053" t="s">
        <v>35</v>
      </c>
      <c r="BJ151" s="1053" t="s">
        <v>35</v>
      </c>
      <c r="BK151" s="1053" t="s">
        <v>35</v>
      </c>
      <c r="BL151" s="1073" t="s">
        <v>35</v>
      </c>
      <c r="BM151" s="1093" t="s">
        <v>35</v>
      </c>
      <c r="BN151" s="1053" t="s">
        <v>35</v>
      </c>
      <c r="BO151" s="1053" t="s">
        <v>35</v>
      </c>
      <c r="BP151" s="1053" t="s">
        <v>35</v>
      </c>
      <c r="BQ151" s="1073" t="s">
        <v>35</v>
      </c>
      <c r="BR151" s="1093" t="s">
        <v>35</v>
      </c>
      <c r="BS151" s="1053" t="s">
        <v>35</v>
      </c>
      <c r="BT151" s="1053" t="s">
        <v>35</v>
      </c>
      <c r="BU151" s="1053" t="s">
        <v>35</v>
      </c>
      <c r="BV151" s="1053" t="s">
        <v>35</v>
      </c>
      <c r="BW151" s="1053" t="s">
        <v>35</v>
      </c>
      <c r="BX151" s="1053" t="s">
        <v>35</v>
      </c>
      <c r="BY151" s="1113" t="s">
        <v>35</v>
      </c>
      <c r="BZ151" s="1113" t="s">
        <v>35</v>
      </c>
      <c r="CA151" s="1113" t="s">
        <v>35</v>
      </c>
      <c r="CB151" s="1113" t="s">
        <v>35</v>
      </c>
      <c r="CC151" s="1113" t="s">
        <v>35</v>
      </c>
      <c r="CD151" s="1113" t="s">
        <v>35</v>
      </c>
      <c r="CE151" s="1113" t="s">
        <v>35</v>
      </c>
      <c r="CF151" s="1113" t="s">
        <v>35</v>
      </c>
      <c r="CG151" s="1113" t="s">
        <v>35</v>
      </c>
      <c r="CH151" s="1113" t="s">
        <v>35</v>
      </c>
      <c r="CI151" s="1113" t="s">
        <v>35</v>
      </c>
      <c r="CJ151" s="1113" t="s">
        <v>35</v>
      </c>
      <c r="CK151" s="1113" t="s">
        <v>35</v>
      </c>
      <c r="CL151" s="1113" t="s">
        <v>35</v>
      </c>
      <c r="CM151" s="1113" t="s">
        <v>35</v>
      </c>
      <c r="CN151" s="1113" t="s">
        <v>35</v>
      </c>
      <c r="CO151" s="1113" t="s">
        <v>35</v>
      </c>
      <c r="CP151" s="1113" t="s">
        <v>35</v>
      </c>
      <c r="CQ151" s="1113" t="s">
        <v>35</v>
      </c>
      <c r="CR151" s="1113" t="s">
        <v>35</v>
      </c>
      <c r="CS151" s="1113" t="s">
        <v>35</v>
      </c>
      <c r="CT151" s="1113" t="s">
        <v>35</v>
      </c>
      <c r="CU151" s="1113" t="s">
        <v>35</v>
      </c>
      <c r="CV151" s="1113" t="s">
        <v>35</v>
      </c>
      <c r="CW151" s="1113" t="s">
        <v>35</v>
      </c>
      <c r="CX151" s="1113" t="s">
        <v>35</v>
      </c>
      <c r="CY151" s="1113" t="s">
        <v>35</v>
      </c>
      <c r="CZ151" s="1134" t="s">
        <v>35</v>
      </c>
    </row>
    <row r="152" s="130" customFormat="true" ht="15" customHeight="true" x14ac:dyDescent="0.2">
      <c r="A152" s="1682"/>
      <c r="B152" s="768" t="s">
        <v>48</v>
      </c>
      <c r="C152" s="684">
        <v>13.160969620821467</v>
      </c>
      <c r="D152" s="685">
        <v>29.325755136272964</v>
      </c>
      <c r="E152" s="685">
        <v>48.237868671033766</v>
      </c>
      <c r="F152" s="685">
        <v>71.833092369388822</v>
      </c>
      <c r="G152" s="738">
        <v>92.833630636440205</v>
      </c>
      <c r="H152" s="727">
        <v>38.395953483519961</v>
      </c>
      <c r="I152" s="685">
        <v>61.427834820808833</v>
      </c>
      <c r="J152" s="685">
        <v>80.632395890979609</v>
      </c>
      <c r="K152" s="685">
        <v>91.706688723640312</v>
      </c>
      <c r="L152" s="702">
        <v>96.998941136670112</v>
      </c>
      <c r="M152" s="714">
        <v>10.059750566553999</v>
      </c>
      <c r="N152" s="685">
        <v>22.191796542257276</v>
      </c>
      <c r="O152" s="685">
        <v>34.165955200058661</v>
      </c>
      <c r="P152" s="685">
        <v>51.993760532010157</v>
      </c>
      <c r="Q152" s="738">
        <v>80.855462197243284</v>
      </c>
      <c r="R152" s="727">
        <v>55.626174040447509</v>
      </c>
      <c r="S152" s="685">
        <v>79.18890589405386</v>
      </c>
      <c r="T152" s="685">
        <v>72.1583264231313</v>
      </c>
      <c r="U152" s="685">
        <v>28.142436514727347</v>
      </c>
      <c r="V152" s="685">
        <v>86.715718478205929</v>
      </c>
      <c r="W152" s="685">
        <v>35.791015547094254</v>
      </c>
      <c r="X152" s="685">
        <v>33.919754577420797</v>
      </c>
      <c r="Y152" s="686">
        <v>67.491797038937591</v>
      </c>
      <c r="Z152" s="686">
        <v>76.694078127302035</v>
      </c>
      <c r="AA152" s="686">
        <v>79.032713963129126</v>
      </c>
      <c r="AB152" s="686">
        <v>65.291264556075262</v>
      </c>
      <c r="AC152" s="686">
        <v>81.989228230391092</v>
      </c>
      <c r="AD152" s="686">
        <v>73.78903585624947</v>
      </c>
      <c r="AE152" s="686">
        <v>69.784254382534712</v>
      </c>
      <c r="AF152" s="686">
        <v>25.532235645085372</v>
      </c>
      <c r="AG152" s="686">
        <v>61.415609977024403</v>
      </c>
      <c r="AH152" s="686">
        <v>98.462637403080294</v>
      </c>
      <c r="AI152" s="686">
        <v>99.572054042589428</v>
      </c>
      <c r="AJ152" s="686">
        <v>36.12846075062253</v>
      </c>
      <c r="AK152" s="686">
        <v>54.338417051698521</v>
      </c>
      <c r="AL152" s="686">
        <v>62.856484276461387</v>
      </c>
      <c r="AM152" s="686">
        <v>82.413932114977342</v>
      </c>
      <c r="AN152" s="686">
        <v>92.907610372679315</v>
      </c>
      <c r="AO152" s="686">
        <v>82.302532994859163</v>
      </c>
      <c r="AP152" s="686">
        <v>31.240659815930815</v>
      </c>
      <c r="AQ152" s="686">
        <v>64.859839167953908</v>
      </c>
      <c r="AR152" s="686">
        <v>84.704437254569868</v>
      </c>
      <c r="AS152" s="686">
        <v>48.612476174171718</v>
      </c>
      <c r="AT152" s="686">
        <v>90.434239860837167</v>
      </c>
      <c r="AU152" s="686">
        <v>54.214511717020528</v>
      </c>
      <c r="AV152" s="686">
        <v>59.091003396122098</v>
      </c>
      <c r="AW152" s="686">
        <v>74.907462798685714</v>
      </c>
      <c r="AX152" s="686">
        <v>37.694828864328471</v>
      </c>
      <c r="AY152" s="687">
        <v>68.093853782055731</v>
      </c>
      <c r="AZ152" s="687">
        <v>55.617694058969015</v>
      </c>
      <c r="BA152" s="1602"/>
      <c r="BB152" s="229" t="s">
        <v>48</v>
      </c>
      <c r="BC152" s="1035" t="s">
        <v>35</v>
      </c>
      <c r="BD152" s="1054" t="s">
        <v>35</v>
      </c>
      <c r="BE152" s="1054" t="s">
        <v>35</v>
      </c>
      <c r="BF152" s="1054" t="s">
        <v>35</v>
      </c>
      <c r="BG152" s="1074" t="s">
        <v>35</v>
      </c>
      <c r="BH152" s="1094" t="s">
        <v>35</v>
      </c>
      <c r="BI152" s="1054" t="s">
        <v>35</v>
      </c>
      <c r="BJ152" s="1054" t="s">
        <v>35</v>
      </c>
      <c r="BK152" s="1054" t="s">
        <v>35</v>
      </c>
      <c r="BL152" s="1074" t="s">
        <v>35</v>
      </c>
      <c r="BM152" s="1094" t="s">
        <v>35</v>
      </c>
      <c r="BN152" s="1054" t="s">
        <v>35</v>
      </c>
      <c r="BO152" s="1054" t="s">
        <v>35</v>
      </c>
      <c r="BP152" s="1054" t="s">
        <v>35</v>
      </c>
      <c r="BQ152" s="1074" t="s">
        <v>35</v>
      </c>
      <c r="BR152" s="1094" t="s">
        <v>35</v>
      </c>
      <c r="BS152" s="1054" t="s">
        <v>35</v>
      </c>
      <c r="BT152" s="1054" t="s">
        <v>35</v>
      </c>
      <c r="BU152" s="1054" t="s">
        <v>35</v>
      </c>
      <c r="BV152" s="1054" t="s">
        <v>35</v>
      </c>
      <c r="BW152" s="1054" t="s">
        <v>35</v>
      </c>
      <c r="BX152" s="1054" t="s">
        <v>35</v>
      </c>
      <c r="BY152" s="1114" t="s">
        <v>35</v>
      </c>
      <c r="BZ152" s="1114" t="s">
        <v>35</v>
      </c>
      <c r="CA152" s="1114" t="s">
        <v>35</v>
      </c>
      <c r="CB152" s="1114" t="s">
        <v>35</v>
      </c>
      <c r="CC152" s="1114" t="s">
        <v>35</v>
      </c>
      <c r="CD152" s="1114" t="s">
        <v>35</v>
      </c>
      <c r="CE152" s="1114" t="s">
        <v>35</v>
      </c>
      <c r="CF152" s="1114" t="s">
        <v>35</v>
      </c>
      <c r="CG152" s="1114" t="s">
        <v>35</v>
      </c>
      <c r="CH152" s="1114" t="s">
        <v>35</v>
      </c>
      <c r="CI152" s="1114" t="s">
        <v>35</v>
      </c>
      <c r="CJ152" s="1114" t="s">
        <v>35</v>
      </c>
      <c r="CK152" s="1114" t="s">
        <v>35</v>
      </c>
      <c r="CL152" s="1114" t="s">
        <v>35</v>
      </c>
      <c r="CM152" s="1114" t="s">
        <v>35</v>
      </c>
      <c r="CN152" s="1114" t="s">
        <v>35</v>
      </c>
      <c r="CO152" s="1114" t="s">
        <v>35</v>
      </c>
      <c r="CP152" s="1114" t="s">
        <v>35</v>
      </c>
      <c r="CQ152" s="1114" t="s">
        <v>35</v>
      </c>
      <c r="CR152" s="1114" t="s">
        <v>35</v>
      </c>
      <c r="CS152" s="1114" t="s">
        <v>35</v>
      </c>
      <c r="CT152" s="1114" t="s">
        <v>35</v>
      </c>
      <c r="CU152" s="1114" t="s">
        <v>35</v>
      </c>
      <c r="CV152" s="1114" t="s">
        <v>35</v>
      </c>
      <c r="CW152" s="1114" t="s">
        <v>35</v>
      </c>
      <c r="CX152" s="1114" t="s">
        <v>35</v>
      </c>
      <c r="CY152" s="1114" t="s">
        <v>35</v>
      </c>
      <c r="CZ152" s="1135" t="s">
        <v>35</v>
      </c>
    </row>
    <row r="153" s="425" customFormat="true" ht="15" customHeight="true" x14ac:dyDescent="0.2">
      <c r="A153" s="1797" t="s">
        <v>61</v>
      </c>
      <c r="B153" s="1404" t="s">
        <v>196</v>
      </c>
      <c r="C153" s="1313">
        <v>0.29461820395689042</v>
      </c>
      <c r="D153" s="1314">
        <v>1.4505184529931103</v>
      </c>
      <c r="E153" s="1314">
        <v>4.1603785277833651</v>
      </c>
      <c r="F153" s="1314">
        <v>10.538413442614992</v>
      </c>
      <c r="G153" s="1315">
        <v>25.88760434689706</v>
      </c>
      <c r="H153" s="1316">
        <v>7.9225612903442819</v>
      </c>
      <c r="I153" s="1314">
        <v>15.149405404441893</v>
      </c>
      <c r="J153" s="1314">
        <v>21.036544247889605</v>
      </c>
      <c r="K153" s="1314">
        <v>28.904417601507156</v>
      </c>
      <c r="L153" s="1317">
        <v>39.133623211074571</v>
      </c>
      <c r="M153" s="1318">
        <v>0.14086915646424045</v>
      </c>
      <c r="N153" s="1314">
        <v>0.38885869292316722</v>
      </c>
      <c r="O153" s="1314">
        <v>1.0591581228962323</v>
      </c>
      <c r="P153" s="1314">
        <v>1.9630323676498054</v>
      </c>
      <c r="Q153" s="1315">
        <v>4.3377045769711406</v>
      </c>
      <c r="R153" s="1316">
        <v>2.9648374609853816</v>
      </c>
      <c r="S153" s="1314">
        <v>1.9621425452993457</v>
      </c>
      <c r="T153" s="1314">
        <v>0.9327531042958076</v>
      </c>
      <c r="U153" s="1314">
        <v>0.53093197264495684</v>
      </c>
      <c r="V153" s="1314">
        <v>89.046143368699205</v>
      </c>
      <c r="W153" s="1314">
        <v>1.2122883727923475</v>
      </c>
      <c r="X153" s="1314">
        <v>20.935564521400003</v>
      </c>
      <c r="Y153" s="1314">
        <v>35.946069486236546</v>
      </c>
      <c r="Z153" s="1314">
        <v>57.092977980952085</v>
      </c>
      <c r="AA153" s="1314">
        <v>12.307164769812189</v>
      </c>
      <c r="AB153" s="1314">
        <v>30.928718604510188</v>
      </c>
      <c r="AC153" s="1314">
        <v>20.305576945904932</v>
      </c>
      <c r="AD153" s="1314">
        <v>6.9090324839791553</v>
      </c>
      <c r="AE153" s="1314">
        <v>6.9380754213222318</v>
      </c>
      <c r="AF153" s="1314">
        <v>1.5408042760627678</v>
      </c>
      <c r="AG153" s="1314">
        <v>15.769243455259796</v>
      </c>
      <c r="AH153" s="1314">
        <v>1.2654774361092194</v>
      </c>
      <c r="AI153" s="1314">
        <v>0</v>
      </c>
      <c r="AJ153" s="1314">
        <v>4.1695427812938384</v>
      </c>
      <c r="AK153" s="1314">
        <v>16.405565725553462</v>
      </c>
      <c r="AL153" s="1314">
        <v>0.36645807175603878</v>
      </c>
      <c r="AM153" s="1314">
        <v>0.7695930493652392</v>
      </c>
      <c r="AN153" s="1314">
        <v>0.77560708342453477</v>
      </c>
      <c r="AO153" s="1314">
        <v>1.2678716333456581</v>
      </c>
      <c r="AP153" s="1314">
        <v>1.7233545475780345</v>
      </c>
      <c r="AQ153" s="1314">
        <v>3.1102351474468066</v>
      </c>
      <c r="AR153" s="1314">
        <v>26.830322944679747</v>
      </c>
      <c r="AS153" s="1314">
        <v>5.5022413371329737</v>
      </c>
      <c r="AT153" s="1314">
        <v>10.805699546016527</v>
      </c>
      <c r="AU153" s="1314">
        <v>4.0906984641414681</v>
      </c>
      <c r="AV153" s="1314">
        <v>14.2954685477727</v>
      </c>
      <c r="AW153" s="1314">
        <v>0.91157423057820708</v>
      </c>
      <c r="AX153" s="1314">
        <v>4.6343268622175895</v>
      </c>
      <c r="AY153" s="1319">
        <v>9.3546094300452349</v>
      </c>
      <c r="AZ153" s="1319">
        <v>1.4995836572344763</v>
      </c>
      <c r="BA153" s="1765" t="s">
        <v>61</v>
      </c>
      <c r="BB153" s="228" t="s">
        <v>196</v>
      </c>
      <c r="BC153" s="345">
        <v>1662.7027960000009</v>
      </c>
      <c r="BD153" s="298">
        <v>8186.2647159999933</v>
      </c>
      <c r="BE153" s="298">
        <v>23479.423893000007</v>
      </c>
      <c r="BF153" s="298">
        <v>59475.355991000244</v>
      </c>
      <c r="BG153" s="346">
        <v>146100.81380400102</v>
      </c>
      <c r="BH153" s="357">
        <v>14770.48105499998</v>
      </c>
      <c r="BI153" s="298">
        <v>28246.171518000057</v>
      </c>
      <c r="BJ153" s="298">
        <v>39219.087082000107</v>
      </c>
      <c r="BK153" s="298">
        <v>53878.281736000106</v>
      </c>
      <c r="BL153" s="346">
        <v>72973.834967999821</v>
      </c>
      <c r="BM153" s="357">
        <v>532.3792659999998</v>
      </c>
      <c r="BN153" s="298">
        <v>1469.6051170000007</v>
      </c>
      <c r="BO153" s="298">
        <v>4002.7825670000011</v>
      </c>
      <c r="BP153" s="298">
        <v>7418.8755740000042</v>
      </c>
      <c r="BQ153" s="346">
        <v>16393.062316999974</v>
      </c>
      <c r="BR153" s="357">
        <v>3469.1039380000016</v>
      </c>
      <c r="BS153" s="298">
        <v>46.869076999999983</v>
      </c>
      <c r="BT153" s="298">
        <v>628.30195999999978</v>
      </c>
      <c r="BU153" s="298">
        <v>1310.3745799999997</v>
      </c>
      <c r="BV153" s="298">
        <v>1964.2242600000036</v>
      </c>
      <c r="BW153" s="298">
        <v>776.80616800000041</v>
      </c>
      <c r="BX153" s="298">
        <v>149.51797499999986</v>
      </c>
      <c r="BY153" s="299">
        <v>146.74692099999993</v>
      </c>
      <c r="BZ153" s="299">
        <v>23609.688657000112</v>
      </c>
      <c r="CA153" s="299">
        <v>402.50574699999993</v>
      </c>
      <c r="CB153" s="299">
        <v>41674.620865000164</v>
      </c>
      <c r="CC153" s="299">
        <v>12933.225850999994</v>
      </c>
      <c r="CD153" s="299">
        <v>1045.2799219999993</v>
      </c>
      <c r="CE153" s="299">
        <v>1838.4814729999985</v>
      </c>
      <c r="CF153" s="299">
        <v>1161.5395720000008</v>
      </c>
      <c r="CG153" s="299">
        <v>21567.832199000011</v>
      </c>
      <c r="CH153" s="299">
        <v>1015.1565600000004</v>
      </c>
      <c r="CI153" s="299">
        <v>0</v>
      </c>
      <c r="CJ153" s="299">
        <v>7605.2714079999996</v>
      </c>
      <c r="CK153" s="299">
        <v>44974.072373000061</v>
      </c>
      <c r="CL153" s="299">
        <v>18.110644000000001</v>
      </c>
      <c r="CM153" s="299">
        <v>49.498940999999995</v>
      </c>
      <c r="CN153" s="299">
        <v>18.171682000000008</v>
      </c>
      <c r="CO153" s="299">
        <v>41.893991999999997</v>
      </c>
      <c r="CP153" s="299">
        <v>1652.6835609999998</v>
      </c>
      <c r="CQ153" s="299">
        <v>83.590524000000002</v>
      </c>
      <c r="CR153" s="299">
        <v>16368.499650999936</v>
      </c>
      <c r="CS153" s="299">
        <v>8513.1571980000081</v>
      </c>
      <c r="CT153" s="299">
        <v>123.32859099999997</v>
      </c>
      <c r="CU153" s="299">
        <v>7432.1398280000085</v>
      </c>
      <c r="CV153" s="299">
        <v>12328.116201000015</v>
      </c>
      <c r="CW153" s="299">
        <v>73.421531000000002</v>
      </c>
      <c r="CX153" s="299">
        <v>20527.402865999975</v>
      </c>
      <c r="CY153" s="299">
        <v>2155.5896599999951</v>
      </c>
      <c r="CZ153" s="364">
        <v>3176.4674079999995</v>
      </c>
    </row>
    <row r="154" s="425" customFormat="true" ht="15" customHeight="true" x14ac:dyDescent="0.2">
      <c r="A154" s="1796"/>
      <c r="B154" s="1403" t="s">
        <v>197</v>
      </c>
      <c r="C154" s="1313">
        <v>5.4114630783508186</v>
      </c>
      <c r="D154" s="1314">
        <v>16.509413921999887</v>
      </c>
      <c r="E154" s="1314">
        <v>33.838307548605897</v>
      </c>
      <c r="F154" s="1314">
        <v>54.123371470819102</v>
      </c>
      <c r="G154" s="1315">
        <v>58.889259185879418</v>
      </c>
      <c r="H154" s="1316">
        <v>32.371927874452616</v>
      </c>
      <c r="I154" s="1314">
        <v>52.155095053898847</v>
      </c>
      <c r="J154" s="1314">
        <v>58.417569003633062</v>
      </c>
      <c r="K154" s="1314">
        <v>57.766775667561568</v>
      </c>
      <c r="L154" s="1317">
        <v>52.063338421669656</v>
      </c>
      <c r="M154" s="1318">
        <v>3.7154550998085041</v>
      </c>
      <c r="N154" s="1314">
        <v>9.7194817541609737</v>
      </c>
      <c r="O154" s="1314">
        <v>19.268323754561873</v>
      </c>
      <c r="P154" s="1314">
        <v>34.718298402268942</v>
      </c>
      <c r="Q154" s="1315">
        <v>59.911077831177238</v>
      </c>
      <c r="R154" s="1316">
        <v>54.606965796073951</v>
      </c>
      <c r="S154" s="1314">
        <v>35.054961613944016</v>
      </c>
      <c r="T154" s="1314">
        <v>18.467021692420083</v>
      </c>
      <c r="U154" s="1314">
        <v>24.158991932796926</v>
      </c>
      <c r="V154" s="1314">
        <v>3.3420776802222023</v>
      </c>
      <c r="W154" s="1314">
        <v>30.138858400489106</v>
      </c>
      <c r="X154" s="1314">
        <v>20.241833240646599</v>
      </c>
      <c r="Y154" s="1314">
        <v>21.562878192582236</v>
      </c>
      <c r="Z154" s="1314">
        <v>33.874119450830975</v>
      </c>
      <c r="AA154" s="1314">
        <v>69.398607767843075</v>
      </c>
      <c r="AB154" s="1314">
        <v>13.533185386959076</v>
      </c>
      <c r="AC154" s="1314">
        <v>31.455803450547947</v>
      </c>
      <c r="AD154" s="1314">
        <v>56.480154058935959</v>
      </c>
      <c r="AE154" s="1314">
        <v>44.292244318610372</v>
      </c>
      <c r="AF154" s="1314">
        <v>23.001063852428022</v>
      </c>
      <c r="AG154" s="1314">
        <v>18.373041211406441</v>
      </c>
      <c r="AH154" s="1314">
        <v>63.369176057366097</v>
      </c>
      <c r="AI154" s="1314">
        <v>58.446176545121354</v>
      </c>
      <c r="AJ154" s="1314">
        <v>29.440876047864634</v>
      </c>
      <c r="AK154" s="1314">
        <v>41.755659970598217</v>
      </c>
      <c r="AL154" s="1314">
        <v>33.641654511540331</v>
      </c>
      <c r="AM154" s="1314">
        <v>36.689788847565644</v>
      </c>
      <c r="AN154" s="1314">
        <v>65.030078000954049</v>
      </c>
      <c r="AO154" s="1314">
        <v>47.058888142637443</v>
      </c>
      <c r="AP154" s="1314">
        <v>20.912212436778933</v>
      </c>
      <c r="AQ154" s="1314">
        <v>61.676698653169751</v>
      </c>
      <c r="AR154" s="1314">
        <v>41.778701421821197</v>
      </c>
      <c r="AS154" s="1314">
        <v>32.804399363058749</v>
      </c>
      <c r="AT154" s="1314">
        <v>84.721373672037501</v>
      </c>
      <c r="AU154" s="1314">
        <v>51.074047817252321</v>
      </c>
      <c r="AV154" s="1314">
        <v>43.146178247141044</v>
      </c>
      <c r="AW154" s="1314">
        <v>26.153701082992846</v>
      </c>
      <c r="AX154" s="1314">
        <v>33.123031983844299</v>
      </c>
      <c r="AY154" s="1319">
        <v>22.272969846611097</v>
      </c>
      <c r="AZ154" s="1319">
        <v>32.608376109312601</v>
      </c>
      <c r="BA154" s="1765"/>
      <c r="BB154" s="159" t="s">
        <v>197</v>
      </c>
      <c r="BC154" s="347">
        <v>30540.050376999945</v>
      </c>
      <c r="BD154" s="300">
        <v>93173.880272000009</v>
      </c>
      <c r="BE154" s="300">
        <v>190969.1537559994</v>
      </c>
      <c r="BF154" s="300">
        <v>305454.59268500208</v>
      </c>
      <c r="BG154" s="348">
        <v>332350.90339299745</v>
      </c>
      <c r="BH154" s="358">
        <v>60352.824025000351</v>
      </c>
      <c r="BI154" s="300">
        <v>97243.536699999997</v>
      </c>
      <c r="BJ154" s="300">
        <v>108909.70013299964</v>
      </c>
      <c r="BK154" s="300">
        <v>107678.16384699999</v>
      </c>
      <c r="BL154" s="348">
        <v>97084.326830000209</v>
      </c>
      <c r="BM154" s="358">
        <v>14041.620668000021</v>
      </c>
      <c r="BN154" s="300">
        <v>36732.62390799987</v>
      </c>
      <c r="BO154" s="300">
        <v>72819.070876000376</v>
      </c>
      <c r="BP154" s="300">
        <v>131210.64136899944</v>
      </c>
      <c r="BQ154" s="348">
        <v>226416.07212700191</v>
      </c>
      <c r="BR154" s="358">
        <v>63894.646023000168</v>
      </c>
      <c r="BS154" s="300">
        <v>837.34675599999775</v>
      </c>
      <c r="BT154" s="300">
        <v>12439.375297999961</v>
      </c>
      <c r="BU154" s="300">
        <v>59625.960646999774</v>
      </c>
      <c r="BV154" s="300">
        <v>73.721216999999996</v>
      </c>
      <c r="BW154" s="300">
        <v>19312.278849999999</v>
      </c>
      <c r="BX154" s="300">
        <v>144.56347299999987</v>
      </c>
      <c r="BY154" s="301">
        <v>88.028705999999971</v>
      </c>
      <c r="BZ154" s="301">
        <v>14007.982103000017</v>
      </c>
      <c r="CA154" s="301">
        <v>2269.6810339999975</v>
      </c>
      <c r="CB154" s="301">
        <v>18235.167687000005</v>
      </c>
      <c r="CC154" s="301">
        <v>20035.136722999971</v>
      </c>
      <c r="CD154" s="301">
        <v>8544.983855000015</v>
      </c>
      <c r="CE154" s="301">
        <v>11736.75200000001</v>
      </c>
      <c r="CF154" s="301">
        <v>17339.415705000014</v>
      </c>
      <c r="CG154" s="301">
        <v>25129.085676000021</v>
      </c>
      <c r="CH154" s="301">
        <v>50834.280360000084</v>
      </c>
      <c r="CI154" s="301">
        <v>96.191610999999952</v>
      </c>
      <c r="CJ154" s="301">
        <v>53700.337081999525</v>
      </c>
      <c r="CK154" s="301">
        <v>114468.59589700081</v>
      </c>
      <c r="CL154" s="301">
        <v>1662.5968299999954</v>
      </c>
      <c r="CM154" s="301">
        <v>2359.8260079999873</v>
      </c>
      <c r="CN154" s="301">
        <v>1523.5883260000051</v>
      </c>
      <c r="CO154" s="301">
        <v>1554.9560630000028</v>
      </c>
      <c r="CP154" s="301">
        <v>20054.648514999975</v>
      </c>
      <c r="CQ154" s="301">
        <v>1657.6198629999978</v>
      </c>
      <c r="CR154" s="301">
        <v>25488.126290999942</v>
      </c>
      <c r="CS154" s="301">
        <v>50755.49970499982</v>
      </c>
      <c r="CT154" s="301">
        <v>966.94967299999541</v>
      </c>
      <c r="CU154" s="301">
        <v>92793.313485999985</v>
      </c>
      <c r="CV154" s="301">
        <v>37208.371119999989</v>
      </c>
      <c r="CW154" s="301">
        <v>2106.5149830000032</v>
      </c>
      <c r="CX154" s="301">
        <v>146715.98311699973</v>
      </c>
      <c r="CY154" s="301">
        <v>5132.3771300000062</v>
      </c>
      <c r="CZ154" s="365">
        <v>69072.134415000197</v>
      </c>
    </row>
    <row r="155" s="425" customFormat="true" ht="15" customHeight="true" x14ac:dyDescent="0.2">
      <c r="A155" s="1796"/>
      <c r="B155" s="1403" t="s">
        <v>198</v>
      </c>
      <c r="C155" s="1313">
        <v>3.7597298038898561</v>
      </c>
      <c r="D155" s="1314">
        <v>8.4894737657494925</v>
      </c>
      <c r="E155" s="1314">
        <v>11.747700445467443</v>
      </c>
      <c r="F155" s="1314">
        <v>11.518703852944803</v>
      </c>
      <c r="G155" s="1315">
        <v>7.7220577847431775</v>
      </c>
      <c r="H155" s="1316">
        <v>10.031186972602374</v>
      </c>
      <c r="I155" s="1314">
        <v>9.5398208446132955</v>
      </c>
      <c r="J155" s="1314">
        <v>8.20494046485444</v>
      </c>
      <c r="K155" s="1314">
        <v>6.4807190949235638</v>
      </c>
      <c r="L155" s="1317">
        <v>4.6347308621694419</v>
      </c>
      <c r="M155" s="1318">
        <v>2.7483583836754804</v>
      </c>
      <c r="N155" s="1314">
        <v>6.4525660475954139</v>
      </c>
      <c r="O155" s="1314">
        <v>9.6852917088829003</v>
      </c>
      <c r="P155" s="1314">
        <v>12.752350124742984</v>
      </c>
      <c r="Q155" s="1315">
        <v>13.743419468234407</v>
      </c>
      <c r="R155" s="1316">
        <v>1.0348948635607433</v>
      </c>
      <c r="S155" s="1314">
        <v>16.224583917229353</v>
      </c>
      <c r="T155" s="1314">
        <v>14.248959825568383</v>
      </c>
      <c r="U155" s="1314">
        <v>4.0547111199849493</v>
      </c>
      <c r="V155" s="1314">
        <v>1.0152103754095185</v>
      </c>
      <c r="W155" s="1314">
        <v>7.0381318198096015</v>
      </c>
      <c r="X155" s="1314">
        <v>4.9153307859583286</v>
      </c>
      <c r="Y155" s="1314">
        <v>17.336285690667367</v>
      </c>
      <c r="Z155" s="1314">
        <v>1.1184611941768781</v>
      </c>
      <c r="AA155" s="1314">
        <v>2.9341006362570816</v>
      </c>
      <c r="AB155" s="1314">
        <v>18.777064071091555</v>
      </c>
      <c r="AC155" s="1314">
        <v>18.266582692994263</v>
      </c>
      <c r="AD155" s="1314">
        <v>19.508871970885323</v>
      </c>
      <c r="AE155" s="1314">
        <v>5.1953257302074345</v>
      </c>
      <c r="AF155" s="1314">
        <v>3.7284464271206068</v>
      </c>
      <c r="AG155" s="1314">
        <v>14.132368339413578</v>
      </c>
      <c r="AH155" s="1314">
        <v>24.707967188625791</v>
      </c>
      <c r="AI155" s="1314">
        <v>28.638006516515009</v>
      </c>
      <c r="AJ155" s="1314">
        <v>4.2402632580541084</v>
      </c>
      <c r="AK155" s="1314">
        <v>4.5331204318677605</v>
      </c>
      <c r="AL155" s="1314">
        <v>17.660320469198954</v>
      </c>
      <c r="AM155" s="1314">
        <v>15.199696239260415</v>
      </c>
      <c r="AN155" s="1314">
        <v>16.07970737637244</v>
      </c>
      <c r="AO155" s="1314">
        <v>33.4982014373116</v>
      </c>
      <c r="AP155" s="1314">
        <v>5.0864622522470517</v>
      </c>
      <c r="AQ155" s="1314">
        <v>3.9186512622573169</v>
      </c>
      <c r="AR155" s="1314">
        <v>15.14447092201299</v>
      </c>
      <c r="AS155" s="1314">
        <v>9.7317041823341999</v>
      </c>
      <c r="AT155" s="1314">
        <v>1.9508716135593036</v>
      </c>
      <c r="AU155" s="1314">
        <v>2.8828760200777825</v>
      </c>
      <c r="AV155" s="1314">
        <v>2.8780557124050454</v>
      </c>
      <c r="AW155" s="1314">
        <v>8.9112611383012776</v>
      </c>
      <c r="AX155" s="1314">
        <v>5.5076841635754725</v>
      </c>
      <c r="AY155" s="1319">
        <v>35.303745655146869</v>
      </c>
      <c r="AZ155" s="1319">
        <v>19.152667735286304</v>
      </c>
      <c r="BA155" s="1765"/>
      <c r="BB155" s="159" t="s">
        <v>198</v>
      </c>
      <c r="BC155" s="347">
        <v>21218.353697000042</v>
      </c>
      <c r="BD155" s="300">
        <v>47911.889299000009</v>
      </c>
      <c r="BE155" s="300">
        <v>66299.072713000452</v>
      </c>
      <c r="BF155" s="300">
        <v>65007.794193999995</v>
      </c>
      <c r="BG155" s="348">
        <v>43580.661674000279</v>
      </c>
      <c r="BH155" s="358">
        <v>18701.711695000002</v>
      </c>
      <c r="BI155" s="300">
        <v>17787.062173999984</v>
      </c>
      <c r="BJ155" s="300">
        <v>15296.727009999982</v>
      </c>
      <c r="BK155" s="300">
        <v>12080.160689000033</v>
      </c>
      <c r="BL155" s="348">
        <v>8642.5446279999924</v>
      </c>
      <c r="BM155" s="358">
        <v>10386.72379200001</v>
      </c>
      <c r="BN155" s="300">
        <v>24386.041135000003</v>
      </c>
      <c r="BO155" s="300">
        <v>36602.765886000103</v>
      </c>
      <c r="BP155" s="300">
        <v>48194.874629000115</v>
      </c>
      <c r="BQ155" s="348">
        <v>51939.159939000194</v>
      </c>
      <c r="BR155" s="358">
        <v>1210.9121980000004</v>
      </c>
      <c r="BS155" s="300">
        <v>387.55149300000124</v>
      </c>
      <c r="BT155" s="300">
        <v>9598.0912260000168</v>
      </c>
      <c r="BU155" s="300">
        <v>10007.290302000003</v>
      </c>
      <c r="BV155" s="300">
        <v>22.394016999999998</v>
      </c>
      <c r="BW155" s="300">
        <v>4509.8710269999865</v>
      </c>
      <c r="BX155" s="300">
        <v>35.104393999999999</v>
      </c>
      <c r="BY155" s="301">
        <v>70.773983999999999</v>
      </c>
      <c r="BZ155" s="301">
        <v>462.51783500000005</v>
      </c>
      <c r="CA155" s="301">
        <v>95.959742999999989</v>
      </c>
      <c r="CB155" s="301">
        <v>25300.984374000058</v>
      </c>
      <c r="CC155" s="301">
        <v>11634.529771000014</v>
      </c>
      <c r="CD155" s="301">
        <v>2951.5322469999996</v>
      </c>
      <c r="CE155" s="301">
        <v>1376.6800619999985</v>
      </c>
      <c r="CF155" s="301">
        <v>2810.6996679999997</v>
      </c>
      <c r="CG155" s="301">
        <v>19329.053405999995</v>
      </c>
      <c r="CH155" s="301">
        <v>19820.546981000025</v>
      </c>
      <c r="CI155" s="301">
        <v>47.132868999999971</v>
      </c>
      <c r="CJ155" s="301">
        <v>7734.2659879999946</v>
      </c>
      <c r="CK155" s="301">
        <v>12427.056145999992</v>
      </c>
      <c r="CL155" s="301">
        <v>872.78682499999991</v>
      </c>
      <c r="CM155" s="301">
        <v>977.61910400000022</v>
      </c>
      <c r="CN155" s="301">
        <v>376.73112500000076</v>
      </c>
      <c r="CO155" s="301">
        <v>1106.8733980000013</v>
      </c>
      <c r="CP155" s="301">
        <v>4877.8776019999987</v>
      </c>
      <c r="CQ155" s="301">
        <v>105.31747500000004</v>
      </c>
      <c r="CR155" s="301">
        <v>9239.2576679999856</v>
      </c>
      <c r="CS155" s="301">
        <v>15057.050833000018</v>
      </c>
      <c r="CT155" s="301">
        <v>22.265865000000005</v>
      </c>
      <c r="CU155" s="301">
        <v>5237.7211069999985</v>
      </c>
      <c r="CV155" s="301">
        <v>2481.9756789999992</v>
      </c>
      <c r="CW155" s="301">
        <v>717.74564700000019</v>
      </c>
      <c r="CX155" s="301">
        <v>24395.873455999994</v>
      </c>
      <c r="CY155" s="301">
        <v>8135.0685629999998</v>
      </c>
      <c r="CZ155" s="365">
        <v>40569.810523000015</v>
      </c>
    </row>
    <row r="156" s="425" customFormat="true" ht="15" customHeight="true" x14ac:dyDescent="0.2">
      <c r="A156" s="1796"/>
      <c r="B156" s="1403" t="s">
        <v>199</v>
      </c>
      <c r="C156" s="1313">
        <v>0.25635136993809282</v>
      </c>
      <c r="D156" s="1314">
        <v>0.67759759238704154</v>
      </c>
      <c r="E156" s="1314">
        <v>1.3194700746918884</v>
      </c>
      <c r="F156" s="1314">
        <v>2.2427497655145676</v>
      </c>
      <c r="G156" s="1315">
        <v>1.7505162624158206</v>
      </c>
      <c r="H156" s="1316">
        <v>2.4269474999464404</v>
      </c>
      <c r="I156" s="1314">
        <v>3.8568448046876131</v>
      </c>
      <c r="J156" s="1314">
        <v>3.215369452179897</v>
      </c>
      <c r="K156" s="1314">
        <v>2.2093152105596019</v>
      </c>
      <c r="L156" s="1317">
        <v>1.9607053831893693</v>
      </c>
      <c r="M156" s="1318">
        <v>0.18757934225768536</v>
      </c>
      <c r="N156" s="1314">
        <v>0.35214012426962166</v>
      </c>
      <c r="O156" s="1314">
        <v>0.58102521472128288</v>
      </c>
      <c r="P156" s="1314">
        <v>0.68953903329745769</v>
      </c>
      <c r="Q156" s="1315">
        <v>0.77472247816622997</v>
      </c>
      <c r="R156" s="1316">
        <v>1.0365489864739779</v>
      </c>
      <c r="S156" s="1314">
        <v>4.2825163274940685</v>
      </c>
      <c r="T156" s="1314">
        <v>0.54783302835994463</v>
      </c>
      <c r="U156" s="1314">
        <v>0.45217627423553719</v>
      </c>
      <c r="V156" s="1314">
        <v>3.43642897786569</v>
      </c>
      <c r="W156" s="1314">
        <v>0.39981029700973642</v>
      </c>
      <c r="X156" s="1314">
        <v>0.64783273835707744</v>
      </c>
      <c r="Y156" s="1314">
        <v>0.10849596478593791</v>
      </c>
      <c r="Z156" s="1314">
        <v>2.942384937204201</v>
      </c>
      <c r="AA156" s="1314">
        <v>0.29514957473576936</v>
      </c>
      <c r="AB156" s="1314">
        <v>0.99830184020224944</v>
      </c>
      <c r="AC156" s="1314">
        <v>0.30001610838111348</v>
      </c>
      <c r="AD156" s="1314">
        <v>0.31592129760052262</v>
      </c>
      <c r="AE156" s="1314">
        <v>4.1668971379734936</v>
      </c>
      <c r="AF156" s="1314">
        <v>0.28971549300413901</v>
      </c>
      <c r="AG156" s="1314">
        <v>1.7761106669347133</v>
      </c>
      <c r="AH156" s="1314">
        <v>0.1394555537329264</v>
      </c>
      <c r="AI156" s="1314">
        <v>0</v>
      </c>
      <c r="AJ156" s="1314">
        <v>0.42097943476522959</v>
      </c>
      <c r="AK156" s="1314">
        <v>3.2227340846359311</v>
      </c>
      <c r="AL156" s="1314">
        <v>1.7386542013894219</v>
      </c>
      <c r="AM156" s="1314">
        <v>0.47845455877012005</v>
      </c>
      <c r="AN156" s="1314">
        <v>0.38150126108078064</v>
      </c>
      <c r="AO156" s="1314">
        <v>1.3637791770222245</v>
      </c>
      <c r="AP156" s="1314">
        <v>0.21788432273653657</v>
      </c>
      <c r="AQ156" s="1314">
        <v>1.2137840754048956E-2</v>
      </c>
      <c r="AR156" s="1314">
        <v>0.62333418921280792</v>
      </c>
      <c r="AS156" s="1314">
        <v>1.1804738750614949</v>
      </c>
      <c r="AT156" s="1314">
        <v>0.39570681997467022</v>
      </c>
      <c r="AU156" s="1314">
        <v>0.64645570426757004</v>
      </c>
      <c r="AV156" s="1314">
        <v>7.0436615970524459</v>
      </c>
      <c r="AW156" s="1314">
        <v>2.2853255574469662E-2</v>
      </c>
      <c r="AX156" s="1314">
        <v>0.73063607023069643</v>
      </c>
      <c r="AY156" s="1319">
        <v>1.014057523791428</v>
      </c>
      <c r="AZ156" s="1319">
        <v>1.1932446029481025</v>
      </c>
      <c r="BA156" s="1765"/>
      <c r="BB156" s="159" t="s">
        <v>199</v>
      </c>
      <c r="BC156" s="347">
        <v>1446.7406759999999</v>
      </c>
      <c r="BD156" s="300">
        <v>3824.1452570000024</v>
      </c>
      <c r="BE156" s="300">
        <v>7446.5332879999924</v>
      </c>
      <c r="BF156" s="300">
        <v>12657.345569999992</v>
      </c>
      <c r="BG156" s="348">
        <v>9879.3170309999932</v>
      </c>
      <c r="BH156" s="358">
        <v>4524.6960870000021</v>
      </c>
      <c r="BI156" s="300">
        <v>7191.1139060000069</v>
      </c>
      <c r="BJ156" s="300">
        <v>5994.5137880000011</v>
      </c>
      <c r="BK156" s="300">
        <v>4118.1977439999991</v>
      </c>
      <c r="BL156" s="348">
        <v>3656.1958570000002</v>
      </c>
      <c r="BM156" s="358">
        <v>708.90857200000016</v>
      </c>
      <c r="BN156" s="300">
        <v>1330.8354370000004</v>
      </c>
      <c r="BO156" s="300">
        <v>2195.8171780000011</v>
      </c>
      <c r="BP156" s="300">
        <v>2605.9704239999987</v>
      </c>
      <c r="BQ156" s="348">
        <v>2927.832828999999</v>
      </c>
      <c r="BR156" s="358">
        <v>1212.8476580000001</v>
      </c>
      <c r="BS156" s="300">
        <v>102.29511000000004</v>
      </c>
      <c r="BT156" s="300">
        <v>369.02001600000006</v>
      </c>
      <c r="BU156" s="300">
        <v>1116.000403</v>
      </c>
      <c r="BV156" s="300">
        <v>75.802464999999998</v>
      </c>
      <c r="BW156" s="300">
        <v>256.18913099999992</v>
      </c>
      <c r="BX156" s="300">
        <v>4.626703</v>
      </c>
      <c r="BY156" s="301">
        <v>0.44292599999999999</v>
      </c>
      <c r="BZ156" s="301">
        <v>1216.7659620000004</v>
      </c>
      <c r="CA156" s="301">
        <v>9.6528650000000003</v>
      </c>
      <c r="CB156" s="301">
        <v>1345.152744</v>
      </c>
      <c r="CC156" s="301">
        <v>191.08918200000005</v>
      </c>
      <c r="CD156" s="301">
        <v>47.796299999999995</v>
      </c>
      <c r="CE156" s="301">
        <v>1104.1625699999997</v>
      </c>
      <c r="CF156" s="301">
        <v>218.40282699999995</v>
      </c>
      <c r="CG156" s="301">
        <v>2429.2133569999978</v>
      </c>
      <c r="CH156" s="301">
        <v>111.87020500000001</v>
      </c>
      <c r="CI156" s="301">
        <v>0</v>
      </c>
      <c r="CJ156" s="301">
        <v>767.86905100000035</v>
      </c>
      <c r="CK156" s="301">
        <v>8834.7746359999874</v>
      </c>
      <c r="CL156" s="301">
        <v>85.925647999999995</v>
      </c>
      <c r="CM156" s="301">
        <v>30.773398999999998</v>
      </c>
      <c r="CN156" s="301">
        <v>8.9381850000000007</v>
      </c>
      <c r="CO156" s="301">
        <v>45.063043000000022</v>
      </c>
      <c r="CP156" s="301">
        <v>208.94936499999991</v>
      </c>
      <c r="CQ156" s="301">
        <v>0.32621599999999995</v>
      </c>
      <c r="CR156" s="301">
        <v>380.28038199999992</v>
      </c>
      <c r="CS156" s="301">
        <v>1826.4483600000001</v>
      </c>
      <c r="CT156" s="301">
        <v>4.5163169999999999</v>
      </c>
      <c r="CU156" s="301">
        <v>1174.5058279999998</v>
      </c>
      <c r="CV156" s="301">
        <v>6074.307978000008</v>
      </c>
      <c r="CW156" s="301">
        <v>1.8406849999999999</v>
      </c>
      <c r="CX156" s="301">
        <v>3236.2976129999984</v>
      </c>
      <c r="CY156" s="301">
        <v>233.6700350000001</v>
      </c>
      <c r="CZ156" s="365">
        <v>2527.5699510000018</v>
      </c>
    </row>
    <row r="157" s="425" customFormat="true" ht="15" customHeight="true" x14ac:dyDescent="0.2">
      <c r="A157" s="1796"/>
      <c r="B157" s="1403" t="s">
        <v>200</v>
      </c>
      <c r="C157" s="1313">
        <v>3.8681468530974074E-2</v>
      </c>
      <c r="D157" s="1314">
        <v>0.10936848030309634</v>
      </c>
      <c r="E157" s="1314">
        <v>0.13886605562294072</v>
      </c>
      <c r="F157" s="1314">
        <v>0.18782056967436542</v>
      </c>
      <c r="G157" s="1315">
        <v>0.14362527482441162</v>
      </c>
      <c r="H157" s="1316">
        <v>0.23969284784540384</v>
      </c>
      <c r="I157" s="1314">
        <v>0.32158762031935778</v>
      </c>
      <c r="J157" s="1314">
        <v>0.23578424553739163</v>
      </c>
      <c r="K157" s="1314">
        <v>0.1705038440292761</v>
      </c>
      <c r="L157" s="1317">
        <v>0.11756698069142237</v>
      </c>
      <c r="M157" s="1318">
        <v>2.7254540052271733E-2</v>
      </c>
      <c r="N157" s="1314">
        <v>8.1735326725036209E-2</v>
      </c>
      <c r="O157" s="1314">
        <v>7.7267551543561103E-2</v>
      </c>
      <c r="P157" s="1314">
        <v>9.8925155091923775E-2</v>
      </c>
      <c r="Q157" s="1315">
        <v>0.10291229657356704</v>
      </c>
      <c r="R157" s="1316">
        <v>2.26984881448821E-3</v>
      </c>
      <c r="S157" s="1314">
        <v>0.42913480267262988</v>
      </c>
      <c r="T157" s="1314">
        <v>8.4166306293416232E-2</v>
      </c>
      <c r="U157" s="1314">
        <v>0.14731891252447799</v>
      </c>
      <c r="V157" s="1314">
        <v>0</v>
      </c>
      <c r="W157" s="1314">
        <v>2.9140484350085E-2</v>
      </c>
      <c r="X157" s="1314">
        <v>0.16137321442311189</v>
      </c>
      <c r="Y157" s="1314">
        <v>0.65973358624612177</v>
      </c>
      <c r="Z157" s="1314">
        <v>0.76246975406346551</v>
      </c>
      <c r="AA157" s="1314">
        <v>4.6544421049906311E-2</v>
      </c>
      <c r="AB157" s="1314">
        <v>5.8837169167767628E-2</v>
      </c>
      <c r="AC157" s="1314">
        <v>7.1461588491450817E-2</v>
      </c>
      <c r="AD157" s="1314">
        <v>0.18573145432834834</v>
      </c>
      <c r="AE157" s="1314">
        <v>0.23027677584966069</v>
      </c>
      <c r="AF157" s="1314">
        <v>7.2149842970471778E-2</v>
      </c>
      <c r="AG157" s="1314">
        <v>0.46803902482997928</v>
      </c>
      <c r="AH157" s="1314">
        <v>2.7314245497444205E-2</v>
      </c>
      <c r="AI157" s="1314">
        <v>0</v>
      </c>
      <c r="AJ157" s="1314">
        <v>0.1160538446939879</v>
      </c>
      <c r="AK157" s="1314">
        <v>9.3565927581100716E-2</v>
      </c>
      <c r="AL157" s="1314">
        <v>0.16123612146823132</v>
      </c>
      <c r="AM157" s="1314">
        <v>6.2668214416389451E-2</v>
      </c>
      <c r="AN157" s="1314">
        <v>3.4077797545808676E-2</v>
      </c>
      <c r="AO157" s="1314">
        <v>0.11757869833396839</v>
      </c>
      <c r="AP157" s="1314">
        <v>0.1180527469831365</v>
      </c>
      <c r="AQ157" s="1314">
        <v>0</v>
      </c>
      <c r="AR157" s="1314">
        <v>1.764808151025133E-2</v>
      </c>
      <c r="AS157" s="1314">
        <v>8.027972957840622E-2</v>
      </c>
      <c r="AT157" s="1314">
        <v>7.4725424633403106E-2</v>
      </c>
      <c r="AU157" s="1314">
        <v>4.5904694151954563E-2</v>
      </c>
      <c r="AV157" s="1314">
        <v>0.23790358987941979</v>
      </c>
      <c r="AW157" s="1314">
        <v>5.1655532588262505E-2</v>
      </c>
      <c r="AX157" s="1314">
        <v>6.3413588764736573E-2</v>
      </c>
      <c r="AY157" s="1319">
        <v>0.19726714922369293</v>
      </c>
      <c r="AZ157" s="1319">
        <v>0.20480705650523875</v>
      </c>
      <c r="BA157" s="1765"/>
      <c r="BB157" s="159" t="s">
        <v>200</v>
      </c>
      <c r="BC157" s="347">
        <v>218.30214499999991</v>
      </c>
      <c r="BD157" s="300">
        <v>617.24091099999987</v>
      </c>
      <c r="BE157" s="300">
        <v>783.70152199999984</v>
      </c>
      <c r="BF157" s="300">
        <v>1059.9978170000002</v>
      </c>
      <c r="BG157" s="348">
        <v>810.57208900000035</v>
      </c>
      <c r="BH157" s="358">
        <v>446.87299200000007</v>
      </c>
      <c r="BI157" s="300">
        <v>599.60235000000011</v>
      </c>
      <c r="BJ157" s="300">
        <v>439.57994000000002</v>
      </c>
      <c r="BK157" s="300">
        <v>317.82180400000004</v>
      </c>
      <c r="BL157" s="348">
        <v>219.231258</v>
      </c>
      <c r="BM157" s="358">
        <v>103.00162500000002</v>
      </c>
      <c r="BN157" s="300">
        <v>308.90052499999996</v>
      </c>
      <c r="BO157" s="300">
        <v>292.01041999999995</v>
      </c>
      <c r="BP157" s="300">
        <v>373.86720099999991</v>
      </c>
      <c r="BQ157" s="348">
        <v>388.92636900000014</v>
      </c>
      <c r="BR157" s="358">
        <v>2.65591</v>
      </c>
      <c r="BS157" s="300">
        <v>10.250606999999999</v>
      </c>
      <c r="BT157" s="300">
        <v>56.694375999999998</v>
      </c>
      <c r="BU157" s="300">
        <v>363.5926409999999</v>
      </c>
      <c r="BV157" s="300">
        <v>0</v>
      </c>
      <c r="BW157" s="300">
        <v>18.672544000000002</v>
      </c>
      <c r="BX157" s="300">
        <v>1.152498</v>
      </c>
      <c r="BY157" s="301">
        <v>2.6933090000000002</v>
      </c>
      <c r="BZ157" s="301">
        <v>315.30451099999999</v>
      </c>
      <c r="CA157" s="301">
        <v>1.522235</v>
      </c>
      <c r="CB157" s="301">
        <v>79.279608999999994</v>
      </c>
      <c r="CC157" s="301">
        <v>45.516010999999999</v>
      </c>
      <c r="CD157" s="301">
        <v>28.099644999999992</v>
      </c>
      <c r="CE157" s="301">
        <v>61.019743999999996</v>
      </c>
      <c r="CF157" s="301">
        <v>54.390359000000004</v>
      </c>
      <c r="CG157" s="301">
        <v>640.14403600000003</v>
      </c>
      <c r="CH157" s="301">
        <v>21.911283999999998</v>
      </c>
      <c r="CI157" s="301">
        <v>0</v>
      </c>
      <c r="CJ157" s="301">
        <v>211.68291900000008</v>
      </c>
      <c r="CK157" s="301">
        <v>256.50080400000002</v>
      </c>
      <c r="CL157" s="301">
        <v>7.9684149999999985</v>
      </c>
      <c r="CM157" s="301">
        <v>4.0307149999999998</v>
      </c>
      <c r="CN157" s="301">
        <v>0.79840800000000001</v>
      </c>
      <c r="CO157" s="301">
        <v>3.8851260000000005</v>
      </c>
      <c r="CP157" s="301">
        <v>113.21166300000004</v>
      </c>
      <c r="CQ157" s="301">
        <v>0</v>
      </c>
      <c r="CR157" s="301">
        <v>10.766647000000001</v>
      </c>
      <c r="CS157" s="301">
        <v>124.21010200000001</v>
      </c>
      <c r="CT157" s="301">
        <v>0.85286300000000004</v>
      </c>
      <c r="CU157" s="301">
        <v>83.401431000000002</v>
      </c>
      <c r="CV157" s="301">
        <v>205.16313199999996</v>
      </c>
      <c r="CW157" s="301">
        <v>4.1605259999999999</v>
      </c>
      <c r="CX157" s="301">
        <v>280.88573000000008</v>
      </c>
      <c r="CY157" s="301">
        <v>45.456417000000002</v>
      </c>
      <c r="CZ157" s="365">
        <v>433.82904099999985</v>
      </c>
    </row>
    <row r="158" s="425" customFormat="true" ht="15" customHeight="true" x14ac:dyDescent="0.2">
      <c r="A158" s="1796"/>
      <c r="B158" s="1403" t="s">
        <v>201</v>
      </c>
      <c r="C158" s="1313">
        <v>0.25608557380448382</v>
      </c>
      <c r="D158" s="1314">
        <v>0.66591656050900572</v>
      </c>
      <c r="E158" s="1314">
        <v>1.1269663634478415</v>
      </c>
      <c r="F158" s="1314">
        <v>1.0324529821014452</v>
      </c>
      <c r="G158" s="1315">
        <v>0.56482081474306767</v>
      </c>
      <c r="H158" s="1316">
        <v>0.63764441430216667</v>
      </c>
      <c r="I158" s="1314">
        <v>0.83418412524104368</v>
      </c>
      <c r="J158" s="1314">
        <v>0.77321343450131252</v>
      </c>
      <c r="K158" s="1314">
        <v>0.38658782196341029</v>
      </c>
      <c r="L158" s="1317">
        <v>0.28997157137953156</v>
      </c>
      <c r="M158" s="1318">
        <v>0.19793597870323851</v>
      </c>
      <c r="N158" s="1314">
        <v>0.47493180343835489</v>
      </c>
      <c r="O158" s="1314">
        <v>0.86319100583944108</v>
      </c>
      <c r="P158" s="1314">
        <v>1.271200290460563</v>
      </c>
      <c r="Q158" s="1315">
        <v>1.1964718360908455</v>
      </c>
      <c r="R158" s="1316">
        <v>0</v>
      </c>
      <c r="S158" s="1314">
        <v>0.50037156665897475</v>
      </c>
      <c r="T158" s="1314">
        <v>1.4383577863934509</v>
      </c>
      <c r="U158" s="1314">
        <v>0.46333553252942267</v>
      </c>
      <c r="V158" s="1314">
        <v>0</v>
      </c>
      <c r="W158" s="1314">
        <v>1.8358752278120967</v>
      </c>
      <c r="X158" s="1314">
        <v>0</v>
      </c>
      <c r="Y158" s="1314">
        <v>0.42177859587767808</v>
      </c>
      <c r="Z158" s="1314">
        <v>0</v>
      </c>
      <c r="AA158" s="1314">
        <v>0</v>
      </c>
      <c r="AB158" s="1314">
        <v>0.23278013584373913</v>
      </c>
      <c r="AC158" s="1314">
        <v>0.11868572028557998</v>
      </c>
      <c r="AD158" s="1314">
        <v>3.5284927523821341E-2</v>
      </c>
      <c r="AE158" s="1314">
        <v>2.6100883871377444E-2</v>
      </c>
      <c r="AF158" s="1314">
        <v>0.26568626513144539</v>
      </c>
      <c r="AG158" s="1314">
        <v>3.6192752830503201</v>
      </c>
      <c r="AH158" s="1314">
        <v>2.1469285889132664E-2</v>
      </c>
      <c r="AI158" s="1314">
        <v>0.29892297330643997</v>
      </c>
      <c r="AJ158" s="1314">
        <v>0.27582355449480844</v>
      </c>
      <c r="AK158" s="1314">
        <v>0.83201188933438286</v>
      </c>
      <c r="AL158" s="1314">
        <v>8.4467220891150607E-2</v>
      </c>
      <c r="AM158" s="1314">
        <v>0.34532974384284215</v>
      </c>
      <c r="AN158" s="1314">
        <v>0.11561131240098096</v>
      </c>
      <c r="AO158" s="1314">
        <v>3.5674126757414958E-2</v>
      </c>
      <c r="AP158" s="1314">
        <v>0.48181747070099973</v>
      </c>
      <c r="AQ158" s="1314">
        <v>0</v>
      </c>
      <c r="AR158" s="1314">
        <v>5.7757345748868413E-2</v>
      </c>
      <c r="AS158" s="1314">
        <v>0.31980567137581495</v>
      </c>
      <c r="AT158" s="1314">
        <v>5.3946754872743474E-2</v>
      </c>
      <c r="AU158" s="1314">
        <v>5.5026941920704703E-2</v>
      </c>
      <c r="AV158" s="1314">
        <v>0.43036500962817514</v>
      </c>
      <c r="AW158" s="1314">
        <v>5.8906754489735737E-2</v>
      </c>
      <c r="AX158" s="1314">
        <v>0.31489883266699809</v>
      </c>
      <c r="AY158" s="1319">
        <v>6.5484614785390267</v>
      </c>
      <c r="AZ158" s="1319">
        <v>2.1334957483592638</v>
      </c>
      <c r="BA158" s="1765"/>
      <c r="BB158" s="159" t="s">
        <v>201</v>
      </c>
      <c r="BC158" s="347">
        <v>1445.2406330000015</v>
      </c>
      <c r="BD158" s="300">
        <v>3758.2212290000011</v>
      </c>
      <c r="BE158" s="300">
        <v>6360.1234319999849</v>
      </c>
      <c r="BF158" s="300">
        <v>5826.8266839999924</v>
      </c>
      <c r="BG158" s="348">
        <v>3187.6561300000008</v>
      </c>
      <c r="BH158" s="358">
        <v>1188.7967030000004</v>
      </c>
      <c r="BI158" s="300">
        <v>1555.3420910000004</v>
      </c>
      <c r="BJ158" s="300">
        <v>1441.525978000001</v>
      </c>
      <c r="BK158" s="300">
        <v>720.60568299999954</v>
      </c>
      <c r="BL158" s="348">
        <v>540.72012399999994</v>
      </c>
      <c r="BM158" s="358">
        <v>748.04885399999978</v>
      </c>
      <c r="BN158" s="300">
        <v>1794.8993330000008</v>
      </c>
      <c r="BO158" s="300">
        <v>3262.1813829999955</v>
      </c>
      <c r="BP158" s="300">
        <v>4804.2390639999885</v>
      </c>
      <c r="BQ158" s="348">
        <v>4521.708894999997</v>
      </c>
      <c r="BR158" s="358">
        <v>0</v>
      </c>
      <c r="BS158" s="300">
        <v>11.952217000000003</v>
      </c>
      <c r="BT158" s="300">
        <v>968.87698600000044</v>
      </c>
      <c r="BU158" s="300">
        <v>1143.5421770000003</v>
      </c>
      <c r="BV158" s="300">
        <v>0</v>
      </c>
      <c r="BW158" s="300">
        <v>1176.3861079999999</v>
      </c>
      <c r="BX158" s="300">
        <v>0</v>
      </c>
      <c r="BY158" s="301">
        <v>1.7218770000000001</v>
      </c>
      <c r="BZ158" s="301">
        <v>0</v>
      </c>
      <c r="CA158" s="301">
        <v>0</v>
      </c>
      <c r="CB158" s="301">
        <v>313.65747900000002</v>
      </c>
      <c r="CC158" s="301">
        <v>75.594465</v>
      </c>
      <c r="CD158" s="301">
        <v>5.3383200000000004</v>
      </c>
      <c r="CE158" s="301">
        <v>6.9163259999999998</v>
      </c>
      <c r="CF158" s="301">
        <v>200.28832699999995</v>
      </c>
      <c r="CG158" s="301">
        <v>4950.1374119999946</v>
      </c>
      <c r="CH158" s="301">
        <v>17.222501000000001</v>
      </c>
      <c r="CI158" s="301">
        <v>0.49197200000000002</v>
      </c>
      <c r="CJ158" s="301">
        <v>503.10384200000016</v>
      </c>
      <c r="CK158" s="301">
        <v>2280.8700140000005</v>
      </c>
      <c r="CL158" s="301">
        <v>4.174436</v>
      </c>
      <c r="CM158" s="301">
        <v>22.211032999999997</v>
      </c>
      <c r="CN158" s="301">
        <v>2.7086550000000003</v>
      </c>
      <c r="CO158" s="301">
        <v>1.1787719999999999</v>
      </c>
      <c r="CP158" s="301">
        <v>462.05919399999993</v>
      </c>
      <c r="CQ158" s="301">
        <v>0</v>
      </c>
      <c r="CR158" s="301">
        <v>35.236291999999999</v>
      </c>
      <c r="CS158" s="301">
        <v>494.80853100000024</v>
      </c>
      <c r="CT158" s="301">
        <v>0.61570999999999998</v>
      </c>
      <c r="CU158" s="301">
        <v>99.975085000000007</v>
      </c>
      <c r="CV158" s="301">
        <v>371.13787700000006</v>
      </c>
      <c r="CW158" s="301">
        <v>4.7445659999999998</v>
      </c>
      <c r="CX158" s="301">
        <v>1394.8207350000002</v>
      </c>
      <c r="CY158" s="301">
        <v>1508.9668850000023</v>
      </c>
      <c r="CZ158" s="365">
        <v>4519.2408419999983</v>
      </c>
    </row>
    <row r="159" s="425" customFormat="true" ht="15" customHeight="true" x14ac:dyDescent="0.2">
      <c r="A159" s="1796"/>
      <c r="B159" s="1403" t="s">
        <v>202</v>
      </c>
      <c r="C159" s="1313">
        <v>3.6456998323049077</v>
      </c>
      <c r="D159" s="1314">
        <v>6.5594250537018102</v>
      </c>
      <c r="E159" s="1314">
        <v>6.0970173330120883</v>
      </c>
      <c r="F159" s="1314">
        <v>4.9281822402462234</v>
      </c>
      <c r="G159" s="1315">
        <v>3.0317805868777867</v>
      </c>
      <c r="H159" s="1316">
        <v>5.9742653127821814</v>
      </c>
      <c r="I159" s="1314">
        <v>4.2053464219009138</v>
      </c>
      <c r="J159" s="1314">
        <v>3.395511062674661</v>
      </c>
      <c r="K159" s="1314">
        <v>2.7946456817960001</v>
      </c>
      <c r="L159" s="1317">
        <v>1.4999263714288613</v>
      </c>
      <c r="M159" s="1318">
        <v>2.6554136600786786</v>
      </c>
      <c r="N159" s="1314">
        <v>6.2768606036461572</v>
      </c>
      <c r="O159" s="1314">
        <v>6.5356460475245637</v>
      </c>
      <c r="P159" s="1314">
        <v>6.0779090231514035</v>
      </c>
      <c r="Q159" s="1315">
        <v>5.8699175517909525</v>
      </c>
      <c r="R159" s="1316">
        <v>1.3083586477267135</v>
      </c>
      <c r="S159" s="1314">
        <v>15.992662432036864</v>
      </c>
      <c r="T159" s="1314">
        <v>24.276110310808573</v>
      </c>
      <c r="U159" s="1314">
        <v>2.8880250380362327</v>
      </c>
      <c r="V159" s="1314">
        <v>0.76108175075983475</v>
      </c>
      <c r="W159" s="1314">
        <v>1.4088512221296872</v>
      </c>
      <c r="X159" s="1314">
        <v>5.2514817863841747</v>
      </c>
      <c r="Y159" s="1314">
        <v>15.811853036323853</v>
      </c>
      <c r="Z159" s="1314">
        <v>0.11820201432001637</v>
      </c>
      <c r="AA159" s="1314">
        <v>1.0997148100357859</v>
      </c>
      <c r="AB159" s="1314">
        <v>4.2635547194336674</v>
      </c>
      <c r="AC159" s="1314">
        <v>17.909006736674232</v>
      </c>
      <c r="AD159" s="1314">
        <v>0.83100116240217381</v>
      </c>
      <c r="AE159" s="1314">
        <v>2.3680128545476573</v>
      </c>
      <c r="AF159" s="1314">
        <v>0.877019301443829</v>
      </c>
      <c r="AG159" s="1314">
        <v>8.2553545344657362</v>
      </c>
      <c r="AH159" s="1314">
        <v>9.5584905312431143</v>
      </c>
      <c r="AI159" s="1314">
        <v>12.506939341899074</v>
      </c>
      <c r="AJ159" s="1314">
        <v>2.4277380511624682</v>
      </c>
      <c r="AK159" s="1314">
        <v>2.3667153313175415</v>
      </c>
      <c r="AL159" s="1314">
        <v>30.100421966826673</v>
      </c>
      <c r="AM159" s="1314">
        <v>13.016317327622648</v>
      </c>
      <c r="AN159" s="1314">
        <v>7.7153946697543079</v>
      </c>
      <c r="AO159" s="1314">
        <v>9.8083911392980578</v>
      </c>
      <c r="AP159" s="1314">
        <v>5.6832208179132016</v>
      </c>
      <c r="AQ159" s="1314">
        <v>0</v>
      </c>
      <c r="AR159" s="1314">
        <v>7.0481019447706368</v>
      </c>
      <c r="AS159" s="1314">
        <v>3.1003520637573949</v>
      </c>
      <c r="AT159" s="1314">
        <v>1.2698939577880513</v>
      </c>
      <c r="AU159" s="1314">
        <v>0.28656328467081676</v>
      </c>
      <c r="AV159" s="1314">
        <v>0.98672882701222264</v>
      </c>
      <c r="AW159" s="1314">
        <v>48.232357380372491</v>
      </c>
      <c r="AX159" s="1314">
        <v>1.0625205063225718</v>
      </c>
      <c r="AY159" s="1319">
        <v>7.0947488573035757</v>
      </c>
      <c r="AZ159" s="1319">
        <v>15.560027104313379</v>
      </c>
      <c r="BA159" s="1765"/>
      <c r="BB159" s="159" t="s">
        <v>202</v>
      </c>
      <c r="BC159" s="347">
        <v>20574.815890999987</v>
      </c>
      <c r="BD159" s="300">
        <v>37019.308347000078</v>
      </c>
      <c r="BE159" s="300">
        <v>34408.997520000034</v>
      </c>
      <c r="BF159" s="300">
        <v>27813.04745000006</v>
      </c>
      <c r="BG159" s="348">
        <v>17110.336093000002</v>
      </c>
      <c r="BH159" s="358">
        <v>11138.162190999987</v>
      </c>
      <c r="BI159" s="300">
        <v>7840.8975899999759</v>
      </c>
      <c r="BJ159" s="300">
        <v>6330.3574239999907</v>
      </c>
      <c r="BK159" s="300">
        <v>5209.2628010000053</v>
      </c>
      <c r="BL159" s="348">
        <v>2796.9651289999988</v>
      </c>
      <c r="BM159" s="358">
        <v>10035.462771000008</v>
      </c>
      <c r="BN159" s="300">
        <v>23722.001409999939</v>
      </c>
      <c r="BO159" s="300">
        <v>24699.588755999939</v>
      </c>
      <c r="BP159" s="300">
        <v>22970.202395000051</v>
      </c>
      <c r="BQ159" s="348">
        <v>22183.60483400002</v>
      </c>
      <c r="BR159" s="358">
        <v>1530.887340999999</v>
      </c>
      <c r="BS159" s="300">
        <v>382.01165799999984</v>
      </c>
      <c r="BT159" s="300">
        <v>16352.37408399991</v>
      </c>
      <c r="BU159" s="300">
        <v>7127.8333030000076</v>
      </c>
      <c r="BV159" s="300">
        <v>16.788321</v>
      </c>
      <c r="BW159" s="300">
        <v>902.75906600000019</v>
      </c>
      <c r="BX159" s="300">
        <v>37.505123000000019</v>
      </c>
      <c r="BY159" s="301">
        <v>64.550611000000018</v>
      </c>
      <c r="BZ159" s="301">
        <v>48.880139999999997</v>
      </c>
      <c r="CA159" s="301">
        <v>35.966166000000001</v>
      </c>
      <c r="CB159" s="301">
        <v>5744.888068000002</v>
      </c>
      <c r="CC159" s="301">
        <v>11406.779009999997</v>
      </c>
      <c r="CD159" s="301">
        <v>125.72365699999996</v>
      </c>
      <c r="CE159" s="301">
        <v>627.48636999999997</v>
      </c>
      <c r="CF159" s="301">
        <v>661.14342999999974</v>
      </c>
      <c r="CG159" s="301">
        <v>11290.972953000015</v>
      </c>
      <c r="CH159" s="301">
        <v>7667.749807000012</v>
      </c>
      <c r="CI159" s="301">
        <v>20.584112000000005</v>
      </c>
      <c r="CJ159" s="301">
        <v>4428.2089800000022</v>
      </c>
      <c r="CK159" s="301">
        <v>6488.0924179999911</v>
      </c>
      <c r="CL159" s="301">
        <v>1487.5863529999992</v>
      </c>
      <c r="CM159" s="301">
        <v>837.18781499999898</v>
      </c>
      <c r="CN159" s="301">
        <v>180.76381899999981</v>
      </c>
      <c r="CO159" s="301">
        <v>324.09642199999996</v>
      </c>
      <c r="CP159" s="301">
        <v>5450.1644090000118</v>
      </c>
      <c r="CQ159" s="301">
        <v>0</v>
      </c>
      <c r="CR159" s="301">
        <v>4299.8682669999889</v>
      </c>
      <c r="CS159" s="301">
        <v>4796.9150879999979</v>
      </c>
      <c r="CT159" s="301">
        <v>14.493669000000001</v>
      </c>
      <c r="CU159" s="301">
        <v>520.63930399999981</v>
      </c>
      <c r="CV159" s="301">
        <v>850.93451800000003</v>
      </c>
      <c r="CW159" s="301">
        <v>3884.8109170000039</v>
      </c>
      <c r="CX159" s="301">
        <v>4706.3548030000065</v>
      </c>
      <c r="CY159" s="301">
        <v>1634.8482949999993</v>
      </c>
      <c r="CZ159" s="365">
        <v>32959.761015000033</v>
      </c>
    </row>
    <row r="160" s="425" customFormat="true" ht="15" customHeight="true" x14ac:dyDescent="0.2">
      <c r="A160" s="1796"/>
      <c r="B160" s="1403" t="s">
        <v>203</v>
      </c>
      <c r="C160" s="1313">
        <v>2.6054301832230524</v>
      </c>
      <c r="D160" s="1314">
        <v>2.4781381158117561</v>
      </c>
      <c r="E160" s="1314">
        <v>1.194103501089087</v>
      </c>
      <c r="F160" s="1314">
        <v>0.72393929499373733</v>
      </c>
      <c r="G160" s="1315">
        <v>0.21869511668146635</v>
      </c>
      <c r="H160" s="1316">
        <v>1.4056060953116483</v>
      </c>
      <c r="I160" s="1314">
        <v>0.65342311238808304</v>
      </c>
      <c r="J160" s="1314">
        <v>0.32112611651190853</v>
      </c>
      <c r="K160" s="1314">
        <v>0.14204713769772018</v>
      </c>
      <c r="L160" s="1317">
        <v>5.3576611483996353E-2</v>
      </c>
      <c r="M160" s="1318">
        <v>2.2775836364458462</v>
      </c>
      <c r="N160" s="1314">
        <v>3.2057652291883327</v>
      </c>
      <c r="O160" s="1314">
        <v>2.0324432912620942</v>
      </c>
      <c r="P160" s="1314">
        <v>1.2445697576498247</v>
      </c>
      <c r="Q160" s="1315">
        <v>0.75117307798541266</v>
      </c>
      <c r="R160" s="1316">
        <v>0.33489523550550604</v>
      </c>
      <c r="S160" s="1314">
        <v>12.857640881801116</v>
      </c>
      <c r="T160" s="1314">
        <v>25.910024555542556</v>
      </c>
      <c r="U160" s="1314">
        <v>0.67268312564540444</v>
      </c>
      <c r="V160" s="1314">
        <v>0</v>
      </c>
      <c r="W160" s="1314">
        <v>0.29369581155991259</v>
      </c>
      <c r="X160" s="1314">
        <v>1.0297491217924919</v>
      </c>
      <c r="Y160" s="1314">
        <v>0.46348034070416649</v>
      </c>
      <c r="Z160" s="1314">
        <v>0</v>
      </c>
      <c r="AA160" s="1314">
        <v>5.3968119148786471E-2</v>
      </c>
      <c r="AB160" s="1314">
        <v>0.56101000878886775</v>
      </c>
      <c r="AC160" s="1314">
        <v>1.09751567364364</v>
      </c>
      <c r="AD160" s="1314">
        <v>0.2695550552786346</v>
      </c>
      <c r="AE160" s="1314">
        <v>1.1420055219637173</v>
      </c>
      <c r="AF160" s="1314">
        <v>0.13280443601760453</v>
      </c>
      <c r="AG160" s="1314">
        <v>1.5399278911133987</v>
      </c>
      <c r="AH160" s="1314">
        <v>0.11622118910308947</v>
      </c>
      <c r="AI160" s="1314">
        <v>0</v>
      </c>
      <c r="AJ160" s="1314">
        <v>0.83533573921626725</v>
      </c>
      <c r="AK160" s="1314">
        <v>0.31373571264248634</v>
      </c>
      <c r="AL160" s="1314">
        <v>13.567417258546099</v>
      </c>
      <c r="AM160" s="1314">
        <v>18.287871147451391</v>
      </c>
      <c r="AN160" s="1314">
        <v>8.8153980074584588</v>
      </c>
      <c r="AO160" s="1314">
        <v>4.8247897291890389</v>
      </c>
      <c r="AP160" s="1314">
        <v>0.7601109805811751</v>
      </c>
      <c r="AQ160" s="1314">
        <v>7.7278608113493574E-2</v>
      </c>
      <c r="AR160" s="1314">
        <v>1.4265044354294616</v>
      </c>
      <c r="AS160" s="1314">
        <v>1.5007706225883746</v>
      </c>
      <c r="AT160" s="1314">
        <v>0.22753718012256002</v>
      </c>
      <c r="AU160" s="1314">
        <v>0.85985599808331981</v>
      </c>
      <c r="AV160" s="1314">
        <v>0.59495105259216441</v>
      </c>
      <c r="AW160" s="1314">
        <v>12.714886371072067</v>
      </c>
      <c r="AX160" s="1314">
        <v>0.42370706427494509</v>
      </c>
      <c r="AY160" s="1319">
        <v>0.92834904059886703</v>
      </c>
      <c r="AZ160" s="1319">
        <v>1.3731366888115437</v>
      </c>
      <c r="BA160" s="1765"/>
      <c r="BB160" s="159" t="s">
        <v>203</v>
      </c>
      <c r="BC160" s="347">
        <v>14703.965988000002</v>
      </c>
      <c r="BD160" s="300">
        <v>13985.823190999999</v>
      </c>
      <c r="BE160" s="300">
        <v>6739.0171559999881</v>
      </c>
      <c r="BF160" s="300">
        <v>4085.6764180000005</v>
      </c>
      <c r="BG160" s="348">
        <v>1234.2406849999995</v>
      </c>
      <c r="BH160" s="358">
        <v>2620.5512889999982</v>
      </c>
      <c r="BI160" s="300">
        <v>1218.3119280000001</v>
      </c>
      <c r="BJ160" s="300">
        <v>598.68545800000004</v>
      </c>
      <c r="BK160" s="300">
        <v>264.77806299999997</v>
      </c>
      <c r="BL160" s="348">
        <v>99.906179999999992</v>
      </c>
      <c r="BM160" s="358">
        <v>8607.54997799999</v>
      </c>
      <c r="BN160" s="300">
        <v>12115.478116999999</v>
      </c>
      <c r="BO160" s="300">
        <v>7681.0330759999833</v>
      </c>
      <c r="BP160" s="300">
        <v>4703.5944629999922</v>
      </c>
      <c r="BQ160" s="348">
        <v>2838.834886000001</v>
      </c>
      <c r="BR160" s="358">
        <v>391.85499899999991</v>
      </c>
      <c r="BS160" s="300">
        <v>307.12639199999984</v>
      </c>
      <c r="BT160" s="300">
        <v>17452.977788999979</v>
      </c>
      <c r="BU160" s="300">
        <v>1660.2256289999996</v>
      </c>
      <c r="BV160" s="300">
        <v>0</v>
      </c>
      <c r="BW160" s="300">
        <v>188.19343900000001</v>
      </c>
      <c r="BX160" s="300">
        <v>7.3542800000000002</v>
      </c>
      <c r="BY160" s="301">
        <v>1.8921209999999999</v>
      </c>
      <c r="BZ160" s="301">
        <v>0</v>
      </c>
      <c r="CA160" s="301">
        <v>1.7650269999999999</v>
      </c>
      <c r="CB160" s="301">
        <v>755.92783899999984</v>
      </c>
      <c r="CC160" s="301">
        <v>699.04037300000061</v>
      </c>
      <c r="CD160" s="301">
        <v>40.781468000000039</v>
      </c>
      <c r="CE160" s="301">
        <v>302.61360199999984</v>
      </c>
      <c r="CF160" s="301">
        <v>100.11499200000004</v>
      </c>
      <c r="CG160" s="301">
        <v>2106.1826110000002</v>
      </c>
      <c r="CH160" s="301">
        <v>93.231770999999981</v>
      </c>
      <c r="CI160" s="301">
        <v>0</v>
      </c>
      <c r="CJ160" s="301">
        <v>1523.6574720000008</v>
      </c>
      <c r="CK160" s="301">
        <v>860.07229999999981</v>
      </c>
      <c r="CL160" s="301">
        <v>670.51235299999996</v>
      </c>
      <c r="CM160" s="301">
        <v>1176.2453619999985</v>
      </c>
      <c r="CN160" s="301">
        <v>206.53577399999992</v>
      </c>
      <c r="CO160" s="301">
        <v>159.42442200000022</v>
      </c>
      <c r="CP160" s="301">
        <v>728.9404980000005</v>
      </c>
      <c r="CQ160" s="301">
        <v>2.0769359999999994</v>
      </c>
      <c r="CR160" s="301">
        <v>870.27418200000022</v>
      </c>
      <c r="CS160" s="301">
        <v>2322.016692000002</v>
      </c>
      <c r="CT160" s="301">
        <v>2.5969479999999998</v>
      </c>
      <c r="CU160" s="301">
        <v>1562.2197690000005</v>
      </c>
      <c r="CV160" s="301">
        <v>513.07347400000003</v>
      </c>
      <c r="CW160" s="301">
        <v>1024.1035700000002</v>
      </c>
      <c r="CX160" s="301">
        <v>1876.7786269999995</v>
      </c>
      <c r="CY160" s="301">
        <v>213.92016500000008</v>
      </c>
      <c r="CZ160" s="365">
        <v>2908.6232820000009</v>
      </c>
    </row>
    <row r="161" s="425" customFormat="true" ht="15" customHeight="true" x14ac:dyDescent="0.2">
      <c r="A161" s="1796"/>
      <c r="B161" s="1403" t="s">
        <v>204</v>
      </c>
      <c r="C161" s="1313">
        <v>82.778883725863608</v>
      </c>
      <c r="D161" s="1314">
        <v>61.758559880495355</v>
      </c>
      <c r="E161" s="1314">
        <v>39.113149616717088</v>
      </c>
      <c r="F161" s="1314">
        <v>13.905875217450037</v>
      </c>
      <c r="G161" s="1315">
        <v>1.5294099247936288</v>
      </c>
      <c r="H161" s="1316">
        <v>36.828232851879569</v>
      </c>
      <c r="I161" s="1314">
        <v>11.800488436615847</v>
      </c>
      <c r="J161" s="1314">
        <v>3.723641041787292</v>
      </c>
      <c r="K161" s="1314">
        <v>0.80289561444809554</v>
      </c>
      <c r="L161" s="1317">
        <v>0.12192153627845717</v>
      </c>
      <c r="M161" s="1318">
        <v>87.270414218421195</v>
      </c>
      <c r="N161" s="1314">
        <v>71.808210928958218</v>
      </c>
      <c r="O161" s="1314">
        <v>58.712719430360082</v>
      </c>
      <c r="P161" s="1314">
        <v>40.346619327651773</v>
      </c>
      <c r="Q161" s="1315">
        <v>12.877559628158263</v>
      </c>
      <c r="R161" s="1316">
        <v>38.486029431565136</v>
      </c>
      <c r="S161" s="1314">
        <v>9.0874775249927087</v>
      </c>
      <c r="T161" s="1314">
        <v>10.650287950764541</v>
      </c>
      <c r="U161" s="1314">
        <v>65.818893118679384</v>
      </c>
      <c r="V161" s="1314">
        <v>1.7934360850968036</v>
      </c>
      <c r="W161" s="1314">
        <v>57.290673963250541</v>
      </c>
      <c r="X161" s="1314">
        <v>46.816834591038251</v>
      </c>
      <c r="Y161" s="1314">
        <v>7.0077900453488748</v>
      </c>
      <c r="Z161" s="1314">
        <v>3.7177033294977258</v>
      </c>
      <c r="AA161" s="1314">
        <v>11.167800449077351</v>
      </c>
      <c r="AB161" s="1314">
        <v>30.266389194193007</v>
      </c>
      <c r="AC161" s="1314">
        <v>10.198432136075903</v>
      </c>
      <c r="AD161" s="1314">
        <v>14.412834785864256</v>
      </c>
      <c r="AE161" s="1314">
        <v>20.777799314046863</v>
      </c>
      <c r="AF161" s="1314">
        <v>69.794305140062676</v>
      </c>
      <c r="AG161" s="1314">
        <v>35.181341275415512</v>
      </c>
      <c r="AH161" s="1314">
        <v>0.67194412373235735</v>
      </c>
      <c r="AI161" s="1314">
        <v>0</v>
      </c>
      <c r="AJ161" s="1314">
        <v>57.139813936219618</v>
      </c>
      <c r="AK161" s="1314">
        <v>29.277394977401332</v>
      </c>
      <c r="AL161" s="1314">
        <v>1.1588214955090776</v>
      </c>
      <c r="AM161" s="1314">
        <v>7.7143470316633174</v>
      </c>
      <c r="AN161" s="1314">
        <v>0.77998695846706956</v>
      </c>
      <c r="AO161" s="1314">
        <v>1.5140205718649073</v>
      </c>
      <c r="AP161" s="1314">
        <v>64.737929144875324</v>
      </c>
      <c r="AQ161" s="1314">
        <v>31.176533522262417</v>
      </c>
      <c r="AR161" s="1314">
        <v>6.944288167414836</v>
      </c>
      <c r="AS161" s="1314">
        <v>45.652823498920839</v>
      </c>
      <c r="AT161" s="1314">
        <v>0.23323763946019549</v>
      </c>
      <c r="AU161" s="1314">
        <v>38.274281120121039</v>
      </c>
      <c r="AV161" s="1314">
        <v>30.05549786913782</v>
      </c>
      <c r="AW161" s="1314">
        <v>2.1905605894150342</v>
      </c>
      <c r="AX161" s="1314">
        <v>53.708499687797961</v>
      </c>
      <c r="AY161" s="1319">
        <v>17.070455990062584</v>
      </c>
      <c r="AZ161" s="1319">
        <v>25.000641528494576</v>
      </c>
      <c r="BA161" s="1765"/>
      <c r="BB161" s="159" t="s">
        <v>204</v>
      </c>
      <c r="BC161" s="347">
        <v>467169.64387201233</v>
      </c>
      <c r="BD161" s="300">
        <v>348545.66559800482</v>
      </c>
      <c r="BE161" s="300">
        <v>220738.14041399906</v>
      </c>
      <c r="BF161" s="300">
        <v>78480.207996000187</v>
      </c>
      <c r="BG161" s="348">
        <v>8631.4682370000028</v>
      </c>
      <c r="BH161" s="358">
        <v>68660.966534999985</v>
      </c>
      <c r="BI161" s="300">
        <v>22002.092589000003</v>
      </c>
      <c r="BJ161" s="300">
        <v>6942.10040200001</v>
      </c>
      <c r="BK161" s="300">
        <v>1496.6098510000002</v>
      </c>
      <c r="BL161" s="348">
        <v>227.35134999999997</v>
      </c>
      <c r="BM161" s="358">
        <v>329816.40716300526</v>
      </c>
      <c r="BN161" s="300">
        <v>271383.19431800256</v>
      </c>
      <c r="BO161" s="300">
        <v>221887.78494599936</v>
      </c>
      <c r="BP161" s="300">
        <v>152481.71836399924</v>
      </c>
      <c r="BQ161" s="348">
        <v>48666.900598999899</v>
      </c>
      <c r="BR161" s="358">
        <v>45031.823166000147</v>
      </c>
      <c r="BS161" s="300">
        <v>217.06969499999994</v>
      </c>
      <c r="BT161" s="300">
        <v>7174.0279000000091</v>
      </c>
      <c r="BU161" s="300">
        <v>162445.30160199915</v>
      </c>
      <c r="BV161" s="300">
        <v>39.560508000000006</v>
      </c>
      <c r="BW161" s="300">
        <v>36710.5301859998</v>
      </c>
      <c r="BX161" s="300">
        <v>334.35727500000013</v>
      </c>
      <c r="BY161" s="301">
        <v>28.608736000000011</v>
      </c>
      <c r="BZ161" s="301">
        <v>1537.3837770000007</v>
      </c>
      <c r="CA161" s="301">
        <v>365.24284400000033</v>
      </c>
      <c r="CB161" s="301">
        <v>40782.171118999933</v>
      </c>
      <c r="CC161" s="301">
        <v>6495.6847320000052</v>
      </c>
      <c r="CD161" s="301">
        <v>2180.5436370000025</v>
      </c>
      <c r="CE161" s="301">
        <v>5505.7918470000286</v>
      </c>
      <c r="CF161" s="301">
        <v>52614.630280999649</v>
      </c>
      <c r="CG161" s="301">
        <v>48118.05127599978</v>
      </c>
      <c r="CH161" s="301">
        <v>539.02856400000019</v>
      </c>
      <c r="CI161" s="301">
        <v>0</v>
      </c>
      <c r="CJ161" s="301">
        <v>104223.36836000104</v>
      </c>
      <c r="CK161" s="301">
        <v>80260.790918999832</v>
      </c>
      <c r="CL161" s="301">
        <v>57.269862999999987</v>
      </c>
      <c r="CM161" s="301">
        <v>496.17393099999975</v>
      </c>
      <c r="CN161" s="301">
        <v>18.274297999999991</v>
      </c>
      <c r="CO161" s="301">
        <v>50.027435000000075</v>
      </c>
      <c r="CP161" s="301">
        <v>62083.168795000143</v>
      </c>
      <c r="CQ161" s="301">
        <v>837.89895300000035</v>
      </c>
      <c r="CR161" s="301">
        <v>4236.5341140000019</v>
      </c>
      <c r="CS161" s="301">
        <v>70634.790291000507</v>
      </c>
      <c r="CT161" s="301">
        <v>2.6620089999999998</v>
      </c>
      <c r="CU161" s="301">
        <v>69538.200283999948</v>
      </c>
      <c r="CV161" s="301">
        <v>25919.239300999991</v>
      </c>
      <c r="CW161" s="301">
        <v>176.4357819999999</v>
      </c>
      <c r="CX161" s="301">
        <v>237897.76664400037</v>
      </c>
      <c r="CY161" s="301">
        <v>3933.5579639999942</v>
      </c>
      <c r="CZ161" s="365">
        <v>52957.180888999996</v>
      </c>
    </row>
    <row r="162" s="425" customFormat="true" ht="15" customHeight="true" x14ac:dyDescent="0.2">
      <c r="A162" s="1796"/>
      <c r="B162" s="1403" t="s">
        <v>205</v>
      </c>
      <c r="C162" s="1313">
        <v>0.18046046836468618</v>
      </c>
      <c r="D162" s="1314">
        <v>0.23436036050853115</v>
      </c>
      <c r="E162" s="1314">
        <v>0.23911680396174734</v>
      </c>
      <c r="F162" s="1314">
        <v>0.13852694192743542</v>
      </c>
      <c r="G162" s="1315">
        <v>8.112380319760705E-2</v>
      </c>
      <c r="H162" s="1316">
        <v>0.21610389433547941</v>
      </c>
      <c r="I162" s="1314">
        <v>0.2174589277392365</v>
      </c>
      <c r="J162" s="1314">
        <v>0.12342103504469201</v>
      </c>
      <c r="K162" s="1314">
        <v>8.3822079808810859E-2</v>
      </c>
      <c r="L162" s="1317">
        <v>5.8099103001980422E-2</v>
      </c>
      <c r="M162" s="1318">
        <v>0.15938707744903763</v>
      </c>
      <c r="N162" s="1314">
        <v>0.24672405345429355</v>
      </c>
      <c r="O162" s="1314">
        <v>0.25471229274257168</v>
      </c>
      <c r="P162" s="1314">
        <v>0.18004212512691001</v>
      </c>
      <c r="Q162" s="1315">
        <v>0.11889621940746409</v>
      </c>
      <c r="R162" s="1316">
        <v>1.4356101706321057E-2</v>
      </c>
      <c r="S162" s="1314">
        <v>0.5120703027238781</v>
      </c>
      <c r="T162" s="1314">
        <v>1.3176142416426639</v>
      </c>
      <c r="U162" s="1314">
        <v>0.20033610449511299</v>
      </c>
      <c r="V162" s="1314">
        <v>0.17184782194801132</v>
      </c>
      <c r="W162" s="1314">
        <v>0.13868815788103728</v>
      </c>
      <c r="X162" s="1314">
        <v>0</v>
      </c>
      <c r="Y162" s="1314">
        <v>0</v>
      </c>
      <c r="Z162" s="1314">
        <v>2.8715520461572507E-2</v>
      </c>
      <c r="AA162" s="1314">
        <v>4.7856300217804973E-2</v>
      </c>
      <c r="AB162" s="1314">
        <v>0.278358464631562</v>
      </c>
      <c r="AC162" s="1314">
        <v>8.0043792546390227E-2</v>
      </c>
      <c r="AD162" s="1314">
        <v>3.6962744890080168E-2</v>
      </c>
      <c r="AE162" s="1314">
        <v>6.6752600118336447E-2</v>
      </c>
      <c r="AF162" s="1314">
        <v>0.20206481557318001</v>
      </c>
      <c r="AG162" s="1314">
        <v>8.256726784444221E-2</v>
      </c>
      <c r="AH162" s="1314">
        <v>0.10322848789007771</v>
      </c>
      <c r="AI162" s="1314">
        <v>0.10995462315822832</v>
      </c>
      <c r="AJ162" s="1314">
        <v>0.26078142047239528</v>
      </c>
      <c r="AK162" s="1314">
        <v>0.26773134296649043</v>
      </c>
      <c r="AL162" s="1314">
        <v>1.1357455549058169</v>
      </c>
      <c r="AM162" s="1314">
        <v>3.4179131095612361</v>
      </c>
      <c r="AN162" s="1314">
        <v>6.4607681188953783E-2</v>
      </c>
      <c r="AO162" s="1314">
        <v>8.8458501336155571E-2</v>
      </c>
      <c r="AP162" s="1314">
        <v>3.6841467709754945E-2</v>
      </c>
      <c r="AQ162" s="1314">
        <v>0</v>
      </c>
      <c r="AR162" s="1314">
        <v>3.1338788240618941E-2</v>
      </c>
      <c r="AS162" s="1314">
        <v>2.8407385233212314E-2</v>
      </c>
      <c r="AT162" s="1314">
        <v>6.0666114037270111E-2</v>
      </c>
      <c r="AU162" s="1314">
        <v>0.17447258340197988</v>
      </c>
      <c r="AV162" s="1314">
        <v>7.1887984545554534E-2</v>
      </c>
      <c r="AW162" s="1314">
        <v>0.15099382109456422</v>
      </c>
      <c r="AX162" s="1314">
        <v>5.3174847195755881E-2</v>
      </c>
      <c r="AY162" s="1319">
        <v>4.4340549309551607E-2</v>
      </c>
      <c r="AZ162" s="1319">
        <v>0.18355424410668439</v>
      </c>
      <c r="BA162" s="1765"/>
      <c r="BB162" s="159" t="s">
        <v>205</v>
      </c>
      <c r="BC162" s="347">
        <v>1018.4439429999991</v>
      </c>
      <c r="BD162" s="300">
        <v>1322.6553210000006</v>
      </c>
      <c r="BE162" s="300">
        <v>1349.474516</v>
      </c>
      <c r="BF162" s="300">
        <v>781.80071700000019</v>
      </c>
      <c r="BG162" s="348">
        <v>457.83509000000015</v>
      </c>
      <c r="BH162" s="358">
        <v>402.89476599999983</v>
      </c>
      <c r="BI162" s="300">
        <v>405.45368000000008</v>
      </c>
      <c r="BJ162" s="300">
        <v>230.09769400000002</v>
      </c>
      <c r="BK162" s="300">
        <v>156.24565400000003</v>
      </c>
      <c r="BL162" s="348">
        <v>108.33942800000001</v>
      </c>
      <c r="BM162" s="358">
        <v>602.36305400000049</v>
      </c>
      <c r="BN162" s="300">
        <v>932.43879599999934</v>
      </c>
      <c r="BO162" s="300">
        <v>962.61162800000034</v>
      </c>
      <c r="BP162" s="300">
        <v>680.43204300000048</v>
      </c>
      <c r="BQ162" s="348">
        <v>449.33284400000019</v>
      </c>
      <c r="BR162" s="358">
        <v>16.797820999999999</v>
      </c>
      <c r="BS162" s="300">
        <v>12.231661000000004</v>
      </c>
      <c r="BT162" s="300">
        <v>887.54420300000061</v>
      </c>
      <c r="BU162" s="300">
        <v>494.44251300000019</v>
      </c>
      <c r="BV162" s="300">
        <v>3.790705</v>
      </c>
      <c r="BW162" s="300">
        <v>88.868143000000003</v>
      </c>
      <c r="BX162" s="300">
        <v>0</v>
      </c>
      <c r="BY162" s="301">
        <v>0</v>
      </c>
      <c r="BZ162" s="301">
        <v>11.874744</v>
      </c>
      <c r="CA162" s="301">
        <v>1.56514</v>
      </c>
      <c r="CB162" s="301">
        <v>375.07158399999997</v>
      </c>
      <c r="CC162" s="301">
        <v>50.982272000000002</v>
      </c>
      <c r="CD162" s="301">
        <v>5.5921600000000007</v>
      </c>
      <c r="CE162" s="301">
        <v>17.688395</v>
      </c>
      <c r="CF162" s="301">
        <v>152.32712099999998</v>
      </c>
      <c r="CG162" s="301">
        <v>112.928498</v>
      </c>
      <c r="CH162" s="301">
        <v>82.809123</v>
      </c>
      <c r="CI162" s="301">
        <v>0.18096499999999999</v>
      </c>
      <c r="CJ162" s="301">
        <v>475.66689800000023</v>
      </c>
      <c r="CK162" s="301">
        <v>733.95632899999998</v>
      </c>
      <c r="CL162" s="301">
        <v>56.129432000000008</v>
      </c>
      <c r="CM162" s="301">
        <v>219.83446899999998</v>
      </c>
      <c r="CN162" s="301">
        <v>1.5136919999999998</v>
      </c>
      <c r="CO162" s="301">
        <v>2.9229139999999996</v>
      </c>
      <c r="CP162" s="301">
        <v>35.330680000000001</v>
      </c>
      <c r="CQ162" s="301">
        <v>0</v>
      </c>
      <c r="CR162" s="301">
        <v>19.119</v>
      </c>
      <c r="CS162" s="301">
        <v>43.952368</v>
      </c>
      <c r="CT162" s="301">
        <v>0.6923999999999999</v>
      </c>
      <c r="CU162" s="301">
        <v>316.98856499999999</v>
      </c>
      <c r="CV162" s="301">
        <v>61.994709999999998</v>
      </c>
      <c r="CW162" s="301">
        <v>12.161595999999999</v>
      </c>
      <c r="CX162" s="301">
        <v>235.53399300000007</v>
      </c>
      <c r="CY162" s="301">
        <v>10.217426</v>
      </c>
      <c r="CZ162" s="365">
        <v>388.81063499999999</v>
      </c>
    </row>
    <row r="163" s="425" customFormat="true" ht="15" customHeight="true" x14ac:dyDescent="0.2">
      <c r="A163" s="1796"/>
      <c r="B163" s="1403" t="s">
        <v>206</v>
      </c>
      <c r="C163" s="1313">
        <v>0.67827616798691859</v>
      </c>
      <c r="D163" s="1314">
        <v>0.86865377133284516</v>
      </c>
      <c r="E163" s="1314">
        <v>0.63425429770978126</v>
      </c>
      <c r="F163" s="1314">
        <v>0.29717663397281879</v>
      </c>
      <c r="G163" s="1315">
        <v>8.2160585167982386E-2</v>
      </c>
      <c r="H163" s="1316">
        <v>0.83591709847973439</v>
      </c>
      <c r="I163" s="1314">
        <v>0.35876229610192578</v>
      </c>
      <c r="J163" s="1314">
        <v>0.17022011779719923</v>
      </c>
      <c r="K163" s="1314">
        <v>9.0791185573634442E-2</v>
      </c>
      <c r="L163" s="1317">
        <v>2.6854889467434022E-2</v>
      </c>
      <c r="M163" s="1318">
        <v>0.57843366532390006</v>
      </c>
      <c r="N163" s="1314">
        <v>0.89956677789918471</v>
      </c>
      <c r="O163" s="1314">
        <v>0.80811890904063599</v>
      </c>
      <c r="P163" s="1314">
        <v>0.55742122825743057</v>
      </c>
      <c r="Q163" s="1315">
        <v>0.2487675633846208</v>
      </c>
      <c r="R163" s="1316">
        <v>1.9253780981221869E-2</v>
      </c>
      <c r="S163" s="1314">
        <v>2.716377697683527</v>
      </c>
      <c r="T163" s="1314">
        <v>2.0965014008641871</v>
      </c>
      <c r="U163" s="1314">
        <v>0.54587605600564026</v>
      </c>
      <c r="V163" s="1314">
        <v>0.25464325622210993</v>
      </c>
      <c r="W163" s="1314">
        <v>4.0425828787480557E-2</v>
      </c>
      <c r="X163" s="1314">
        <v>0</v>
      </c>
      <c r="Y163" s="1314">
        <v>0.18247416052292587</v>
      </c>
      <c r="Z163" s="1314">
        <v>0</v>
      </c>
      <c r="AA163" s="1314">
        <v>2.216481083346335E-2</v>
      </c>
      <c r="AB163" s="1314">
        <v>1.650114210511891E-2</v>
      </c>
      <c r="AC163" s="1314">
        <v>0.13971723781760817</v>
      </c>
      <c r="AD163" s="1314">
        <v>0.88384429928368358</v>
      </c>
      <c r="AE163" s="1314">
        <v>14.765488652150285</v>
      </c>
      <c r="AF163" s="1314">
        <v>4.4799564756603884E-2</v>
      </c>
      <c r="AG163" s="1314">
        <v>0.49050580337996741</v>
      </c>
      <c r="AH163" s="1314">
        <v>1.925590081093791E-2</v>
      </c>
      <c r="AI163" s="1314">
        <v>0</v>
      </c>
      <c r="AJ163" s="1314">
        <v>0.44536990711443519</v>
      </c>
      <c r="AK163" s="1314">
        <v>7.0919893125691719E-2</v>
      </c>
      <c r="AL163" s="1314">
        <v>0.10903480122482195</v>
      </c>
      <c r="AM163" s="1314">
        <v>3.8610818494820052</v>
      </c>
      <c r="AN163" s="1314">
        <v>0.15584695406599797</v>
      </c>
      <c r="AO163" s="1314">
        <v>0.27755913716579228</v>
      </c>
      <c r="AP163" s="1314">
        <v>0.14521655199166128</v>
      </c>
      <c r="AQ163" s="1314">
        <v>0</v>
      </c>
      <c r="AR163" s="1314">
        <v>9.7531759157580875E-2</v>
      </c>
      <c r="AS163" s="1314">
        <v>4.1335655618199442E-2</v>
      </c>
      <c r="AT163" s="1314">
        <v>0.1711593998308707</v>
      </c>
      <c r="AU163" s="1314">
        <v>1.1431869553236724</v>
      </c>
      <c r="AV163" s="1314">
        <v>8.8232246232306813E-2</v>
      </c>
      <c r="AW163" s="1314">
        <v>0.57129020673204622</v>
      </c>
      <c r="AX163" s="1314">
        <v>0.17584749736451891</v>
      </c>
      <c r="AY163" s="1319">
        <v>0.12980484200157941</v>
      </c>
      <c r="AZ163" s="1319">
        <v>1.0136718993426803</v>
      </c>
      <c r="BA163" s="1765"/>
      <c r="BB163" s="159" t="s">
        <v>206</v>
      </c>
      <c r="BC163" s="347">
        <v>3827.9090219999962</v>
      </c>
      <c r="BD163" s="300">
        <v>4902.4055530000023</v>
      </c>
      <c r="BE163" s="300">
        <v>3579.4640830000012</v>
      </c>
      <c r="BF163" s="300">
        <v>1677.1676489999995</v>
      </c>
      <c r="BG163" s="348">
        <v>463.68633400000004</v>
      </c>
      <c r="BH163" s="358">
        <v>1558.4477309999988</v>
      </c>
      <c r="BI163" s="300">
        <v>668.91479100000004</v>
      </c>
      <c r="BJ163" s="300">
        <v>317.34668699999997</v>
      </c>
      <c r="BK163" s="300">
        <v>169.236175</v>
      </c>
      <c r="BL163" s="348">
        <v>50.077250999999997</v>
      </c>
      <c r="BM163" s="358">
        <v>2186.0434029999988</v>
      </c>
      <c r="BN163" s="300">
        <v>3399.7129649999997</v>
      </c>
      <c r="BO163" s="300">
        <v>3054.0522810000007</v>
      </c>
      <c r="BP163" s="300">
        <v>2106.6584550000007</v>
      </c>
      <c r="BQ163" s="348">
        <v>940.14290199999971</v>
      </c>
      <c r="BR163" s="358">
        <v>22.528509000000003</v>
      </c>
      <c r="BS163" s="300">
        <v>64.885252999999949</v>
      </c>
      <c r="BT163" s="300">
        <v>1412.2021500000003</v>
      </c>
      <c r="BU163" s="300">
        <v>1347.2575479999994</v>
      </c>
      <c r="BV163" s="300">
        <v>5.6170480000000005</v>
      </c>
      <c r="BW163" s="300">
        <v>25.903930000000003</v>
      </c>
      <c r="BX163" s="300">
        <v>0</v>
      </c>
      <c r="BY163" s="301">
        <v>0.74493600000000004</v>
      </c>
      <c r="BZ163" s="301">
        <v>0</v>
      </c>
      <c r="CA163" s="301">
        <v>0.72489999999999999</v>
      </c>
      <c r="CB163" s="301">
        <v>22.234313999999998</v>
      </c>
      <c r="CC163" s="301">
        <v>88.990063999999975</v>
      </c>
      <c r="CD163" s="301">
        <v>133.71838999999991</v>
      </c>
      <c r="CE163" s="301">
        <v>3912.6235560000046</v>
      </c>
      <c r="CF163" s="301">
        <v>33.772276000000005</v>
      </c>
      <c r="CG163" s="301">
        <v>670.87218800000062</v>
      </c>
      <c r="CH163" s="301">
        <v>15.446940000000001</v>
      </c>
      <c r="CI163" s="301">
        <v>0</v>
      </c>
      <c r="CJ163" s="301">
        <v>812.35742100000004</v>
      </c>
      <c r="CK163" s="301">
        <v>194.41916599999999</v>
      </c>
      <c r="CL163" s="301">
        <v>5.388585</v>
      </c>
      <c r="CM163" s="301">
        <v>248.33834299999987</v>
      </c>
      <c r="CN163" s="301">
        <v>3.6513349999999996</v>
      </c>
      <c r="CO163" s="301">
        <v>9.171323000000001</v>
      </c>
      <c r="CP163" s="301">
        <v>139.26154</v>
      </c>
      <c r="CQ163" s="301">
        <v>0</v>
      </c>
      <c r="CR163" s="301">
        <v>59.501653000000005</v>
      </c>
      <c r="CS163" s="301">
        <v>63.955197999999996</v>
      </c>
      <c r="CT163" s="301">
        <v>1.953492</v>
      </c>
      <c r="CU163" s="301">
        <v>2076.9864550000002</v>
      </c>
      <c r="CV163" s="301">
        <v>76.089663000000002</v>
      </c>
      <c r="CW163" s="301">
        <v>46.01380799999999</v>
      </c>
      <c r="CX163" s="301">
        <v>778.90328599999975</v>
      </c>
      <c r="CY163" s="301">
        <v>29.911027000000001</v>
      </c>
      <c r="CZ163" s="365">
        <v>2147.1931460000001</v>
      </c>
    </row>
    <row r="164" s="425" customFormat="true" ht="15" customHeight="true" x14ac:dyDescent="0.2">
      <c r="A164" s="1798"/>
      <c r="B164" s="1405" t="s">
        <v>46</v>
      </c>
      <c r="C164" s="1313">
        <v>9.4320123785952267E-2</v>
      </c>
      <c r="D164" s="1314">
        <v>0.19857404420997285</v>
      </c>
      <c r="E164" s="1314">
        <v>0.39066943189007275</v>
      </c>
      <c r="F164" s="1314">
        <v>0.36278758773991293</v>
      </c>
      <c r="G164" s="1315">
        <v>9.8946313779681133E-2</v>
      </c>
      <c r="H164" s="1316">
        <v>1.1099138477173556</v>
      </c>
      <c r="I164" s="1314">
        <v>0.90758295205258699</v>
      </c>
      <c r="J164" s="1314">
        <v>0.38265977758886183</v>
      </c>
      <c r="K164" s="1314">
        <v>0.16747906013000971</v>
      </c>
      <c r="L164" s="1317">
        <v>3.9685058165060648E-2</v>
      </c>
      <c r="M164" s="1318">
        <v>4.1315241319692518E-2</v>
      </c>
      <c r="N164" s="1314">
        <v>9.3158657741372164E-2</v>
      </c>
      <c r="O164" s="1314">
        <v>0.1221026706245105</v>
      </c>
      <c r="P164" s="1314">
        <v>0.10009316465152591</v>
      </c>
      <c r="Q164" s="1315">
        <v>6.7377472060687921E-2</v>
      </c>
      <c r="R164" s="1316">
        <v>0.19158984660722067</v>
      </c>
      <c r="S164" s="1314">
        <v>0.38006038746356718</v>
      </c>
      <c r="T164" s="1314">
        <v>3.0369797046823604E-2</v>
      </c>
      <c r="U164" s="1314">
        <v>6.6720812421600523E-2</v>
      </c>
      <c r="V164" s="1314">
        <v>0.17913068377664901</v>
      </c>
      <c r="W164" s="1314">
        <v>0.17356041412863191</v>
      </c>
      <c r="X164" s="1314">
        <v>0</v>
      </c>
      <c r="Y164" s="1314">
        <v>0.49916090070428853</v>
      </c>
      <c r="Z164" s="1314">
        <v>0.3449658184938113</v>
      </c>
      <c r="AA164" s="1314">
        <v>2.6269283409886173</v>
      </c>
      <c r="AB164" s="1314">
        <v>8.5299263074666093E-2</v>
      </c>
      <c r="AC164" s="1314">
        <v>5.7157916636583705E-2</v>
      </c>
      <c r="AD164" s="1314">
        <v>0.13080575902871416</v>
      </c>
      <c r="AE164" s="1314">
        <v>3.1020789338723403E-2</v>
      </c>
      <c r="AF164" s="1314">
        <v>5.1140585428449001E-2</v>
      </c>
      <c r="AG164" s="1314">
        <v>0.31222524688698916</v>
      </c>
      <c r="AH164" s="1314">
        <v>0</v>
      </c>
      <c r="AI164" s="1314">
        <v>0</v>
      </c>
      <c r="AJ164" s="1314">
        <v>0.22742202464889916</v>
      </c>
      <c r="AK164" s="1314">
        <v>0.8608447129752157</v>
      </c>
      <c r="AL164" s="1314">
        <v>0.27576832674357243</v>
      </c>
      <c r="AM164" s="1314">
        <v>0.15693888099880857</v>
      </c>
      <c r="AN164" s="1314">
        <v>5.2182897287007791E-2</v>
      </c>
      <c r="AO164" s="1314">
        <v>0.14478770573883396</v>
      </c>
      <c r="AP164" s="1314">
        <v>9.689725990228433E-2</v>
      </c>
      <c r="AQ164" s="1314">
        <v>2.8464965995490095E-2</v>
      </c>
      <c r="AR164" s="1314">
        <v>0</v>
      </c>
      <c r="AS164" s="1314">
        <v>5.7406615336914317E-2</v>
      </c>
      <c r="AT164" s="1314">
        <v>3.5181877667012543E-2</v>
      </c>
      <c r="AU164" s="1314">
        <v>0.46663041658726129</v>
      </c>
      <c r="AV164" s="1314">
        <v>0.17106931660139421</v>
      </c>
      <c r="AW164" s="1314">
        <v>2.9959636789170442E-2</v>
      </c>
      <c r="AX164" s="1314">
        <v>0.20225889574128383</v>
      </c>
      <c r="AY164" s="1319">
        <v>4.1189637366021194E-2</v>
      </c>
      <c r="AZ164" s="1319">
        <v>7.6793625285678763E-2</v>
      </c>
      <c r="BA164" s="1765"/>
      <c r="BB164" s="159" t="s">
        <v>46</v>
      </c>
      <c r="BC164" s="347">
        <v>532.30360999999994</v>
      </c>
      <c r="BD164" s="300">
        <v>1120.6887359999994</v>
      </c>
      <c r="BE164" s="300">
        <v>2204.7737080000002</v>
      </c>
      <c r="BF164" s="300">
        <v>2047.4543960000001</v>
      </c>
      <c r="BG164" s="348">
        <v>558.41926399999988</v>
      </c>
      <c r="BH164" s="358">
        <v>2069.2754350000009</v>
      </c>
      <c r="BI164" s="300">
        <v>1692.1947129999996</v>
      </c>
      <c r="BJ164" s="300">
        <v>713.40458599999999</v>
      </c>
      <c r="BK164" s="300">
        <v>312.18356000000006</v>
      </c>
      <c r="BL164" s="348">
        <v>74.002115000000003</v>
      </c>
      <c r="BM164" s="358">
        <v>156.14048100000005</v>
      </c>
      <c r="BN164" s="300">
        <v>352.0724689999999</v>
      </c>
      <c r="BO164" s="300">
        <v>461.45181799999989</v>
      </c>
      <c r="BP164" s="300">
        <v>378.28145200000006</v>
      </c>
      <c r="BQ164" s="348">
        <v>254.63308500000005</v>
      </c>
      <c r="BR164" s="358">
        <v>224.175895</v>
      </c>
      <c r="BS164" s="300">
        <v>9.0783819999999977</v>
      </c>
      <c r="BT164" s="300">
        <v>20.457078000000003</v>
      </c>
      <c r="BU164" s="300">
        <v>164.67129699999998</v>
      </c>
      <c r="BV164" s="300">
        <v>3.9513539999999998</v>
      </c>
      <c r="BW164" s="300">
        <v>111.21347300000002</v>
      </c>
      <c r="BX164" s="300">
        <v>0</v>
      </c>
      <c r="BY164" s="301">
        <v>2.0377839999999998</v>
      </c>
      <c r="BZ164" s="301">
        <v>142.65389300000001</v>
      </c>
      <c r="CA164" s="301">
        <v>85.913674999999969</v>
      </c>
      <c r="CB164" s="301">
        <v>114.935717</v>
      </c>
      <c r="CC164" s="301">
        <v>36.405577000000008</v>
      </c>
      <c r="CD164" s="301">
        <v>19.789838</v>
      </c>
      <c r="CE164" s="301">
        <v>8.2200239999999987</v>
      </c>
      <c r="CF164" s="301">
        <v>38.552472000000002</v>
      </c>
      <c r="CG164" s="301">
        <v>427.03518100000002</v>
      </c>
      <c r="CH164" s="301">
        <v>0</v>
      </c>
      <c r="CI164" s="301">
        <v>0</v>
      </c>
      <c r="CJ164" s="301">
        <v>414.81915699999968</v>
      </c>
      <c r="CK164" s="301">
        <v>2359.9120609999991</v>
      </c>
      <c r="CL164" s="301">
        <v>13.628685999999998</v>
      </c>
      <c r="CM164" s="301">
        <v>10.094047</v>
      </c>
      <c r="CN164" s="301">
        <v>1.2225919999999999</v>
      </c>
      <c r="CO164" s="301">
        <v>4.7841869999999993</v>
      </c>
      <c r="CP164" s="301">
        <v>92.923715999999985</v>
      </c>
      <c r="CQ164" s="301">
        <v>0.76502300000000001</v>
      </c>
      <c r="CR164" s="301">
        <v>0</v>
      </c>
      <c r="CS164" s="301">
        <v>88.820447999999999</v>
      </c>
      <c r="CT164" s="301">
        <v>0.40154100000000004</v>
      </c>
      <c r="CU164" s="301">
        <v>847.79226199999994</v>
      </c>
      <c r="CV164" s="301">
        <v>147.52663799999999</v>
      </c>
      <c r="CW164" s="301">
        <v>2.4130590000000001</v>
      </c>
      <c r="CX164" s="301">
        <v>895.89059200000031</v>
      </c>
      <c r="CY164" s="301">
        <v>9.4913589999999992</v>
      </c>
      <c r="CZ164" s="365">
        <v>162.66678200000001</v>
      </c>
    </row>
    <row r="165" s="233" customFormat="true" ht="15" customHeight="true" x14ac:dyDescent="0.2">
      <c r="A165" s="763"/>
      <c r="B165" s="969"/>
      <c r="C165" s="880"/>
      <c r="D165" s="813"/>
      <c r="E165" s="813"/>
      <c r="F165" s="813"/>
      <c r="G165" s="814"/>
      <c r="H165" s="881"/>
      <c r="I165" s="813"/>
      <c r="J165" s="813"/>
      <c r="K165" s="813"/>
      <c r="L165" s="882"/>
      <c r="M165" s="880"/>
      <c r="N165" s="813"/>
      <c r="O165" s="813"/>
      <c r="P165" s="813"/>
      <c r="Q165" s="814"/>
      <c r="R165" s="881"/>
      <c r="S165" s="813"/>
      <c r="T165" s="813"/>
      <c r="U165" s="813"/>
      <c r="V165" s="813"/>
      <c r="W165" s="813"/>
      <c r="X165" s="813"/>
      <c r="Y165" s="813"/>
      <c r="Z165" s="813"/>
      <c r="AA165" s="813"/>
      <c r="AB165" s="813"/>
      <c r="AC165" s="813"/>
      <c r="AD165" s="813"/>
      <c r="AE165" s="813"/>
      <c r="AF165" s="813"/>
      <c r="AG165" s="813"/>
      <c r="AH165" s="813"/>
      <c r="AI165" s="813"/>
      <c r="AJ165" s="813"/>
      <c r="AK165" s="813"/>
      <c r="AL165" s="813"/>
      <c r="AM165" s="813"/>
      <c r="AN165" s="813"/>
      <c r="AO165" s="813"/>
      <c r="AP165" s="813"/>
      <c r="AQ165" s="813"/>
      <c r="AR165" s="813"/>
      <c r="AS165" s="813"/>
      <c r="AT165" s="813"/>
      <c r="AU165" s="813"/>
      <c r="AV165" s="813"/>
      <c r="AW165" s="813"/>
      <c r="AX165" s="813"/>
      <c r="AY165" s="814"/>
      <c r="AZ165" s="814"/>
      <c r="BA165" s="1766"/>
      <c r="BB165" s="159" t="s">
        <v>207</v>
      </c>
      <c r="BC165" s="347">
        <v>564358.47265001095</v>
      </c>
      <c r="BD165" s="300">
        <v>564368.18842999416</v>
      </c>
      <c r="BE165" s="300">
        <v>564357.8760010032</v>
      </c>
      <c r="BF165" s="300">
        <v>564367.26756700571</v>
      </c>
      <c r="BG165" s="348">
        <v>564365.90982399252</v>
      </c>
      <c r="BH165" s="358">
        <v>186435.68050400171</v>
      </c>
      <c r="BI165" s="300">
        <v>186450.69402999882</v>
      </c>
      <c r="BJ165" s="300">
        <v>186433.12618199913</v>
      </c>
      <c r="BK165" s="300">
        <v>186401.54760700229</v>
      </c>
      <c r="BL165" s="348">
        <v>186473.49511800043</v>
      </c>
      <c r="BM165" s="358">
        <v>377924.64962700621</v>
      </c>
      <c r="BN165" s="300">
        <v>377927.8035300019</v>
      </c>
      <c r="BO165" s="300">
        <v>377921.1508150007</v>
      </c>
      <c r="BP165" s="300">
        <v>377929.35543299676</v>
      </c>
      <c r="BQ165" s="348">
        <v>377920.21162599884</v>
      </c>
      <c r="BR165" s="358">
        <v>117008.23345799955</v>
      </c>
      <c r="BS165" s="300">
        <v>2388.6683009999974</v>
      </c>
      <c r="BT165" s="300">
        <v>67359.943065999585</v>
      </c>
      <c r="BU165" s="300">
        <v>246806.49264199982</v>
      </c>
      <c r="BV165" s="300">
        <v>2205.849895000003</v>
      </c>
      <c r="BW165" s="300">
        <v>64077.67206499962</v>
      </c>
      <c r="BX165" s="300">
        <v>714.18172099999958</v>
      </c>
      <c r="BY165" s="301">
        <v>408.24191099999996</v>
      </c>
      <c r="BZ165" s="301">
        <v>41353.051621999824</v>
      </c>
      <c r="CA165" s="301">
        <v>3270.4993760000034</v>
      </c>
      <c r="CB165" s="301">
        <v>134744.09139899819</v>
      </c>
      <c r="CC165" s="301">
        <v>63692.974031000209</v>
      </c>
      <c r="CD165" s="301">
        <v>15129.179438999914</v>
      </c>
      <c r="CE165" s="301">
        <v>26498.435968999998</v>
      </c>
      <c r="CF165" s="301">
        <v>75385.277029999823</v>
      </c>
      <c r="CG165" s="301">
        <v>136771.50879299862</v>
      </c>
      <c r="CH165" s="301">
        <v>80219.254095999975</v>
      </c>
      <c r="CI165" s="301">
        <v>164.58152899999976</v>
      </c>
      <c r="CJ165" s="301">
        <v>182400.60857799932</v>
      </c>
      <c r="CK165" s="301">
        <v>274139.11306300171</v>
      </c>
      <c r="CL165" s="301">
        <v>4942.078069999985</v>
      </c>
      <c r="CM165" s="301">
        <v>6431.8331669999807</v>
      </c>
      <c r="CN165" s="301">
        <v>2342.8978909999964</v>
      </c>
      <c r="CO165" s="301">
        <v>3304.2770969999683</v>
      </c>
      <c r="CP165" s="301">
        <v>95899.219538001955</v>
      </c>
      <c r="CQ165" s="301">
        <v>2687.5949900000164</v>
      </c>
      <c r="CR165" s="301">
        <v>61007.464147000472</v>
      </c>
      <c r="CS165" s="301">
        <v>154721.62481400566</v>
      </c>
      <c r="CT165" s="301">
        <v>1141.3290779999941</v>
      </c>
      <c r="CU165" s="301">
        <v>181683.88340400014</v>
      </c>
      <c r="CV165" s="301">
        <v>86237.93029099975</v>
      </c>
      <c r="CW165" s="301">
        <v>8054.3666699999931</v>
      </c>
      <c r="CX165" s="301">
        <v>442942.49146201415</v>
      </c>
      <c r="CY165" s="301">
        <v>23043.074926000107</v>
      </c>
      <c r="CZ165" s="365">
        <v>211823.28792899911</v>
      </c>
    </row>
    <row r="166" s="233" customFormat="true" ht="15" customHeight="true" x14ac:dyDescent="0.2">
      <c r="A166" s="676"/>
      <c r="B166" s="970"/>
      <c r="C166" s="880"/>
      <c r="D166" s="813"/>
      <c r="E166" s="813"/>
      <c r="F166" s="813"/>
      <c r="G166" s="814"/>
      <c r="H166" s="881"/>
      <c r="I166" s="813"/>
      <c r="J166" s="813"/>
      <c r="K166" s="813"/>
      <c r="L166" s="882"/>
      <c r="M166" s="880"/>
      <c r="N166" s="813"/>
      <c r="O166" s="813"/>
      <c r="P166" s="813"/>
      <c r="Q166" s="814"/>
      <c r="R166" s="881"/>
      <c r="S166" s="813"/>
      <c r="T166" s="813"/>
      <c r="U166" s="813"/>
      <c r="V166" s="813"/>
      <c r="W166" s="813"/>
      <c r="X166" s="813"/>
      <c r="Y166" s="813"/>
      <c r="Z166" s="813"/>
      <c r="AA166" s="813"/>
      <c r="AB166" s="813"/>
      <c r="AC166" s="813"/>
      <c r="AD166" s="813"/>
      <c r="AE166" s="813"/>
      <c r="AF166" s="813"/>
      <c r="AG166" s="813"/>
      <c r="AH166" s="813"/>
      <c r="AI166" s="813"/>
      <c r="AJ166" s="813"/>
      <c r="AK166" s="813"/>
      <c r="AL166" s="813"/>
      <c r="AM166" s="813"/>
      <c r="AN166" s="813"/>
      <c r="AO166" s="813"/>
      <c r="AP166" s="813"/>
      <c r="AQ166" s="813"/>
      <c r="AR166" s="813"/>
      <c r="AS166" s="813"/>
      <c r="AT166" s="813"/>
      <c r="AU166" s="813"/>
      <c r="AV166" s="813"/>
      <c r="AW166" s="813"/>
      <c r="AX166" s="813"/>
      <c r="AY166" s="814"/>
      <c r="AZ166" s="814"/>
      <c r="BA166" s="480"/>
      <c r="BB166" s="159"/>
      <c r="BC166" s="347"/>
      <c r="BD166" s="300"/>
      <c r="BE166" s="300"/>
      <c r="BF166" s="300"/>
      <c r="BG166" s="348"/>
      <c r="BH166" s="358"/>
      <c r="BI166" s="300"/>
      <c r="BJ166" s="300"/>
      <c r="BK166" s="300"/>
      <c r="BL166" s="348"/>
      <c r="BM166" s="358"/>
      <c r="BN166" s="300"/>
      <c r="BO166" s="300"/>
      <c r="BP166" s="300"/>
      <c r="BQ166" s="348"/>
      <c r="BR166" s="358"/>
      <c r="BS166" s="300"/>
      <c r="BT166" s="300"/>
      <c r="BU166" s="300"/>
      <c r="BV166" s="300"/>
      <c r="BW166" s="300"/>
      <c r="BX166" s="300"/>
      <c r="BY166" s="301"/>
      <c r="BZ166" s="301"/>
      <c r="CA166" s="301"/>
      <c r="CB166" s="301"/>
      <c r="CC166" s="301"/>
      <c r="CD166" s="301"/>
      <c r="CE166" s="301"/>
      <c r="CF166" s="301"/>
      <c r="CG166" s="301"/>
      <c r="CH166" s="301"/>
      <c r="CI166" s="301"/>
      <c r="CJ166" s="301"/>
      <c r="CK166" s="301"/>
      <c r="CL166" s="301"/>
      <c r="CM166" s="301"/>
      <c r="CN166" s="301"/>
      <c r="CO166" s="301"/>
      <c r="CP166" s="301"/>
      <c r="CQ166" s="301"/>
      <c r="CR166" s="301"/>
      <c r="CS166" s="301"/>
      <c r="CT166" s="301"/>
      <c r="CU166" s="301"/>
      <c r="CV166" s="301"/>
      <c r="CW166" s="301"/>
      <c r="CX166" s="301"/>
      <c r="CY166" s="301"/>
      <c r="CZ166" s="365"/>
    </row>
    <row r="167" s="233" customFormat="true" ht="15" customHeight="true" x14ac:dyDescent="0.2">
      <c r="A167" s="676"/>
      <c r="B167" s="970"/>
      <c r="C167" s="880"/>
      <c r="D167" s="813"/>
      <c r="E167" s="813"/>
      <c r="F167" s="813"/>
      <c r="G167" s="814"/>
      <c r="H167" s="881"/>
      <c r="I167" s="813"/>
      <c r="J167" s="813"/>
      <c r="K167" s="813"/>
      <c r="L167" s="882"/>
      <c r="M167" s="880"/>
      <c r="N167" s="813"/>
      <c r="O167" s="813"/>
      <c r="P167" s="813"/>
      <c r="Q167" s="814"/>
      <c r="R167" s="881"/>
      <c r="S167" s="813"/>
      <c r="T167" s="813"/>
      <c r="U167" s="813"/>
      <c r="V167" s="813"/>
      <c r="W167" s="813"/>
      <c r="X167" s="813"/>
      <c r="Y167" s="813"/>
      <c r="Z167" s="813"/>
      <c r="AA167" s="813"/>
      <c r="AB167" s="813"/>
      <c r="AC167" s="813"/>
      <c r="AD167" s="813"/>
      <c r="AE167" s="813"/>
      <c r="AF167" s="813"/>
      <c r="AG167" s="813"/>
      <c r="AH167" s="813"/>
      <c r="AI167" s="813"/>
      <c r="AJ167" s="813"/>
      <c r="AK167" s="813"/>
      <c r="AL167" s="813"/>
      <c r="AM167" s="813"/>
      <c r="AN167" s="813"/>
      <c r="AO167" s="813"/>
      <c r="AP167" s="813"/>
      <c r="AQ167" s="813"/>
      <c r="AR167" s="813"/>
      <c r="AS167" s="813"/>
      <c r="AT167" s="813"/>
      <c r="AU167" s="813"/>
      <c r="AV167" s="813"/>
      <c r="AW167" s="813"/>
      <c r="AX167" s="813"/>
      <c r="AY167" s="814"/>
      <c r="AZ167" s="814"/>
      <c r="BA167" s="480"/>
      <c r="BB167" s="159"/>
      <c r="BC167" s="347"/>
      <c r="BD167" s="300"/>
      <c r="BE167" s="300"/>
      <c r="BF167" s="300"/>
      <c r="BG167" s="348"/>
      <c r="BH167" s="358"/>
      <c r="BI167" s="300"/>
      <c r="BJ167" s="300"/>
      <c r="BK167" s="300"/>
      <c r="BL167" s="348"/>
      <c r="BM167" s="358"/>
      <c r="BN167" s="300"/>
      <c r="BO167" s="300"/>
      <c r="BP167" s="300"/>
      <c r="BQ167" s="348"/>
      <c r="BR167" s="358"/>
      <c r="BS167" s="300"/>
      <c r="BT167" s="300"/>
      <c r="BU167" s="300"/>
      <c r="BV167" s="300"/>
      <c r="BW167" s="300"/>
      <c r="BX167" s="300"/>
      <c r="BY167" s="301"/>
      <c r="BZ167" s="301"/>
      <c r="CA167" s="301"/>
      <c r="CB167" s="301"/>
      <c r="CC167" s="301"/>
      <c r="CD167" s="301"/>
      <c r="CE167" s="301"/>
      <c r="CF167" s="301"/>
      <c r="CG167" s="301"/>
      <c r="CH167" s="301"/>
      <c r="CI167" s="301"/>
      <c r="CJ167" s="301"/>
      <c r="CK167" s="301"/>
      <c r="CL167" s="301"/>
      <c r="CM167" s="301"/>
      <c r="CN167" s="301"/>
      <c r="CO167" s="301"/>
      <c r="CP167" s="301"/>
      <c r="CQ167" s="301"/>
      <c r="CR167" s="301"/>
      <c r="CS167" s="301"/>
      <c r="CT167" s="301"/>
      <c r="CU167" s="301"/>
      <c r="CV167" s="301"/>
      <c r="CW167" s="301"/>
      <c r="CX167" s="301"/>
      <c r="CY167" s="301"/>
      <c r="CZ167" s="365"/>
    </row>
    <row r="168" s="233" customFormat="true" ht="15" customHeight="true" x14ac:dyDescent="0.2">
      <c r="A168" s="676"/>
      <c r="B168" s="970"/>
      <c r="C168" s="880"/>
      <c r="D168" s="813"/>
      <c r="E168" s="813"/>
      <c r="F168" s="813"/>
      <c r="G168" s="814"/>
      <c r="H168" s="881"/>
      <c r="I168" s="813"/>
      <c r="J168" s="813"/>
      <c r="K168" s="813"/>
      <c r="L168" s="882"/>
      <c r="M168" s="880"/>
      <c r="N168" s="813"/>
      <c r="O168" s="813"/>
      <c r="P168" s="813"/>
      <c r="Q168" s="814"/>
      <c r="R168" s="881"/>
      <c r="S168" s="813"/>
      <c r="T168" s="813"/>
      <c r="U168" s="813"/>
      <c r="V168" s="813"/>
      <c r="W168" s="813"/>
      <c r="X168" s="813"/>
      <c r="Y168" s="813"/>
      <c r="Z168" s="813"/>
      <c r="AA168" s="813"/>
      <c r="AB168" s="813"/>
      <c r="AC168" s="813"/>
      <c r="AD168" s="813"/>
      <c r="AE168" s="813"/>
      <c r="AF168" s="813"/>
      <c r="AG168" s="813"/>
      <c r="AH168" s="813"/>
      <c r="AI168" s="813"/>
      <c r="AJ168" s="813"/>
      <c r="AK168" s="813"/>
      <c r="AL168" s="813"/>
      <c r="AM168" s="813"/>
      <c r="AN168" s="813"/>
      <c r="AO168" s="813"/>
      <c r="AP168" s="813"/>
      <c r="AQ168" s="813"/>
      <c r="AR168" s="813"/>
      <c r="AS168" s="813"/>
      <c r="AT168" s="813"/>
      <c r="AU168" s="813"/>
      <c r="AV168" s="813"/>
      <c r="AW168" s="813"/>
      <c r="AX168" s="813"/>
      <c r="AY168" s="814"/>
      <c r="AZ168" s="814"/>
      <c r="BA168" s="480"/>
      <c r="BB168" s="159"/>
      <c r="BC168" s="347"/>
      <c r="BD168" s="300"/>
      <c r="BE168" s="300"/>
      <c r="BF168" s="300"/>
      <c r="BG168" s="348"/>
      <c r="BH168" s="358"/>
      <c r="BI168" s="300"/>
      <c r="BJ168" s="300"/>
      <c r="BK168" s="300"/>
      <c r="BL168" s="348"/>
      <c r="BM168" s="358"/>
      <c r="BN168" s="300"/>
      <c r="BO168" s="300"/>
      <c r="BP168" s="300"/>
      <c r="BQ168" s="348"/>
      <c r="BR168" s="358"/>
      <c r="BS168" s="300"/>
      <c r="BT168" s="300"/>
      <c r="BU168" s="300"/>
      <c r="BV168" s="300"/>
      <c r="BW168" s="300"/>
      <c r="BX168" s="300"/>
      <c r="BY168" s="301"/>
      <c r="BZ168" s="301"/>
      <c r="CA168" s="301"/>
      <c r="CB168" s="301"/>
      <c r="CC168" s="301"/>
      <c r="CD168" s="301"/>
      <c r="CE168" s="301"/>
      <c r="CF168" s="301"/>
      <c r="CG168" s="301"/>
      <c r="CH168" s="301"/>
      <c r="CI168" s="301"/>
      <c r="CJ168" s="301"/>
      <c r="CK168" s="301"/>
      <c r="CL168" s="301"/>
      <c r="CM168" s="301"/>
      <c r="CN168" s="301"/>
      <c r="CO168" s="301"/>
      <c r="CP168" s="301"/>
      <c r="CQ168" s="301"/>
      <c r="CR168" s="301"/>
      <c r="CS168" s="301"/>
      <c r="CT168" s="301"/>
      <c r="CU168" s="301"/>
      <c r="CV168" s="301"/>
      <c r="CW168" s="301"/>
      <c r="CX168" s="301"/>
      <c r="CY168" s="301"/>
      <c r="CZ168" s="365"/>
    </row>
    <row r="169" s="233" customFormat="true" ht="15" customHeight="true" x14ac:dyDescent="0.2">
      <c r="A169" s="676"/>
      <c r="B169" s="970"/>
      <c r="C169" s="880"/>
      <c r="D169" s="813"/>
      <c r="E169" s="813"/>
      <c r="F169" s="813"/>
      <c r="G169" s="814"/>
      <c r="H169" s="881"/>
      <c r="I169" s="813"/>
      <c r="J169" s="813"/>
      <c r="K169" s="813"/>
      <c r="L169" s="882"/>
      <c r="M169" s="880"/>
      <c r="N169" s="813"/>
      <c r="O169" s="813"/>
      <c r="P169" s="813"/>
      <c r="Q169" s="814"/>
      <c r="R169" s="881"/>
      <c r="S169" s="813"/>
      <c r="T169" s="813"/>
      <c r="U169" s="813"/>
      <c r="V169" s="813"/>
      <c r="W169" s="813"/>
      <c r="X169" s="813"/>
      <c r="Y169" s="813"/>
      <c r="Z169" s="813"/>
      <c r="AA169" s="813"/>
      <c r="AB169" s="813"/>
      <c r="AC169" s="813"/>
      <c r="AD169" s="813"/>
      <c r="AE169" s="813"/>
      <c r="AF169" s="813"/>
      <c r="AG169" s="813"/>
      <c r="AH169" s="813"/>
      <c r="AI169" s="813"/>
      <c r="AJ169" s="813"/>
      <c r="AK169" s="813"/>
      <c r="AL169" s="813"/>
      <c r="AM169" s="813"/>
      <c r="AN169" s="813"/>
      <c r="AO169" s="813"/>
      <c r="AP169" s="813"/>
      <c r="AQ169" s="813"/>
      <c r="AR169" s="813"/>
      <c r="AS169" s="813"/>
      <c r="AT169" s="813"/>
      <c r="AU169" s="813"/>
      <c r="AV169" s="813"/>
      <c r="AW169" s="813"/>
      <c r="AX169" s="813"/>
      <c r="AY169" s="814"/>
      <c r="AZ169" s="814"/>
      <c r="BA169" s="480"/>
      <c r="BB169" s="159"/>
      <c r="BC169" s="347"/>
      <c r="BD169" s="300"/>
      <c r="BE169" s="300"/>
      <c r="BF169" s="300"/>
      <c r="BG169" s="348"/>
      <c r="BH169" s="358"/>
      <c r="BI169" s="300"/>
      <c r="BJ169" s="300"/>
      <c r="BK169" s="300"/>
      <c r="BL169" s="348"/>
      <c r="BM169" s="358"/>
      <c r="BN169" s="300"/>
      <c r="BO169" s="300"/>
      <c r="BP169" s="300"/>
      <c r="BQ169" s="348"/>
      <c r="BR169" s="358"/>
      <c r="BS169" s="300"/>
      <c r="BT169" s="300"/>
      <c r="BU169" s="300"/>
      <c r="BV169" s="300"/>
      <c r="BW169" s="300"/>
      <c r="BX169" s="300"/>
      <c r="BY169" s="301"/>
      <c r="BZ169" s="301"/>
      <c r="CA169" s="301"/>
      <c r="CB169" s="301"/>
      <c r="CC169" s="301"/>
      <c r="CD169" s="301"/>
      <c r="CE169" s="301"/>
      <c r="CF169" s="301"/>
      <c r="CG169" s="301"/>
      <c r="CH169" s="301"/>
      <c r="CI169" s="301"/>
      <c r="CJ169" s="301"/>
      <c r="CK169" s="301"/>
      <c r="CL169" s="301"/>
      <c r="CM169" s="301"/>
      <c r="CN169" s="301"/>
      <c r="CO169" s="301"/>
      <c r="CP169" s="301"/>
      <c r="CQ169" s="301"/>
      <c r="CR169" s="301"/>
      <c r="CS169" s="301"/>
      <c r="CT169" s="301"/>
      <c r="CU169" s="301"/>
      <c r="CV169" s="301"/>
      <c r="CW169" s="301"/>
      <c r="CX169" s="301"/>
      <c r="CY169" s="301"/>
      <c r="CZ169" s="365"/>
    </row>
    <row r="170" s="233" customFormat="true" ht="15" customHeight="true" x14ac:dyDescent="0.2">
      <c r="A170" s="676"/>
      <c r="B170" s="970"/>
      <c r="C170" s="880"/>
      <c r="D170" s="813"/>
      <c r="E170" s="813"/>
      <c r="F170" s="813"/>
      <c r="G170" s="814"/>
      <c r="H170" s="881"/>
      <c r="I170" s="813"/>
      <c r="J170" s="813"/>
      <c r="K170" s="813"/>
      <c r="L170" s="882"/>
      <c r="M170" s="880"/>
      <c r="N170" s="813"/>
      <c r="O170" s="813"/>
      <c r="P170" s="813"/>
      <c r="Q170" s="814"/>
      <c r="R170" s="881"/>
      <c r="S170" s="813"/>
      <c r="T170" s="813"/>
      <c r="U170" s="813"/>
      <c r="V170" s="813"/>
      <c r="W170" s="813"/>
      <c r="X170" s="813"/>
      <c r="Y170" s="813"/>
      <c r="Z170" s="813"/>
      <c r="AA170" s="813"/>
      <c r="AB170" s="813"/>
      <c r="AC170" s="813"/>
      <c r="AD170" s="813"/>
      <c r="AE170" s="813"/>
      <c r="AF170" s="813"/>
      <c r="AG170" s="813"/>
      <c r="AH170" s="813"/>
      <c r="AI170" s="813"/>
      <c r="AJ170" s="813"/>
      <c r="AK170" s="813"/>
      <c r="AL170" s="813"/>
      <c r="AM170" s="813"/>
      <c r="AN170" s="813"/>
      <c r="AO170" s="813"/>
      <c r="AP170" s="813"/>
      <c r="AQ170" s="813"/>
      <c r="AR170" s="813"/>
      <c r="AS170" s="813"/>
      <c r="AT170" s="813"/>
      <c r="AU170" s="813"/>
      <c r="AV170" s="813"/>
      <c r="AW170" s="813"/>
      <c r="AX170" s="813"/>
      <c r="AY170" s="814"/>
      <c r="AZ170" s="814"/>
      <c r="BA170" s="480"/>
      <c r="BB170" s="159"/>
      <c r="BC170" s="347"/>
      <c r="BD170" s="300"/>
      <c r="BE170" s="300"/>
      <c r="BF170" s="300"/>
      <c r="BG170" s="348"/>
      <c r="BH170" s="358"/>
      <c r="BI170" s="300"/>
      <c r="BJ170" s="300"/>
      <c r="BK170" s="300"/>
      <c r="BL170" s="348"/>
      <c r="BM170" s="358"/>
      <c r="BN170" s="300"/>
      <c r="BO170" s="300"/>
      <c r="BP170" s="300"/>
      <c r="BQ170" s="348"/>
      <c r="BR170" s="358"/>
      <c r="BS170" s="300"/>
      <c r="BT170" s="300"/>
      <c r="BU170" s="300"/>
      <c r="BV170" s="300"/>
      <c r="BW170" s="300"/>
      <c r="BX170" s="300"/>
      <c r="BY170" s="301"/>
      <c r="BZ170" s="301"/>
      <c r="CA170" s="301"/>
      <c r="CB170" s="301"/>
      <c r="CC170" s="301"/>
      <c r="CD170" s="301"/>
      <c r="CE170" s="301"/>
      <c r="CF170" s="301"/>
      <c r="CG170" s="301"/>
      <c r="CH170" s="301"/>
      <c r="CI170" s="301"/>
      <c r="CJ170" s="301"/>
      <c r="CK170" s="301"/>
      <c r="CL170" s="301"/>
      <c r="CM170" s="301"/>
      <c r="CN170" s="301"/>
      <c r="CO170" s="301"/>
      <c r="CP170" s="301"/>
      <c r="CQ170" s="301"/>
      <c r="CR170" s="301"/>
      <c r="CS170" s="301"/>
      <c r="CT170" s="301"/>
      <c r="CU170" s="301"/>
      <c r="CV170" s="301"/>
      <c r="CW170" s="301"/>
      <c r="CX170" s="301"/>
      <c r="CY170" s="301"/>
      <c r="CZ170" s="365"/>
    </row>
    <row r="171" s="425" customFormat="true" ht="15" customHeight="true" x14ac:dyDescent="0.2">
      <c r="A171" s="750"/>
      <c r="B171" s="769"/>
      <c r="C171" s="688"/>
      <c r="D171" s="689"/>
      <c r="E171" s="689"/>
      <c r="F171" s="689"/>
      <c r="G171" s="739"/>
      <c r="H171" s="728"/>
      <c r="I171" s="689"/>
      <c r="J171" s="689"/>
      <c r="K171" s="689"/>
      <c r="L171" s="703"/>
      <c r="M171" s="715"/>
      <c r="N171" s="689"/>
      <c r="O171" s="689"/>
      <c r="P171" s="689"/>
      <c r="Q171" s="739"/>
      <c r="R171" s="728"/>
      <c r="S171" s="689"/>
      <c r="T171" s="689"/>
      <c r="U171" s="689"/>
      <c r="V171" s="689"/>
      <c r="W171" s="689"/>
      <c r="X171" s="689"/>
      <c r="Y171" s="689"/>
      <c r="Z171" s="689"/>
      <c r="AA171" s="690"/>
      <c r="AB171" s="813"/>
      <c r="AC171" s="813"/>
      <c r="AD171" s="813"/>
      <c r="AE171" s="813"/>
      <c r="AF171" s="813"/>
      <c r="AG171" s="813"/>
      <c r="AH171" s="813"/>
      <c r="AI171" s="813"/>
      <c r="AJ171" s="813"/>
      <c r="AK171" s="813"/>
      <c r="AL171" s="813"/>
      <c r="AM171" s="813"/>
      <c r="AN171" s="813"/>
      <c r="AO171" s="813"/>
      <c r="AP171" s="813"/>
      <c r="AQ171" s="813"/>
      <c r="AR171" s="813"/>
      <c r="AS171" s="813"/>
      <c r="AT171" s="813"/>
      <c r="AU171" s="813"/>
      <c r="AV171" s="813"/>
      <c r="AW171" s="813"/>
      <c r="AX171" s="813"/>
      <c r="AY171" s="814"/>
      <c r="AZ171" s="814"/>
      <c r="BA171" s="480"/>
      <c r="BB171" s="159"/>
      <c r="BC171" s="347"/>
      <c r="BD171" s="300"/>
      <c r="BE171" s="300"/>
      <c r="BF171" s="300"/>
      <c r="BG171" s="348"/>
      <c r="BH171" s="358"/>
      <c r="BI171" s="300"/>
      <c r="BJ171" s="300"/>
      <c r="BK171" s="300"/>
      <c r="BL171" s="348"/>
      <c r="BM171" s="358"/>
      <c r="BN171" s="300"/>
      <c r="BO171" s="300"/>
      <c r="BP171" s="300"/>
      <c r="BQ171" s="348"/>
      <c r="BR171" s="358"/>
      <c r="BS171" s="300"/>
      <c r="BT171" s="300"/>
      <c r="BU171" s="300"/>
      <c r="BV171" s="300"/>
      <c r="BW171" s="300"/>
      <c r="BX171" s="300"/>
      <c r="BY171" s="301"/>
      <c r="BZ171" s="301"/>
      <c r="CA171" s="301"/>
      <c r="CB171" s="301"/>
      <c r="CC171" s="301"/>
      <c r="CD171" s="301"/>
      <c r="CE171" s="301"/>
      <c r="CF171" s="301"/>
      <c r="CG171" s="301"/>
      <c r="CH171" s="301"/>
      <c r="CI171" s="301"/>
      <c r="CJ171" s="301"/>
      <c r="CK171" s="301"/>
      <c r="CL171" s="301"/>
      <c r="CM171" s="301"/>
      <c r="CN171" s="301"/>
      <c r="CO171" s="301"/>
      <c r="CP171" s="301"/>
      <c r="CQ171" s="301"/>
      <c r="CR171" s="301"/>
      <c r="CS171" s="301"/>
      <c r="CT171" s="301"/>
      <c r="CU171" s="301"/>
      <c r="CV171" s="301"/>
      <c r="CW171" s="301"/>
      <c r="CX171" s="301"/>
      <c r="CY171" s="301"/>
      <c r="CZ171" s="365"/>
    </row>
    <row r="172" s="425" customFormat="true" ht="15" customHeight="true" x14ac:dyDescent="0.2">
      <c r="A172" s="1206"/>
      <c r="B172" s="1406"/>
      <c r="C172" s="1156"/>
      <c r="D172" s="1157"/>
      <c r="E172" s="1157"/>
      <c r="F172" s="1157"/>
      <c r="G172" s="1197"/>
      <c r="H172" s="1187"/>
      <c r="I172" s="1157"/>
      <c r="J172" s="1157"/>
      <c r="K172" s="1157"/>
      <c r="L172" s="1168"/>
      <c r="M172" s="1177"/>
      <c r="N172" s="1157"/>
      <c r="O172" s="1157"/>
      <c r="P172" s="1157"/>
      <c r="Q172" s="1197"/>
      <c r="R172" s="1189"/>
      <c r="S172" s="1157"/>
      <c r="T172" s="1157"/>
      <c r="U172" s="1157"/>
      <c r="V172" s="1157"/>
      <c r="W172" s="1157"/>
      <c r="X172" s="1157"/>
      <c r="Y172" s="1157"/>
      <c r="Z172" s="1157"/>
      <c r="AA172" s="1157"/>
      <c r="AB172" s="1157"/>
      <c r="AC172" s="1157"/>
      <c r="AD172" s="1157"/>
      <c r="AE172" s="1157"/>
      <c r="AF172" s="1157"/>
      <c r="AG172" s="1157"/>
      <c r="AH172" s="1157"/>
      <c r="AI172" s="1157"/>
      <c r="AJ172" s="1157"/>
      <c r="AK172" s="1157"/>
      <c r="AL172" s="1157"/>
      <c r="AM172" s="1157"/>
      <c r="AN172" s="1157"/>
      <c r="AO172" s="1157"/>
      <c r="AP172" s="1157"/>
      <c r="AQ172" s="1157"/>
      <c r="AR172" s="1157"/>
      <c r="AS172" s="1157"/>
      <c r="AT172" s="1157"/>
      <c r="AU172" s="1157"/>
      <c r="AV172" s="1157"/>
      <c r="AW172" s="1157"/>
      <c r="AX172" s="1157"/>
      <c r="AY172" s="1158"/>
      <c r="AZ172" s="1158"/>
      <c r="BA172" s="480"/>
      <c r="BB172" s="159"/>
      <c r="BC172" s="347"/>
      <c r="BD172" s="300"/>
      <c r="BE172" s="300"/>
      <c r="BF172" s="300"/>
      <c r="BG172" s="348"/>
      <c r="BH172" s="358"/>
      <c r="BI172" s="300"/>
      <c r="BJ172" s="300"/>
      <c r="BK172" s="300"/>
      <c r="BL172" s="348"/>
      <c r="BM172" s="358"/>
      <c r="BN172" s="300"/>
      <c r="BO172" s="300"/>
      <c r="BP172" s="300"/>
      <c r="BQ172" s="348"/>
      <c r="BR172" s="358"/>
      <c r="BS172" s="300"/>
      <c r="BT172" s="300"/>
      <c r="BU172" s="300"/>
      <c r="BV172" s="300"/>
      <c r="BW172" s="300"/>
      <c r="BX172" s="300"/>
      <c r="BY172" s="301"/>
      <c r="BZ172" s="301"/>
      <c r="CA172" s="301"/>
      <c r="CB172" s="301"/>
      <c r="CC172" s="301"/>
      <c r="CD172" s="301"/>
      <c r="CE172" s="301"/>
      <c r="CF172" s="301"/>
      <c r="CG172" s="301"/>
      <c r="CH172" s="301"/>
      <c r="CI172" s="301"/>
      <c r="CJ172" s="301"/>
      <c r="CK172" s="301"/>
      <c r="CL172" s="301"/>
      <c r="CM172" s="301"/>
      <c r="CN172" s="301"/>
      <c r="CO172" s="301"/>
      <c r="CP172" s="301"/>
      <c r="CQ172" s="301"/>
      <c r="CR172" s="301"/>
      <c r="CS172" s="301"/>
      <c r="CT172" s="301"/>
      <c r="CU172" s="301"/>
      <c r="CV172" s="301"/>
      <c r="CW172" s="301"/>
      <c r="CX172" s="301"/>
      <c r="CY172" s="301"/>
      <c r="CZ172" s="365"/>
    </row>
    <row r="173" s="425" customFormat="true" ht="15" customHeight="true" x14ac:dyDescent="0.2">
      <c r="A173" s="1207"/>
      <c r="B173" s="1407"/>
      <c r="C173" s="1159"/>
      <c r="D173" s="1160"/>
      <c r="E173" s="1160"/>
      <c r="F173" s="1160"/>
      <c r="G173" s="1198"/>
      <c r="H173" s="1188"/>
      <c r="I173" s="1160"/>
      <c r="J173" s="1160"/>
      <c r="K173" s="1160"/>
      <c r="L173" s="1169"/>
      <c r="M173" s="1178"/>
      <c r="N173" s="1160"/>
      <c r="O173" s="1160"/>
      <c r="P173" s="1160"/>
      <c r="Q173" s="1198"/>
      <c r="R173" s="1188"/>
      <c r="S173" s="1160"/>
      <c r="T173" s="1160"/>
      <c r="U173" s="1160"/>
      <c r="V173" s="1160"/>
      <c r="W173" s="1160"/>
      <c r="X173" s="1160"/>
      <c r="Y173" s="1160"/>
      <c r="Z173" s="1160"/>
      <c r="AA173" s="1160"/>
      <c r="AB173" s="1160"/>
      <c r="AC173" s="1160"/>
      <c r="AD173" s="1160"/>
      <c r="AE173" s="1160"/>
      <c r="AF173" s="1160"/>
      <c r="AG173" s="1160"/>
      <c r="AH173" s="1160"/>
      <c r="AI173" s="1160"/>
      <c r="AJ173" s="1160"/>
      <c r="AK173" s="1160"/>
      <c r="AL173" s="1160"/>
      <c r="AM173" s="1160"/>
      <c r="AN173" s="1160"/>
      <c r="AO173" s="1160"/>
      <c r="AP173" s="1160"/>
      <c r="AQ173" s="1160"/>
      <c r="AR173" s="1160"/>
      <c r="AS173" s="1160"/>
      <c r="AT173" s="1160"/>
      <c r="AU173" s="1160"/>
      <c r="AV173" s="1160"/>
      <c r="AW173" s="1160"/>
      <c r="AX173" s="1160"/>
      <c r="AY173" s="1161"/>
      <c r="AZ173" s="1161"/>
      <c r="BA173" s="480"/>
      <c r="BB173" s="159"/>
      <c r="BC173" s="347"/>
      <c r="BD173" s="300"/>
      <c r="BE173" s="300"/>
      <c r="BF173" s="300"/>
      <c r="BG173" s="348"/>
      <c r="BH173" s="358"/>
      <c r="BI173" s="300"/>
      <c r="BJ173" s="300"/>
      <c r="BK173" s="300"/>
      <c r="BL173" s="348"/>
      <c r="BM173" s="358"/>
      <c r="BN173" s="300"/>
      <c r="BO173" s="300"/>
      <c r="BP173" s="300"/>
      <c r="BQ173" s="348"/>
      <c r="BR173" s="358"/>
      <c r="BS173" s="300"/>
      <c r="BT173" s="300"/>
      <c r="BU173" s="300"/>
      <c r="BV173" s="300"/>
      <c r="BW173" s="300"/>
      <c r="BX173" s="300"/>
      <c r="BY173" s="301"/>
      <c r="BZ173" s="301"/>
      <c r="CA173" s="301"/>
      <c r="CB173" s="301"/>
      <c r="CC173" s="301"/>
      <c r="CD173" s="301"/>
      <c r="CE173" s="301"/>
      <c r="CF173" s="301"/>
      <c r="CG173" s="301"/>
      <c r="CH173" s="301"/>
      <c r="CI173" s="301"/>
      <c r="CJ173" s="301"/>
      <c r="CK173" s="301"/>
      <c r="CL173" s="301"/>
      <c r="CM173" s="301"/>
      <c r="CN173" s="301"/>
      <c r="CO173" s="301"/>
      <c r="CP173" s="301"/>
      <c r="CQ173" s="301"/>
      <c r="CR173" s="301"/>
      <c r="CS173" s="301"/>
      <c r="CT173" s="301"/>
      <c r="CU173" s="301"/>
      <c r="CV173" s="301"/>
      <c r="CW173" s="301"/>
      <c r="CX173" s="301"/>
      <c r="CY173" s="301"/>
      <c r="CZ173" s="365"/>
    </row>
    <row r="174" s="425" customFormat="true" ht="15" customHeight="true" x14ac:dyDescent="0.2">
      <c r="A174" s="1208"/>
      <c r="B174" s="1408"/>
      <c r="C174" s="1320"/>
      <c r="D174" s="1321"/>
      <c r="E174" s="1321"/>
      <c r="F174" s="1321"/>
      <c r="G174" s="1322"/>
      <c r="H174" s="1323"/>
      <c r="I174" s="1321"/>
      <c r="J174" s="1321"/>
      <c r="K174" s="1321"/>
      <c r="L174" s="1324"/>
      <c r="M174" s="1325"/>
      <c r="N174" s="1321"/>
      <c r="O174" s="1321"/>
      <c r="P174" s="1321"/>
      <c r="Q174" s="1322"/>
      <c r="R174" s="1323"/>
      <c r="S174" s="1321"/>
      <c r="T174" s="1321"/>
      <c r="U174" s="1321"/>
      <c r="V174" s="1321"/>
      <c r="W174" s="1321"/>
      <c r="X174" s="1321"/>
      <c r="Y174" s="1321"/>
      <c r="Z174" s="1321"/>
      <c r="AA174" s="1321"/>
      <c r="AB174" s="1321"/>
      <c r="AC174" s="1321"/>
      <c r="AD174" s="1321"/>
      <c r="AE174" s="1321"/>
      <c r="AF174" s="1321"/>
      <c r="AG174" s="1321"/>
      <c r="AH174" s="1321"/>
      <c r="AI174" s="1321"/>
      <c r="AJ174" s="1321"/>
      <c r="AK174" s="1321"/>
      <c r="AL174" s="1321"/>
      <c r="AM174" s="1321"/>
      <c r="AN174" s="1321"/>
      <c r="AO174" s="1321"/>
      <c r="AP174" s="1321"/>
      <c r="AQ174" s="1321"/>
      <c r="AR174" s="1321"/>
      <c r="AS174" s="1321"/>
      <c r="AT174" s="1321"/>
      <c r="AU174" s="1321"/>
      <c r="AV174" s="1321"/>
      <c r="AW174" s="1321"/>
      <c r="AX174" s="1321"/>
      <c r="AY174" s="1326"/>
      <c r="AZ174" s="1326"/>
      <c r="BA174" s="480"/>
      <c r="BB174" s="159"/>
      <c r="BC174" s="347"/>
      <c r="BD174" s="300"/>
      <c r="BE174" s="300"/>
      <c r="BF174" s="300"/>
      <c r="BG174" s="348"/>
      <c r="BH174" s="358"/>
      <c r="BI174" s="300"/>
      <c r="BJ174" s="300"/>
      <c r="BK174" s="300"/>
      <c r="BL174" s="348"/>
      <c r="BM174" s="358"/>
      <c r="BN174" s="300"/>
      <c r="BO174" s="300"/>
      <c r="BP174" s="300"/>
      <c r="BQ174" s="348"/>
      <c r="BR174" s="358"/>
      <c r="BS174" s="300"/>
      <c r="BT174" s="300"/>
      <c r="BU174" s="300"/>
      <c r="BV174" s="300"/>
      <c r="BW174" s="300"/>
      <c r="BX174" s="300"/>
      <c r="BY174" s="301"/>
      <c r="BZ174" s="301"/>
      <c r="CA174" s="301"/>
      <c r="CB174" s="301"/>
      <c r="CC174" s="301"/>
      <c r="CD174" s="301"/>
      <c r="CE174" s="301"/>
      <c r="CF174" s="301"/>
      <c r="CG174" s="301"/>
      <c r="CH174" s="301"/>
      <c r="CI174" s="301"/>
      <c r="CJ174" s="301"/>
      <c r="CK174" s="301"/>
      <c r="CL174" s="301"/>
      <c r="CM174" s="301"/>
      <c r="CN174" s="301"/>
      <c r="CO174" s="301"/>
      <c r="CP174" s="301"/>
      <c r="CQ174" s="301"/>
      <c r="CR174" s="301"/>
      <c r="CS174" s="301"/>
      <c r="CT174" s="301"/>
      <c r="CU174" s="301"/>
      <c r="CV174" s="301"/>
      <c r="CW174" s="301"/>
      <c r="CX174" s="301"/>
      <c r="CY174" s="301"/>
      <c r="CZ174" s="365"/>
    </row>
    <row r="175" s="425" customFormat="true" ht="15" customHeight="true" x14ac:dyDescent="0.2">
      <c r="A175" s="1209"/>
      <c r="B175" s="1409"/>
      <c r="C175" s="1327"/>
      <c r="D175" s="1328"/>
      <c r="E175" s="1328"/>
      <c r="F175" s="1328"/>
      <c r="G175" s="1329"/>
      <c r="H175" s="1330"/>
      <c r="I175" s="1328"/>
      <c r="J175" s="1328"/>
      <c r="K175" s="1328"/>
      <c r="L175" s="1331"/>
      <c r="M175" s="1332"/>
      <c r="N175" s="1328"/>
      <c r="O175" s="1328"/>
      <c r="P175" s="1328"/>
      <c r="Q175" s="1329"/>
      <c r="R175" s="1330"/>
      <c r="S175" s="1328"/>
      <c r="T175" s="1328"/>
      <c r="U175" s="1328"/>
      <c r="V175" s="1328"/>
      <c r="W175" s="1328"/>
      <c r="X175" s="1328"/>
      <c r="Y175" s="1328"/>
      <c r="Z175" s="1328"/>
      <c r="AA175" s="1328"/>
      <c r="AB175" s="1328"/>
      <c r="AC175" s="1328"/>
      <c r="AD175" s="1328"/>
      <c r="AE175" s="1328"/>
      <c r="AF175" s="1328"/>
      <c r="AG175" s="1328"/>
      <c r="AH175" s="1328"/>
      <c r="AI175" s="1328"/>
      <c r="AJ175" s="1328"/>
      <c r="AK175" s="1328"/>
      <c r="AL175" s="1328"/>
      <c r="AM175" s="1328"/>
      <c r="AN175" s="1328"/>
      <c r="AO175" s="1328"/>
      <c r="AP175" s="1328"/>
      <c r="AQ175" s="1328"/>
      <c r="AR175" s="1328"/>
      <c r="AS175" s="1328"/>
      <c r="AT175" s="1328"/>
      <c r="AU175" s="1328"/>
      <c r="AV175" s="1328"/>
      <c r="AW175" s="1328"/>
      <c r="AX175" s="1328"/>
      <c r="AY175" s="1333"/>
      <c r="AZ175" s="1333"/>
      <c r="BA175" s="480"/>
      <c r="BB175" s="159"/>
      <c r="BC175" s="347"/>
      <c r="BD175" s="300"/>
      <c r="BE175" s="300"/>
      <c r="BF175" s="300"/>
      <c r="BG175" s="348"/>
      <c r="BH175" s="358"/>
      <c r="BI175" s="300"/>
      <c r="BJ175" s="300"/>
      <c r="BK175" s="300"/>
      <c r="BL175" s="348"/>
      <c r="BM175" s="358"/>
      <c r="BN175" s="300"/>
      <c r="BO175" s="300"/>
      <c r="BP175" s="300"/>
      <c r="BQ175" s="348"/>
      <c r="BR175" s="358"/>
      <c r="BS175" s="300"/>
      <c r="BT175" s="300"/>
      <c r="BU175" s="300"/>
      <c r="BV175" s="300"/>
      <c r="BW175" s="300"/>
      <c r="BX175" s="300"/>
      <c r="BY175" s="301"/>
      <c r="BZ175" s="301"/>
      <c r="CA175" s="301"/>
      <c r="CB175" s="301"/>
      <c r="CC175" s="301"/>
      <c r="CD175" s="301"/>
      <c r="CE175" s="301"/>
      <c r="CF175" s="301"/>
      <c r="CG175" s="301"/>
      <c r="CH175" s="301"/>
      <c r="CI175" s="301"/>
      <c r="CJ175" s="301"/>
      <c r="CK175" s="301"/>
      <c r="CL175" s="301"/>
      <c r="CM175" s="301"/>
      <c r="CN175" s="301"/>
      <c r="CO175" s="301"/>
      <c r="CP175" s="301"/>
      <c r="CQ175" s="301"/>
      <c r="CR175" s="301"/>
      <c r="CS175" s="301"/>
      <c r="CT175" s="301"/>
      <c r="CU175" s="301"/>
      <c r="CV175" s="301"/>
      <c r="CW175" s="301"/>
      <c r="CX175" s="301"/>
      <c r="CY175" s="301"/>
      <c r="CZ175" s="365"/>
    </row>
    <row r="176" s="425" customFormat="true" ht="15" customHeight="true" x14ac:dyDescent="0.2">
      <c r="A176" s="1209"/>
      <c r="B176" s="1409"/>
      <c r="C176" s="1327"/>
      <c r="D176" s="1328"/>
      <c r="E176" s="1328"/>
      <c r="F176" s="1328"/>
      <c r="G176" s="1329"/>
      <c r="H176" s="1330"/>
      <c r="I176" s="1328"/>
      <c r="J176" s="1328"/>
      <c r="K176" s="1328"/>
      <c r="L176" s="1331"/>
      <c r="M176" s="1332"/>
      <c r="N176" s="1328"/>
      <c r="O176" s="1328"/>
      <c r="P176" s="1328"/>
      <c r="Q176" s="1329"/>
      <c r="R176" s="1330"/>
      <c r="S176" s="1328"/>
      <c r="T176" s="1328"/>
      <c r="U176" s="1328"/>
      <c r="V176" s="1328"/>
      <c r="W176" s="1328"/>
      <c r="X176" s="1328"/>
      <c r="Y176" s="1328"/>
      <c r="Z176" s="1328"/>
      <c r="AA176" s="1328"/>
      <c r="AB176" s="1328"/>
      <c r="AC176" s="1328"/>
      <c r="AD176" s="1328"/>
      <c r="AE176" s="1328"/>
      <c r="AF176" s="1328"/>
      <c r="AG176" s="1328"/>
      <c r="AH176" s="1328"/>
      <c r="AI176" s="1328"/>
      <c r="AJ176" s="1328"/>
      <c r="AK176" s="1328"/>
      <c r="AL176" s="1328"/>
      <c r="AM176" s="1328"/>
      <c r="AN176" s="1328"/>
      <c r="AO176" s="1328"/>
      <c r="AP176" s="1328"/>
      <c r="AQ176" s="1328"/>
      <c r="AR176" s="1328"/>
      <c r="AS176" s="1328"/>
      <c r="AT176" s="1328"/>
      <c r="AU176" s="1328"/>
      <c r="AV176" s="1328"/>
      <c r="AW176" s="1328"/>
      <c r="AX176" s="1328"/>
      <c r="AY176" s="1333"/>
      <c r="AZ176" s="1333"/>
      <c r="BA176" s="480"/>
      <c r="BB176" s="159"/>
      <c r="BC176" s="347"/>
      <c r="BD176" s="300"/>
      <c r="BE176" s="300"/>
      <c r="BF176" s="300"/>
      <c r="BG176" s="348"/>
      <c r="BH176" s="358"/>
      <c r="BI176" s="300"/>
      <c r="BJ176" s="300"/>
      <c r="BK176" s="300"/>
      <c r="BL176" s="348"/>
      <c r="BM176" s="358"/>
      <c r="BN176" s="300"/>
      <c r="BO176" s="300"/>
      <c r="BP176" s="300"/>
      <c r="BQ176" s="348"/>
      <c r="BR176" s="358"/>
      <c r="BS176" s="300"/>
      <c r="BT176" s="300"/>
      <c r="BU176" s="300"/>
      <c r="BV176" s="300"/>
      <c r="BW176" s="300"/>
      <c r="BX176" s="300"/>
      <c r="BY176" s="301"/>
      <c r="BZ176" s="301"/>
      <c r="CA176" s="301"/>
      <c r="CB176" s="301"/>
      <c r="CC176" s="301"/>
      <c r="CD176" s="301"/>
      <c r="CE176" s="301"/>
      <c r="CF176" s="301"/>
      <c r="CG176" s="301"/>
      <c r="CH176" s="301"/>
      <c r="CI176" s="301"/>
      <c r="CJ176" s="301"/>
      <c r="CK176" s="301"/>
      <c r="CL176" s="301"/>
      <c r="CM176" s="301"/>
      <c r="CN176" s="301"/>
      <c r="CO176" s="301"/>
      <c r="CP176" s="301"/>
      <c r="CQ176" s="301"/>
      <c r="CR176" s="301"/>
      <c r="CS176" s="301"/>
      <c r="CT176" s="301"/>
      <c r="CU176" s="301"/>
      <c r="CV176" s="301"/>
      <c r="CW176" s="301"/>
      <c r="CX176" s="301"/>
      <c r="CY176" s="301"/>
      <c r="CZ176" s="365"/>
    </row>
    <row r="177" s="425" customFormat="true" ht="15" customHeight="true" x14ac:dyDescent="0.2">
      <c r="A177" s="1209"/>
      <c r="B177" s="1409"/>
      <c r="C177" s="1327"/>
      <c r="D177" s="1328"/>
      <c r="E177" s="1328"/>
      <c r="F177" s="1328"/>
      <c r="G177" s="1329"/>
      <c r="H177" s="1330"/>
      <c r="I177" s="1328"/>
      <c r="J177" s="1328"/>
      <c r="K177" s="1328"/>
      <c r="L177" s="1331"/>
      <c r="M177" s="1332"/>
      <c r="N177" s="1328"/>
      <c r="O177" s="1328"/>
      <c r="P177" s="1328"/>
      <c r="Q177" s="1329"/>
      <c r="R177" s="1330"/>
      <c r="S177" s="1328"/>
      <c r="T177" s="1328"/>
      <c r="U177" s="1328"/>
      <c r="V177" s="1328"/>
      <c r="W177" s="1328"/>
      <c r="X177" s="1328"/>
      <c r="Y177" s="1328"/>
      <c r="Z177" s="1328"/>
      <c r="AA177" s="1328"/>
      <c r="AB177" s="1328"/>
      <c r="AC177" s="1328"/>
      <c r="AD177" s="1328"/>
      <c r="AE177" s="1328"/>
      <c r="AF177" s="1328"/>
      <c r="AG177" s="1328"/>
      <c r="AH177" s="1328"/>
      <c r="AI177" s="1328"/>
      <c r="AJ177" s="1328"/>
      <c r="AK177" s="1328"/>
      <c r="AL177" s="1328"/>
      <c r="AM177" s="1328"/>
      <c r="AN177" s="1328"/>
      <c r="AO177" s="1328"/>
      <c r="AP177" s="1328"/>
      <c r="AQ177" s="1328"/>
      <c r="AR177" s="1328"/>
      <c r="AS177" s="1328"/>
      <c r="AT177" s="1328"/>
      <c r="AU177" s="1328"/>
      <c r="AV177" s="1328"/>
      <c r="AW177" s="1328"/>
      <c r="AX177" s="1328"/>
      <c r="AY177" s="1333"/>
      <c r="AZ177" s="1333"/>
      <c r="BA177" s="480"/>
      <c r="BB177" s="159"/>
      <c r="BC177" s="347"/>
      <c r="BD177" s="300"/>
      <c r="BE177" s="300"/>
      <c r="BF177" s="300"/>
      <c r="BG177" s="348"/>
      <c r="BH177" s="358"/>
      <c r="BI177" s="300"/>
      <c r="BJ177" s="300"/>
      <c r="BK177" s="300"/>
      <c r="BL177" s="348"/>
      <c r="BM177" s="358"/>
      <c r="BN177" s="300"/>
      <c r="BO177" s="300"/>
      <c r="BP177" s="300"/>
      <c r="BQ177" s="348"/>
      <c r="BR177" s="358"/>
      <c r="BS177" s="300"/>
      <c r="BT177" s="300"/>
      <c r="BU177" s="300"/>
      <c r="BV177" s="300"/>
      <c r="BW177" s="300"/>
      <c r="BX177" s="300"/>
      <c r="BY177" s="301"/>
      <c r="BZ177" s="301"/>
      <c r="CA177" s="301"/>
      <c r="CB177" s="301"/>
      <c r="CC177" s="301"/>
      <c r="CD177" s="301"/>
      <c r="CE177" s="301"/>
      <c r="CF177" s="301"/>
      <c r="CG177" s="301"/>
      <c r="CH177" s="301"/>
      <c r="CI177" s="301"/>
      <c r="CJ177" s="301"/>
      <c r="CK177" s="301"/>
      <c r="CL177" s="301"/>
      <c r="CM177" s="301"/>
      <c r="CN177" s="301"/>
      <c r="CO177" s="301"/>
      <c r="CP177" s="301"/>
      <c r="CQ177" s="301"/>
      <c r="CR177" s="301"/>
      <c r="CS177" s="301"/>
      <c r="CT177" s="301"/>
      <c r="CU177" s="301"/>
      <c r="CV177" s="301"/>
      <c r="CW177" s="301"/>
      <c r="CX177" s="301"/>
      <c r="CY177" s="301"/>
      <c r="CZ177" s="365"/>
    </row>
    <row r="178" s="425" customFormat="true" ht="15" customHeight="true" x14ac:dyDescent="0.2">
      <c r="A178" s="1209"/>
      <c r="B178" s="1409"/>
      <c r="C178" s="1327"/>
      <c r="D178" s="1328"/>
      <c r="E178" s="1328"/>
      <c r="F178" s="1328"/>
      <c r="G178" s="1329"/>
      <c r="H178" s="1330"/>
      <c r="I178" s="1328"/>
      <c r="J178" s="1328"/>
      <c r="K178" s="1328"/>
      <c r="L178" s="1331"/>
      <c r="M178" s="1332"/>
      <c r="N178" s="1328"/>
      <c r="O178" s="1328"/>
      <c r="P178" s="1328"/>
      <c r="Q178" s="1329"/>
      <c r="R178" s="1330"/>
      <c r="S178" s="1328"/>
      <c r="T178" s="1328"/>
      <c r="U178" s="1328"/>
      <c r="V178" s="1328"/>
      <c r="W178" s="1328"/>
      <c r="X178" s="1328"/>
      <c r="Y178" s="1328"/>
      <c r="Z178" s="1328"/>
      <c r="AA178" s="1328"/>
      <c r="AB178" s="1328"/>
      <c r="AC178" s="1328"/>
      <c r="AD178" s="1328"/>
      <c r="AE178" s="1328"/>
      <c r="AF178" s="1328"/>
      <c r="AG178" s="1328"/>
      <c r="AH178" s="1328"/>
      <c r="AI178" s="1328"/>
      <c r="AJ178" s="1328"/>
      <c r="AK178" s="1328"/>
      <c r="AL178" s="1328"/>
      <c r="AM178" s="1328"/>
      <c r="AN178" s="1328"/>
      <c r="AO178" s="1328"/>
      <c r="AP178" s="1328"/>
      <c r="AQ178" s="1328"/>
      <c r="AR178" s="1328"/>
      <c r="AS178" s="1328"/>
      <c r="AT178" s="1328"/>
      <c r="AU178" s="1328"/>
      <c r="AV178" s="1328"/>
      <c r="AW178" s="1328"/>
      <c r="AX178" s="1328"/>
      <c r="AY178" s="1333"/>
      <c r="AZ178" s="1333"/>
      <c r="BA178" s="480"/>
      <c r="BB178" s="159"/>
      <c r="BC178" s="347"/>
      <c r="BD178" s="300"/>
      <c r="BE178" s="300"/>
      <c r="BF178" s="300"/>
      <c r="BG178" s="348"/>
      <c r="BH178" s="358"/>
      <c r="BI178" s="300"/>
      <c r="BJ178" s="300"/>
      <c r="BK178" s="300"/>
      <c r="BL178" s="348"/>
      <c r="BM178" s="358"/>
      <c r="BN178" s="300"/>
      <c r="BO178" s="300"/>
      <c r="BP178" s="300"/>
      <c r="BQ178" s="348"/>
      <c r="BR178" s="358"/>
      <c r="BS178" s="300"/>
      <c r="BT178" s="300"/>
      <c r="BU178" s="300"/>
      <c r="BV178" s="300"/>
      <c r="BW178" s="300"/>
      <c r="BX178" s="300"/>
      <c r="BY178" s="301"/>
      <c r="BZ178" s="301"/>
      <c r="CA178" s="301"/>
      <c r="CB178" s="301"/>
      <c r="CC178" s="301"/>
      <c r="CD178" s="301"/>
      <c r="CE178" s="301"/>
      <c r="CF178" s="301"/>
      <c r="CG178" s="301"/>
      <c r="CH178" s="301"/>
      <c r="CI178" s="301"/>
      <c r="CJ178" s="301"/>
      <c r="CK178" s="301"/>
      <c r="CL178" s="301"/>
      <c r="CM178" s="301"/>
      <c r="CN178" s="301"/>
      <c r="CO178" s="301"/>
      <c r="CP178" s="301"/>
      <c r="CQ178" s="301"/>
      <c r="CR178" s="301"/>
      <c r="CS178" s="301"/>
      <c r="CT178" s="301"/>
      <c r="CU178" s="301"/>
      <c r="CV178" s="301"/>
      <c r="CW178" s="301"/>
      <c r="CX178" s="301"/>
      <c r="CY178" s="301"/>
      <c r="CZ178" s="365"/>
    </row>
    <row r="179" s="425" customFormat="true" ht="15" customHeight="true" x14ac:dyDescent="0.2">
      <c r="A179" s="1209"/>
      <c r="B179" s="1409"/>
      <c r="C179" s="1327"/>
      <c r="D179" s="1328"/>
      <c r="E179" s="1328"/>
      <c r="F179" s="1328"/>
      <c r="G179" s="1329"/>
      <c r="H179" s="1330"/>
      <c r="I179" s="1328"/>
      <c r="J179" s="1328"/>
      <c r="K179" s="1328"/>
      <c r="L179" s="1331"/>
      <c r="M179" s="1332"/>
      <c r="N179" s="1328"/>
      <c r="O179" s="1328"/>
      <c r="P179" s="1328"/>
      <c r="Q179" s="1329"/>
      <c r="R179" s="1330"/>
      <c r="S179" s="1328"/>
      <c r="T179" s="1328"/>
      <c r="U179" s="1328"/>
      <c r="V179" s="1328"/>
      <c r="W179" s="1328"/>
      <c r="X179" s="1328"/>
      <c r="Y179" s="1328"/>
      <c r="Z179" s="1328"/>
      <c r="AA179" s="1328"/>
      <c r="AB179" s="1328"/>
      <c r="AC179" s="1328"/>
      <c r="AD179" s="1328"/>
      <c r="AE179" s="1328"/>
      <c r="AF179" s="1328"/>
      <c r="AG179" s="1328"/>
      <c r="AH179" s="1328"/>
      <c r="AI179" s="1328"/>
      <c r="AJ179" s="1328"/>
      <c r="AK179" s="1328"/>
      <c r="AL179" s="1328"/>
      <c r="AM179" s="1328"/>
      <c r="AN179" s="1328"/>
      <c r="AO179" s="1328"/>
      <c r="AP179" s="1328"/>
      <c r="AQ179" s="1328"/>
      <c r="AR179" s="1328"/>
      <c r="AS179" s="1328"/>
      <c r="AT179" s="1328"/>
      <c r="AU179" s="1328"/>
      <c r="AV179" s="1328"/>
      <c r="AW179" s="1328"/>
      <c r="AX179" s="1328"/>
      <c r="AY179" s="1333"/>
      <c r="AZ179" s="1333"/>
      <c r="BA179" s="480"/>
      <c r="BB179" s="159"/>
      <c r="BC179" s="347"/>
      <c r="BD179" s="300"/>
      <c r="BE179" s="300"/>
      <c r="BF179" s="300"/>
      <c r="BG179" s="348"/>
      <c r="BH179" s="358"/>
      <c r="BI179" s="300"/>
      <c r="BJ179" s="300"/>
      <c r="BK179" s="300"/>
      <c r="BL179" s="348"/>
      <c r="BM179" s="358"/>
      <c r="BN179" s="300"/>
      <c r="BO179" s="300"/>
      <c r="BP179" s="300"/>
      <c r="BQ179" s="348"/>
      <c r="BR179" s="358"/>
      <c r="BS179" s="300"/>
      <c r="BT179" s="300"/>
      <c r="BU179" s="300"/>
      <c r="BV179" s="300"/>
      <c r="BW179" s="300"/>
      <c r="BX179" s="300"/>
      <c r="BY179" s="301"/>
      <c r="BZ179" s="301"/>
      <c r="CA179" s="301"/>
      <c r="CB179" s="301"/>
      <c r="CC179" s="301"/>
      <c r="CD179" s="301"/>
      <c r="CE179" s="301"/>
      <c r="CF179" s="301"/>
      <c r="CG179" s="301"/>
      <c r="CH179" s="301"/>
      <c r="CI179" s="301"/>
      <c r="CJ179" s="301"/>
      <c r="CK179" s="301"/>
      <c r="CL179" s="301"/>
      <c r="CM179" s="301"/>
      <c r="CN179" s="301"/>
      <c r="CO179" s="301"/>
      <c r="CP179" s="301"/>
      <c r="CQ179" s="301"/>
      <c r="CR179" s="301"/>
      <c r="CS179" s="301"/>
      <c r="CT179" s="301"/>
      <c r="CU179" s="301"/>
      <c r="CV179" s="301"/>
      <c r="CW179" s="301"/>
      <c r="CX179" s="301"/>
      <c r="CY179" s="301"/>
      <c r="CZ179" s="365"/>
    </row>
    <row r="180" s="425" customFormat="true" ht="15" customHeight="true" x14ac:dyDescent="0.2">
      <c r="A180" s="1209"/>
      <c r="B180" s="1409"/>
      <c r="C180" s="1327"/>
      <c r="D180" s="1328"/>
      <c r="E180" s="1328"/>
      <c r="F180" s="1328"/>
      <c r="G180" s="1329"/>
      <c r="H180" s="1330"/>
      <c r="I180" s="1328"/>
      <c r="J180" s="1328"/>
      <c r="K180" s="1328"/>
      <c r="L180" s="1331"/>
      <c r="M180" s="1332"/>
      <c r="N180" s="1328"/>
      <c r="O180" s="1328"/>
      <c r="P180" s="1328"/>
      <c r="Q180" s="1329"/>
      <c r="R180" s="1330"/>
      <c r="S180" s="1328"/>
      <c r="T180" s="1328"/>
      <c r="U180" s="1328"/>
      <c r="V180" s="1328"/>
      <c r="W180" s="1328"/>
      <c r="X180" s="1328"/>
      <c r="Y180" s="1328"/>
      <c r="Z180" s="1328"/>
      <c r="AA180" s="1328"/>
      <c r="AB180" s="1328"/>
      <c r="AC180" s="1328"/>
      <c r="AD180" s="1328"/>
      <c r="AE180" s="1328"/>
      <c r="AF180" s="1328"/>
      <c r="AG180" s="1328"/>
      <c r="AH180" s="1328"/>
      <c r="AI180" s="1328"/>
      <c r="AJ180" s="1328"/>
      <c r="AK180" s="1328"/>
      <c r="AL180" s="1328"/>
      <c r="AM180" s="1328"/>
      <c r="AN180" s="1328"/>
      <c r="AO180" s="1328"/>
      <c r="AP180" s="1328"/>
      <c r="AQ180" s="1328"/>
      <c r="AR180" s="1328"/>
      <c r="AS180" s="1328"/>
      <c r="AT180" s="1328"/>
      <c r="AU180" s="1328"/>
      <c r="AV180" s="1328"/>
      <c r="AW180" s="1328"/>
      <c r="AX180" s="1328"/>
      <c r="AY180" s="1333"/>
      <c r="AZ180" s="1333"/>
      <c r="BA180" s="480"/>
      <c r="BB180" s="159"/>
      <c r="BC180" s="347"/>
      <c r="BD180" s="300"/>
      <c r="BE180" s="300"/>
      <c r="BF180" s="300"/>
      <c r="BG180" s="348"/>
      <c r="BH180" s="358"/>
      <c r="BI180" s="300"/>
      <c r="BJ180" s="300"/>
      <c r="BK180" s="300"/>
      <c r="BL180" s="348"/>
      <c r="BM180" s="358"/>
      <c r="BN180" s="300"/>
      <c r="BO180" s="300"/>
      <c r="BP180" s="300"/>
      <c r="BQ180" s="348"/>
      <c r="BR180" s="358"/>
      <c r="BS180" s="300"/>
      <c r="BT180" s="300"/>
      <c r="BU180" s="300"/>
      <c r="BV180" s="300"/>
      <c r="BW180" s="300"/>
      <c r="BX180" s="300"/>
      <c r="BY180" s="301"/>
      <c r="BZ180" s="301"/>
      <c r="CA180" s="301"/>
      <c r="CB180" s="301"/>
      <c r="CC180" s="301"/>
      <c r="CD180" s="301"/>
      <c r="CE180" s="301"/>
      <c r="CF180" s="301"/>
      <c r="CG180" s="301"/>
      <c r="CH180" s="301"/>
      <c r="CI180" s="301"/>
      <c r="CJ180" s="301"/>
      <c r="CK180" s="301"/>
      <c r="CL180" s="301"/>
      <c r="CM180" s="301"/>
      <c r="CN180" s="301"/>
      <c r="CO180" s="301"/>
      <c r="CP180" s="301"/>
      <c r="CQ180" s="301"/>
      <c r="CR180" s="301"/>
      <c r="CS180" s="301"/>
      <c r="CT180" s="301"/>
      <c r="CU180" s="301"/>
      <c r="CV180" s="301"/>
      <c r="CW180" s="301"/>
      <c r="CX180" s="301"/>
      <c r="CY180" s="301"/>
      <c r="CZ180" s="365"/>
    </row>
    <row r="181" s="425" customFormat="true" ht="15" customHeight="true" x14ac:dyDescent="0.2">
      <c r="A181" s="1209"/>
      <c r="B181" s="1409"/>
      <c r="C181" s="1327"/>
      <c r="D181" s="1328"/>
      <c r="E181" s="1328"/>
      <c r="F181" s="1328"/>
      <c r="G181" s="1329"/>
      <c r="H181" s="1330"/>
      <c r="I181" s="1328"/>
      <c r="J181" s="1328"/>
      <c r="K181" s="1328"/>
      <c r="L181" s="1331"/>
      <c r="M181" s="1332"/>
      <c r="N181" s="1328"/>
      <c r="O181" s="1328"/>
      <c r="P181" s="1328"/>
      <c r="Q181" s="1329"/>
      <c r="R181" s="1330"/>
      <c r="S181" s="1328"/>
      <c r="T181" s="1328"/>
      <c r="U181" s="1328"/>
      <c r="V181" s="1328"/>
      <c r="W181" s="1328"/>
      <c r="X181" s="1328"/>
      <c r="Y181" s="1328"/>
      <c r="Z181" s="1328"/>
      <c r="AA181" s="1328"/>
      <c r="AB181" s="1328"/>
      <c r="AC181" s="1328"/>
      <c r="AD181" s="1328"/>
      <c r="AE181" s="1328"/>
      <c r="AF181" s="1328"/>
      <c r="AG181" s="1328"/>
      <c r="AH181" s="1328"/>
      <c r="AI181" s="1328"/>
      <c r="AJ181" s="1328"/>
      <c r="AK181" s="1328"/>
      <c r="AL181" s="1328"/>
      <c r="AM181" s="1328"/>
      <c r="AN181" s="1328"/>
      <c r="AO181" s="1328"/>
      <c r="AP181" s="1328"/>
      <c r="AQ181" s="1328"/>
      <c r="AR181" s="1328"/>
      <c r="AS181" s="1328"/>
      <c r="AT181" s="1328"/>
      <c r="AU181" s="1328"/>
      <c r="AV181" s="1328"/>
      <c r="AW181" s="1328"/>
      <c r="AX181" s="1328"/>
      <c r="AY181" s="1333"/>
      <c r="AZ181" s="1333"/>
      <c r="BA181" s="480"/>
      <c r="BB181" s="159"/>
      <c r="BC181" s="347"/>
      <c r="BD181" s="300"/>
      <c r="BE181" s="300"/>
      <c r="BF181" s="300"/>
      <c r="BG181" s="348"/>
      <c r="BH181" s="358"/>
      <c r="BI181" s="300"/>
      <c r="BJ181" s="300"/>
      <c r="BK181" s="300"/>
      <c r="BL181" s="348"/>
      <c r="BM181" s="358"/>
      <c r="BN181" s="300"/>
      <c r="BO181" s="300"/>
      <c r="BP181" s="300"/>
      <c r="BQ181" s="348"/>
      <c r="BR181" s="358"/>
      <c r="BS181" s="300"/>
      <c r="BT181" s="300"/>
      <c r="BU181" s="300"/>
      <c r="BV181" s="300"/>
      <c r="BW181" s="300"/>
      <c r="BX181" s="300"/>
      <c r="BY181" s="301"/>
      <c r="BZ181" s="301"/>
      <c r="CA181" s="301"/>
      <c r="CB181" s="301"/>
      <c r="CC181" s="301"/>
      <c r="CD181" s="301"/>
      <c r="CE181" s="301"/>
      <c r="CF181" s="301"/>
      <c r="CG181" s="301"/>
      <c r="CH181" s="301"/>
      <c r="CI181" s="301"/>
      <c r="CJ181" s="301"/>
      <c r="CK181" s="301"/>
      <c r="CL181" s="301"/>
      <c r="CM181" s="301"/>
      <c r="CN181" s="301"/>
      <c r="CO181" s="301"/>
      <c r="CP181" s="301"/>
      <c r="CQ181" s="301"/>
      <c r="CR181" s="301"/>
      <c r="CS181" s="301"/>
      <c r="CT181" s="301"/>
      <c r="CU181" s="301"/>
      <c r="CV181" s="301"/>
      <c r="CW181" s="301"/>
      <c r="CX181" s="301"/>
      <c r="CY181" s="301"/>
      <c r="CZ181" s="365"/>
    </row>
    <row r="182" s="425" customFormat="true" ht="15" customHeight="true" x14ac:dyDescent="0.2">
      <c r="A182" s="1209"/>
      <c r="B182" s="1409"/>
      <c r="C182" s="1327"/>
      <c r="D182" s="1328"/>
      <c r="E182" s="1328"/>
      <c r="F182" s="1328"/>
      <c r="G182" s="1329"/>
      <c r="H182" s="1330"/>
      <c r="I182" s="1328"/>
      <c r="J182" s="1328"/>
      <c r="K182" s="1328"/>
      <c r="L182" s="1331"/>
      <c r="M182" s="1332"/>
      <c r="N182" s="1328"/>
      <c r="O182" s="1328"/>
      <c r="P182" s="1328"/>
      <c r="Q182" s="1329"/>
      <c r="R182" s="1330"/>
      <c r="S182" s="1328"/>
      <c r="T182" s="1328"/>
      <c r="U182" s="1328"/>
      <c r="V182" s="1328"/>
      <c r="W182" s="1328"/>
      <c r="X182" s="1328"/>
      <c r="Y182" s="1328"/>
      <c r="Z182" s="1328"/>
      <c r="AA182" s="1328"/>
      <c r="AB182" s="1328"/>
      <c r="AC182" s="1328"/>
      <c r="AD182" s="1328"/>
      <c r="AE182" s="1328"/>
      <c r="AF182" s="1328"/>
      <c r="AG182" s="1328"/>
      <c r="AH182" s="1328"/>
      <c r="AI182" s="1328"/>
      <c r="AJ182" s="1328"/>
      <c r="AK182" s="1328"/>
      <c r="AL182" s="1328"/>
      <c r="AM182" s="1328"/>
      <c r="AN182" s="1328"/>
      <c r="AO182" s="1328"/>
      <c r="AP182" s="1328"/>
      <c r="AQ182" s="1328"/>
      <c r="AR182" s="1328"/>
      <c r="AS182" s="1328"/>
      <c r="AT182" s="1328"/>
      <c r="AU182" s="1328"/>
      <c r="AV182" s="1328"/>
      <c r="AW182" s="1328"/>
      <c r="AX182" s="1328"/>
      <c r="AY182" s="1333"/>
      <c r="AZ182" s="1333"/>
      <c r="BA182" s="480"/>
      <c r="BB182" s="159"/>
      <c r="BC182" s="347"/>
      <c r="BD182" s="300"/>
      <c r="BE182" s="300"/>
      <c r="BF182" s="300"/>
      <c r="BG182" s="348"/>
      <c r="BH182" s="358"/>
      <c r="BI182" s="300"/>
      <c r="BJ182" s="300"/>
      <c r="BK182" s="300"/>
      <c r="BL182" s="348"/>
      <c r="BM182" s="358"/>
      <c r="BN182" s="300"/>
      <c r="BO182" s="300"/>
      <c r="BP182" s="300"/>
      <c r="BQ182" s="348"/>
      <c r="BR182" s="358"/>
      <c r="BS182" s="300"/>
      <c r="BT182" s="300"/>
      <c r="BU182" s="300"/>
      <c r="BV182" s="300"/>
      <c r="BW182" s="300"/>
      <c r="BX182" s="300"/>
      <c r="BY182" s="301"/>
      <c r="BZ182" s="301"/>
      <c r="CA182" s="301"/>
      <c r="CB182" s="301"/>
      <c r="CC182" s="301"/>
      <c r="CD182" s="301"/>
      <c r="CE182" s="301"/>
      <c r="CF182" s="301"/>
      <c r="CG182" s="301"/>
      <c r="CH182" s="301"/>
      <c r="CI182" s="301"/>
      <c r="CJ182" s="301"/>
      <c r="CK182" s="301"/>
      <c r="CL182" s="301"/>
      <c r="CM182" s="301"/>
      <c r="CN182" s="301"/>
      <c r="CO182" s="301"/>
      <c r="CP182" s="301"/>
      <c r="CQ182" s="301"/>
      <c r="CR182" s="301"/>
      <c r="CS182" s="301"/>
      <c r="CT182" s="301"/>
      <c r="CU182" s="301"/>
      <c r="CV182" s="301"/>
      <c r="CW182" s="301"/>
      <c r="CX182" s="301"/>
      <c r="CY182" s="301"/>
      <c r="CZ182" s="365"/>
    </row>
    <row r="183" s="425" customFormat="true" ht="15" customHeight="true" x14ac:dyDescent="0.2">
      <c r="A183" s="1209"/>
      <c r="B183" s="1409"/>
      <c r="C183" s="1327"/>
      <c r="D183" s="1328"/>
      <c r="E183" s="1328"/>
      <c r="F183" s="1328"/>
      <c r="G183" s="1329"/>
      <c r="H183" s="1330"/>
      <c r="I183" s="1328"/>
      <c r="J183" s="1328"/>
      <c r="K183" s="1328"/>
      <c r="L183" s="1331"/>
      <c r="M183" s="1332"/>
      <c r="N183" s="1328"/>
      <c r="O183" s="1328"/>
      <c r="P183" s="1328"/>
      <c r="Q183" s="1329"/>
      <c r="R183" s="1330"/>
      <c r="S183" s="1328"/>
      <c r="T183" s="1328"/>
      <c r="U183" s="1328"/>
      <c r="V183" s="1328"/>
      <c r="W183" s="1328"/>
      <c r="X183" s="1328"/>
      <c r="Y183" s="1328"/>
      <c r="Z183" s="1328"/>
      <c r="AA183" s="1328"/>
      <c r="AB183" s="1328"/>
      <c r="AC183" s="1328"/>
      <c r="AD183" s="1328"/>
      <c r="AE183" s="1328"/>
      <c r="AF183" s="1328"/>
      <c r="AG183" s="1328"/>
      <c r="AH183" s="1328"/>
      <c r="AI183" s="1328"/>
      <c r="AJ183" s="1328"/>
      <c r="AK183" s="1328"/>
      <c r="AL183" s="1328"/>
      <c r="AM183" s="1328"/>
      <c r="AN183" s="1328"/>
      <c r="AO183" s="1328"/>
      <c r="AP183" s="1328"/>
      <c r="AQ183" s="1328"/>
      <c r="AR183" s="1328"/>
      <c r="AS183" s="1328"/>
      <c r="AT183" s="1328"/>
      <c r="AU183" s="1328"/>
      <c r="AV183" s="1328"/>
      <c r="AW183" s="1328"/>
      <c r="AX183" s="1328"/>
      <c r="AY183" s="1333"/>
      <c r="AZ183" s="1333"/>
      <c r="BA183" s="480"/>
      <c r="BB183" s="159"/>
      <c r="BC183" s="347"/>
      <c r="BD183" s="300"/>
      <c r="BE183" s="300"/>
      <c r="BF183" s="300"/>
      <c r="BG183" s="348"/>
      <c r="BH183" s="358"/>
      <c r="BI183" s="300"/>
      <c r="BJ183" s="300"/>
      <c r="BK183" s="300"/>
      <c r="BL183" s="348"/>
      <c r="BM183" s="358"/>
      <c r="BN183" s="300"/>
      <c r="BO183" s="300"/>
      <c r="BP183" s="300"/>
      <c r="BQ183" s="348"/>
      <c r="BR183" s="358"/>
      <c r="BS183" s="300"/>
      <c r="BT183" s="300"/>
      <c r="BU183" s="300"/>
      <c r="BV183" s="300"/>
      <c r="BW183" s="300"/>
      <c r="BX183" s="300"/>
      <c r="BY183" s="301"/>
      <c r="BZ183" s="301"/>
      <c r="CA183" s="301"/>
      <c r="CB183" s="301"/>
      <c r="CC183" s="301"/>
      <c r="CD183" s="301"/>
      <c r="CE183" s="301"/>
      <c r="CF183" s="301"/>
      <c r="CG183" s="301"/>
      <c r="CH183" s="301"/>
      <c r="CI183" s="301"/>
      <c r="CJ183" s="301"/>
      <c r="CK183" s="301"/>
      <c r="CL183" s="301"/>
      <c r="CM183" s="301"/>
      <c r="CN183" s="301"/>
      <c r="CO183" s="301"/>
      <c r="CP183" s="301"/>
      <c r="CQ183" s="301"/>
      <c r="CR183" s="301"/>
      <c r="CS183" s="301"/>
      <c r="CT183" s="301"/>
      <c r="CU183" s="301"/>
      <c r="CV183" s="301"/>
      <c r="CW183" s="301"/>
      <c r="CX183" s="301"/>
      <c r="CY183" s="301"/>
      <c r="CZ183" s="365"/>
    </row>
    <row r="184" s="425" customFormat="true" ht="15" customHeight="true" x14ac:dyDescent="0.2">
      <c r="A184" s="1209"/>
      <c r="B184" s="1409"/>
      <c r="C184" s="1327"/>
      <c r="D184" s="1328"/>
      <c r="E184" s="1328"/>
      <c r="F184" s="1328"/>
      <c r="G184" s="1329"/>
      <c r="H184" s="1330"/>
      <c r="I184" s="1328"/>
      <c r="J184" s="1328"/>
      <c r="K184" s="1328"/>
      <c r="L184" s="1331"/>
      <c r="M184" s="1332"/>
      <c r="N184" s="1328"/>
      <c r="O184" s="1328"/>
      <c r="P184" s="1328"/>
      <c r="Q184" s="1329"/>
      <c r="R184" s="1330"/>
      <c r="S184" s="1328"/>
      <c r="T184" s="1328"/>
      <c r="U184" s="1328"/>
      <c r="V184" s="1328"/>
      <c r="W184" s="1328"/>
      <c r="X184" s="1328"/>
      <c r="Y184" s="1328"/>
      <c r="Z184" s="1328"/>
      <c r="AA184" s="1328"/>
      <c r="AB184" s="1328"/>
      <c r="AC184" s="1328"/>
      <c r="AD184" s="1328"/>
      <c r="AE184" s="1328"/>
      <c r="AF184" s="1328"/>
      <c r="AG184" s="1328"/>
      <c r="AH184" s="1328"/>
      <c r="AI184" s="1328"/>
      <c r="AJ184" s="1328"/>
      <c r="AK184" s="1328"/>
      <c r="AL184" s="1328"/>
      <c r="AM184" s="1328"/>
      <c r="AN184" s="1328"/>
      <c r="AO184" s="1328"/>
      <c r="AP184" s="1328"/>
      <c r="AQ184" s="1328"/>
      <c r="AR184" s="1328"/>
      <c r="AS184" s="1328"/>
      <c r="AT184" s="1328"/>
      <c r="AU184" s="1328"/>
      <c r="AV184" s="1328"/>
      <c r="AW184" s="1328"/>
      <c r="AX184" s="1328"/>
      <c r="AY184" s="1333"/>
      <c r="AZ184" s="1333"/>
      <c r="BA184" s="480"/>
      <c r="BB184" s="159"/>
      <c r="BC184" s="347"/>
      <c r="BD184" s="300"/>
      <c r="BE184" s="300"/>
      <c r="BF184" s="300"/>
      <c r="BG184" s="348"/>
      <c r="BH184" s="358"/>
      <c r="BI184" s="300"/>
      <c r="BJ184" s="300"/>
      <c r="BK184" s="300"/>
      <c r="BL184" s="348"/>
      <c r="BM184" s="358"/>
      <c r="BN184" s="300"/>
      <c r="BO184" s="300"/>
      <c r="BP184" s="300"/>
      <c r="BQ184" s="348"/>
      <c r="BR184" s="358"/>
      <c r="BS184" s="300"/>
      <c r="BT184" s="300"/>
      <c r="BU184" s="300"/>
      <c r="BV184" s="300"/>
      <c r="BW184" s="300"/>
      <c r="BX184" s="300"/>
      <c r="BY184" s="301"/>
      <c r="BZ184" s="301"/>
      <c r="CA184" s="301"/>
      <c r="CB184" s="301"/>
      <c r="CC184" s="301"/>
      <c r="CD184" s="301"/>
      <c r="CE184" s="301"/>
      <c r="CF184" s="301"/>
      <c r="CG184" s="301"/>
      <c r="CH184" s="301"/>
      <c r="CI184" s="301"/>
      <c r="CJ184" s="301"/>
      <c r="CK184" s="301"/>
      <c r="CL184" s="301"/>
      <c r="CM184" s="301"/>
      <c r="CN184" s="301"/>
      <c r="CO184" s="301"/>
      <c r="CP184" s="301"/>
      <c r="CQ184" s="301"/>
      <c r="CR184" s="301"/>
      <c r="CS184" s="301"/>
      <c r="CT184" s="301"/>
      <c r="CU184" s="301"/>
      <c r="CV184" s="301"/>
      <c r="CW184" s="301"/>
      <c r="CX184" s="301"/>
      <c r="CY184" s="301"/>
      <c r="CZ184" s="365"/>
    </row>
    <row r="185" s="425" customFormat="true" ht="15" customHeight="true" x14ac:dyDescent="0.2">
      <c r="A185" s="1209"/>
      <c r="B185" s="1409"/>
      <c r="C185" s="1327"/>
      <c r="D185" s="1328"/>
      <c r="E185" s="1328"/>
      <c r="F185" s="1328"/>
      <c r="G185" s="1329"/>
      <c r="H185" s="1330"/>
      <c r="I185" s="1328"/>
      <c r="J185" s="1328"/>
      <c r="K185" s="1328"/>
      <c r="L185" s="1331"/>
      <c r="M185" s="1332"/>
      <c r="N185" s="1328"/>
      <c r="O185" s="1328"/>
      <c r="P185" s="1328"/>
      <c r="Q185" s="1329"/>
      <c r="R185" s="1330"/>
      <c r="S185" s="1328"/>
      <c r="T185" s="1328"/>
      <c r="U185" s="1328"/>
      <c r="V185" s="1328"/>
      <c r="W185" s="1328"/>
      <c r="X185" s="1328"/>
      <c r="Y185" s="1328"/>
      <c r="Z185" s="1328"/>
      <c r="AA185" s="1328"/>
      <c r="AB185" s="1328"/>
      <c r="AC185" s="1328"/>
      <c r="AD185" s="1328"/>
      <c r="AE185" s="1328"/>
      <c r="AF185" s="1328"/>
      <c r="AG185" s="1328"/>
      <c r="AH185" s="1328"/>
      <c r="AI185" s="1328"/>
      <c r="AJ185" s="1328"/>
      <c r="AK185" s="1328"/>
      <c r="AL185" s="1328"/>
      <c r="AM185" s="1328"/>
      <c r="AN185" s="1328"/>
      <c r="AO185" s="1328"/>
      <c r="AP185" s="1328"/>
      <c r="AQ185" s="1328"/>
      <c r="AR185" s="1328"/>
      <c r="AS185" s="1328"/>
      <c r="AT185" s="1328"/>
      <c r="AU185" s="1328"/>
      <c r="AV185" s="1328"/>
      <c r="AW185" s="1328"/>
      <c r="AX185" s="1328"/>
      <c r="AY185" s="1333"/>
      <c r="AZ185" s="1333"/>
      <c r="BA185" s="480"/>
      <c r="BB185" s="159"/>
      <c r="BC185" s="347"/>
      <c r="BD185" s="300"/>
      <c r="BE185" s="300"/>
      <c r="BF185" s="300"/>
      <c r="BG185" s="348"/>
      <c r="BH185" s="358"/>
      <c r="BI185" s="300"/>
      <c r="BJ185" s="300"/>
      <c r="BK185" s="300"/>
      <c r="BL185" s="348"/>
      <c r="BM185" s="358"/>
      <c r="BN185" s="300"/>
      <c r="BO185" s="300"/>
      <c r="BP185" s="300"/>
      <c r="BQ185" s="348"/>
      <c r="BR185" s="358"/>
      <c r="BS185" s="300"/>
      <c r="BT185" s="300"/>
      <c r="BU185" s="300"/>
      <c r="BV185" s="300"/>
      <c r="BW185" s="300"/>
      <c r="BX185" s="300"/>
      <c r="BY185" s="301"/>
      <c r="BZ185" s="301"/>
      <c r="CA185" s="301"/>
      <c r="CB185" s="301"/>
      <c r="CC185" s="301"/>
      <c r="CD185" s="301"/>
      <c r="CE185" s="301"/>
      <c r="CF185" s="301"/>
      <c r="CG185" s="301"/>
      <c r="CH185" s="301"/>
      <c r="CI185" s="301"/>
      <c r="CJ185" s="301"/>
      <c r="CK185" s="301"/>
      <c r="CL185" s="301"/>
      <c r="CM185" s="301"/>
      <c r="CN185" s="301"/>
      <c r="CO185" s="301"/>
      <c r="CP185" s="301"/>
      <c r="CQ185" s="301"/>
      <c r="CR185" s="301"/>
      <c r="CS185" s="301"/>
      <c r="CT185" s="301"/>
      <c r="CU185" s="301"/>
      <c r="CV185" s="301"/>
      <c r="CW185" s="301"/>
      <c r="CX185" s="301"/>
      <c r="CY185" s="301"/>
      <c r="CZ185" s="365"/>
    </row>
    <row r="186" s="425" customFormat="true" ht="15" customHeight="true" x14ac:dyDescent="0.2">
      <c r="A186" s="1209"/>
      <c r="B186" s="1409"/>
      <c r="C186" s="1327"/>
      <c r="D186" s="1328"/>
      <c r="E186" s="1328"/>
      <c r="F186" s="1328"/>
      <c r="G186" s="1329"/>
      <c r="H186" s="1330"/>
      <c r="I186" s="1328"/>
      <c r="J186" s="1328"/>
      <c r="K186" s="1328"/>
      <c r="L186" s="1331"/>
      <c r="M186" s="1332"/>
      <c r="N186" s="1328"/>
      <c r="O186" s="1328"/>
      <c r="P186" s="1328"/>
      <c r="Q186" s="1329"/>
      <c r="R186" s="1330"/>
      <c r="S186" s="1328"/>
      <c r="T186" s="1328"/>
      <c r="U186" s="1328"/>
      <c r="V186" s="1328"/>
      <c r="W186" s="1328"/>
      <c r="X186" s="1328"/>
      <c r="Y186" s="1328"/>
      <c r="Z186" s="1328"/>
      <c r="AA186" s="1328"/>
      <c r="AB186" s="1328"/>
      <c r="AC186" s="1328"/>
      <c r="AD186" s="1328"/>
      <c r="AE186" s="1328"/>
      <c r="AF186" s="1328"/>
      <c r="AG186" s="1328"/>
      <c r="AH186" s="1328"/>
      <c r="AI186" s="1328"/>
      <c r="AJ186" s="1328"/>
      <c r="AK186" s="1328"/>
      <c r="AL186" s="1328"/>
      <c r="AM186" s="1328"/>
      <c r="AN186" s="1328"/>
      <c r="AO186" s="1328"/>
      <c r="AP186" s="1328"/>
      <c r="AQ186" s="1328"/>
      <c r="AR186" s="1328"/>
      <c r="AS186" s="1328"/>
      <c r="AT186" s="1328"/>
      <c r="AU186" s="1328"/>
      <c r="AV186" s="1328"/>
      <c r="AW186" s="1328"/>
      <c r="AX186" s="1328"/>
      <c r="AY186" s="1333"/>
      <c r="AZ186" s="1333"/>
      <c r="BA186" s="480"/>
      <c r="BB186" s="159"/>
      <c r="BC186" s="347"/>
      <c r="BD186" s="300"/>
      <c r="BE186" s="300"/>
      <c r="BF186" s="300"/>
      <c r="BG186" s="348"/>
      <c r="BH186" s="358"/>
      <c r="BI186" s="300"/>
      <c r="BJ186" s="300"/>
      <c r="BK186" s="300"/>
      <c r="BL186" s="348"/>
      <c r="BM186" s="358"/>
      <c r="BN186" s="300"/>
      <c r="BO186" s="300"/>
      <c r="BP186" s="300"/>
      <c r="BQ186" s="348"/>
      <c r="BR186" s="358"/>
      <c r="BS186" s="300"/>
      <c r="BT186" s="300"/>
      <c r="BU186" s="300"/>
      <c r="BV186" s="300"/>
      <c r="BW186" s="300"/>
      <c r="BX186" s="300"/>
      <c r="BY186" s="301"/>
      <c r="BZ186" s="301"/>
      <c r="CA186" s="301"/>
      <c r="CB186" s="301"/>
      <c r="CC186" s="301"/>
      <c r="CD186" s="301"/>
      <c r="CE186" s="301"/>
      <c r="CF186" s="301"/>
      <c r="CG186" s="301"/>
      <c r="CH186" s="301"/>
      <c r="CI186" s="301"/>
      <c r="CJ186" s="301"/>
      <c r="CK186" s="301"/>
      <c r="CL186" s="301"/>
      <c r="CM186" s="301"/>
      <c r="CN186" s="301"/>
      <c r="CO186" s="301"/>
      <c r="CP186" s="301"/>
      <c r="CQ186" s="301"/>
      <c r="CR186" s="301"/>
      <c r="CS186" s="301"/>
      <c r="CT186" s="301"/>
      <c r="CU186" s="301"/>
      <c r="CV186" s="301"/>
      <c r="CW186" s="301"/>
      <c r="CX186" s="301"/>
      <c r="CY186" s="301"/>
      <c r="CZ186" s="365"/>
    </row>
    <row r="187" s="425" customFormat="true" ht="15" customHeight="true" x14ac:dyDescent="0.2">
      <c r="A187" s="1209"/>
      <c r="B187" s="1409"/>
      <c r="C187" s="1327"/>
      <c r="D187" s="1328"/>
      <c r="E187" s="1328"/>
      <c r="F187" s="1328"/>
      <c r="G187" s="1329"/>
      <c r="H187" s="1330"/>
      <c r="I187" s="1328"/>
      <c r="J187" s="1328"/>
      <c r="K187" s="1328"/>
      <c r="L187" s="1331"/>
      <c r="M187" s="1332"/>
      <c r="N187" s="1328"/>
      <c r="O187" s="1328"/>
      <c r="P187" s="1328"/>
      <c r="Q187" s="1329"/>
      <c r="R187" s="1330"/>
      <c r="S187" s="1328"/>
      <c r="T187" s="1328"/>
      <c r="U187" s="1328"/>
      <c r="V187" s="1328"/>
      <c r="W187" s="1328"/>
      <c r="X187" s="1328"/>
      <c r="Y187" s="1328"/>
      <c r="Z187" s="1328"/>
      <c r="AA187" s="1328"/>
      <c r="AB187" s="1328"/>
      <c r="AC187" s="1328"/>
      <c r="AD187" s="1328"/>
      <c r="AE187" s="1328"/>
      <c r="AF187" s="1328"/>
      <c r="AG187" s="1328"/>
      <c r="AH187" s="1328"/>
      <c r="AI187" s="1328"/>
      <c r="AJ187" s="1328"/>
      <c r="AK187" s="1328"/>
      <c r="AL187" s="1328"/>
      <c r="AM187" s="1328"/>
      <c r="AN187" s="1328"/>
      <c r="AO187" s="1328"/>
      <c r="AP187" s="1328"/>
      <c r="AQ187" s="1328"/>
      <c r="AR187" s="1328"/>
      <c r="AS187" s="1328"/>
      <c r="AT187" s="1328"/>
      <c r="AU187" s="1328"/>
      <c r="AV187" s="1328"/>
      <c r="AW187" s="1328"/>
      <c r="AX187" s="1328"/>
      <c r="AY187" s="1333"/>
      <c r="AZ187" s="1333"/>
      <c r="BA187" s="480"/>
      <c r="BB187" s="159"/>
      <c r="BC187" s="347"/>
      <c r="BD187" s="300"/>
      <c r="BE187" s="300"/>
      <c r="BF187" s="300"/>
      <c r="BG187" s="348"/>
      <c r="BH187" s="358"/>
      <c r="BI187" s="300"/>
      <c r="BJ187" s="300"/>
      <c r="BK187" s="300"/>
      <c r="BL187" s="348"/>
      <c r="BM187" s="358"/>
      <c r="BN187" s="300"/>
      <c r="BO187" s="300"/>
      <c r="BP187" s="300"/>
      <c r="BQ187" s="348"/>
      <c r="BR187" s="358"/>
      <c r="BS187" s="300"/>
      <c r="BT187" s="300"/>
      <c r="BU187" s="300"/>
      <c r="BV187" s="300"/>
      <c r="BW187" s="300"/>
      <c r="BX187" s="300"/>
      <c r="BY187" s="301"/>
      <c r="BZ187" s="301"/>
      <c r="CA187" s="301"/>
      <c r="CB187" s="301"/>
      <c r="CC187" s="301"/>
      <c r="CD187" s="301"/>
      <c r="CE187" s="301"/>
      <c r="CF187" s="301"/>
      <c r="CG187" s="301"/>
      <c r="CH187" s="301"/>
      <c r="CI187" s="301"/>
      <c r="CJ187" s="301"/>
      <c r="CK187" s="301"/>
      <c r="CL187" s="301"/>
      <c r="CM187" s="301"/>
      <c r="CN187" s="301"/>
      <c r="CO187" s="301"/>
      <c r="CP187" s="301"/>
      <c r="CQ187" s="301"/>
      <c r="CR187" s="301"/>
      <c r="CS187" s="301"/>
      <c r="CT187" s="301"/>
      <c r="CU187" s="301"/>
      <c r="CV187" s="301"/>
      <c r="CW187" s="301"/>
      <c r="CX187" s="301"/>
      <c r="CY187" s="301"/>
      <c r="CZ187" s="365"/>
    </row>
    <row r="188" s="425" customFormat="true" ht="15" customHeight="true" x14ac:dyDescent="0.2">
      <c r="A188" s="1209"/>
      <c r="B188" s="1409"/>
      <c r="C188" s="1327"/>
      <c r="D188" s="1328"/>
      <c r="E188" s="1328"/>
      <c r="F188" s="1328"/>
      <c r="G188" s="1329"/>
      <c r="H188" s="1330"/>
      <c r="I188" s="1328"/>
      <c r="J188" s="1328"/>
      <c r="K188" s="1328"/>
      <c r="L188" s="1331"/>
      <c r="M188" s="1332"/>
      <c r="N188" s="1328"/>
      <c r="O188" s="1328"/>
      <c r="P188" s="1328"/>
      <c r="Q188" s="1329"/>
      <c r="R188" s="1330"/>
      <c r="S188" s="1328"/>
      <c r="T188" s="1328"/>
      <c r="U188" s="1328"/>
      <c r="V188" s="1328"/>
      <c r="W188" s="1328"/>
      <c r="X188" s="1328"/>
      <c r="Y188" s="1328"/>
      <c r="Z188" s="1328"/>
      <c r="AA188" s="1328"/>
      <c r="AB188" s="1328"/>
      <c r="AC188" s="1328"/>
      <c r="AD188" s="1328"/>
      <c r="AE188" s="1328"/>
      <c r="AF188" s="1328"/>
      <c r="AG188" s="1328"/>
      <c r="AH188" s="1328"/>
      <c r="AI188" s="1328"/>
      <c r="AJ188" s="1328"/>
      <c r="AK188" s="1328"/>
      <c r="AL188" s="1328"/>
      <c r="AM188" s="1328"/>
      <c r="AN188" s="1328"/>
      <c r="AO188" s="1328"/>
      <c r="AP188" s="1328"/>
      <c r="AQ188" s="1328"/>
      <c r="AR188" s="1328"/>
      <c r="AS188" s="1328"/>
      <c r="AT188" s="1328"/>
      <c r="AU188" s="1328"/>
      <c r="AV188" s="1328"/>
      <c r="AW188" s="1328"/>
      <c r="AX188" s="1328"/>
      <c r="AY188" s="1333"/>
      <c r="AZ188" s="1333"/>
      <c r="BA188" s="480"/>
      <c r="BB188" s="159"/>
      <c r="BC188" s="347"/>
      <c r="BD188" s="300"/>
      <c r="BE188" s="300"/>
      <c r="BF188" s="300"/>
      <c r="BG188" s="348"/>
      <c r="BH188" s="358"/>
      <c r="BI188" s="300"/>
      <c r="BJ188" s="300"/>
      <c r="BK188" s="300"/>
      <c r="BL188" s="348"/>
      <c r="BM188" s="358"/>
      <c r="BN188" s="300"/>
      <c r="BO188" s="300"/>
      <c r="BP188" s="300"/>
      <c r="BQ188" s="348"/>
      <c r="BR188" s="358"/>
      <c r="BS188" s="300"/>
      <c r="BT188" s="300"/>
      <c r="BU188" s="300"/>
      <c r="BV188" s="300"/>
      <c r="BW188" s="300"/>
      <c r="BX188" s="300"/>
      <c r="BY188" s="301"/>
      <c r="BZ188" s="301"/>
      <c r="CA188" s="301"/>
      <c r="CB188" s="301"/>
      <c r="CC188" s="301"/>
      <c r="CD188" s="301"/>
      <c r="CE188" s="301"/>
      <c r="CF188" s="301"/>
      <c r="CG188" s="301"/>
      <c r="CH188" s="301"/>
      <c r="CI188" s="301"/>
      <c r="CJ188" s="301"/>
      <c r="CK188" s="301"/>
      <c r="CL188" s="301"/>
      <c r="CM188" s="301"/>
      <c r="CN188" s="301"/>
      <c r="CO188" s="301"/>
      <c r="CP188" s="301"/>
      <c r="CQ188" s="301"/>
      <c r="CR188" s="301"/>
      <c r="CS188" s="301"/>
      <c r="CT188" s="301"/>
      <c r="CU188" s="301"/>
      <c r="CV188" s="301"/>
      <c r="CW188" s="301"/>
      <c r="CX188" s="301"/>
      <c r="CY188" s="301"/>
      <c r="CZ188" s="365"/>
    </row>
    <row r="189" s="425" customFormat="true" ht="15" customHeight="true" x14ac:dyDescent="0.2">
      <c r="A189" s="1209"/>
      <c r="B189" s="1409"/>
      <c r="C189" s="1327"/>
      <c r="D189" s="1328"/>
      <c r="E189" s="1328"/>
      <c r="F189" s="1328"/>
      <c r="G189" s="1329"/>
      <c r="H189" s="1330"/>
      <c r="I189" s="1328"/>
      <c r="J189" s="1328"/>
      <c r="K189" s="1328"/>
      <c r="L189" s="1331"/>
      <c r="M189" s="1332"/>
      <c r="N189" s="1328"/>
      <c r="O189" s="1328"/>
      <c r="P189" s="1328"/>
      <c r="Q189" s="1329"/>
      <c r="R189" s="1330"/>
      <c r="S189" s="1328"/>
      <c r="T189" s="1328"/>
      <c r="U189" s="1328"/>
      <c r="V189" s="1328"/>
      <c r="W189" s="1328"/>
      <c r="X189" s="1328"/>
      <c r="Y189" s="1328"/>
      <c r="Z189" s="1328"/>
      <c r="AA189" s="1328"/>
      <c r="AB189" s="1328"/>
      <c r="AC189" s="1328"/>
      <c r="AD189" s="1328"/>
      <c r="AE189" s="1328"/>
      <c r="AF189" s="1328"/>
      <c r="AG189" s="1328"/>
      <c r="AH189" s="1328"/>
      <c r="AI189" s="1328"/>
      <c r="AJ189" s="1328"/>
      <c r="AK189" s="1328"/>
      <c r="AL189" s="1328"/>
      <c r="AM189" s="1328"/>
      <c r="AN189" s="1328"/>
      <c r="AO189" s="1328"/>
      <c r="AP189" s="1328"/>
      <c r="AQ189" s="1328"/>
      <c r="AR189" s="1328"/>
      <c r="AS189" s="1328"/>
      <c r="AT189" s="1328"/>
      <c r="AU189" s="1328"/>
      <c r="AV189" s="1328"/>
      <c r="AW189" s="1328"/>
      <c r="AX189" s="1328"/>
      <c r="AY189" s="1333"/>
      <c r="AZ189" s="1333"/>
      <c r="BA189" s="480"/>
      <c r="BB189" s="159"/>
      <c r="BC189" s="347"/>
      <c r="BD189" s="300"/>
      <c r="BE189" s="300"/>
      <c r="BF189" s="300"/>
      <c r="BG189" s="348"/>
      <c r="BH189" s="358"/>
      <c r="BI189" s="300"/>
      <c r="BJ189" s="300"/>
      <c r="BK189" s="300"/>
      <c r="BL189" s="348"/>
      <c r="BM189" s="358"/>
      <c r="BN189" s="300"/>
      <c r="BO189" s="300"/>
      <c r="BP189" s="300"/>
      <c r="BQ189" s="348"/>
      <c r="BR189" s="358"/>
      <c r="BS189" s="300"/>
      <c r="BT189" s="300"/>
      <c r="BU189" s="300"/>
      <c r="BV189" s="300"/>
      <c r="BW189" s="300"/>
      <c r="BX189" s="300"/>
      <c r="BY189" s="301"/>
      <c r="BZ189" s="301"/>
      <c r="CA189" s="301"/>
      <c r="CB189" s="301"/>
      <c r="CC189" s="301"/>
      <c r="CD189" s="301"/>
      <c r="CE189" s="301"/>
      <c r="CF189" s="301"/>
      <c r="CG189" s="301"/>
      <c r="CH189" s="301"/>
      <c r="CI189" s="301"/>
      <c r="CJ189" s="301"/>
      <c r="CK189" s="301"/>
      <c r="CL189" s="301"/>
      <c r="CM189" s="301"/>
      <c r="CN189" s="301"/>
      <c r="CO189" s="301"/>
      <c r="CP189" s="301"/>
      <c r="CQ189" s="301"/>
      <c r="CR189" s="301"/>
      <c r="CS189" s="301"/>
      <c r="CT189" s="301"/>
      <c r="CU189" s="301"/>
      <c r="CV189" s="301"/>
      <c r="CW189" s="301"/>
      <c r="CX189" s="301"/>
      <c r="CY189" s="301"/>
      <c r="CZ189" s="365"/>
    </row>
    <row r="190" s="425" customFormat="true" ht="15" customHeight="true" x14ac:dyDescent="0.2">
      <c r="A190" s="1209"/>
      <c r="B190" s="1409"/>
      <c r="C190" s="1327"/>
      <c r="D190" s="1328"/>
      <c r="E190" s="1328"/>
      <c r="F190" s="1328"/>
      <c r="G190" s="1329"/>
      <c r="H190" s="1330"/>
      <c r="I190" s="1328"/>
      <c r="J190" s="1328"/>
      <c r="K190" s="1328"/>
      <c r="L190" s="1331"/>
      <c r="M190" s="1332"/>
      <c r="N190" s="1328"/>
      <c r="O190" s="1328"/>
      <c r="P190" s="1328"/>
      <c r="Q190" s="1329"/>
      <c r="R190" s="1330"/>
      <c r="S190" s="1328"/>
      <c r="T190" s="1328"/>
      <c r="U190" s="1328"/>
      <c r="V190" s="1328"/>
      <c r="W190" s="1328"/>
      <c r="X190" s="1328"/>
      <c r="Y190" s="1328"/>
      <c r="Z190" s="1328"/>
      <c r="AA190" s="1328"/>
      <c r="AB190" s="1328"/>
      <c r="AC190" s="1328"/>
      <c r="AD190" s="1328"/>
      <c r="AE190" s="1328"/>
      <c r="AF190" s="1328"/>
      <c r="AG190" s="1328"/>
      <c r="AH190" s="1328"/>
      <c r="AI190" s="1328"/>
      <c r="AJ190" s="1328"/>
      <c r="AK190" s="1328"/>
      <c r="AL190" s="1328"/>
      <c r="AM190" s="1328"/>
      <c r="AN190" s="1328"/>
      <c r="AO190" s="1328"/>
      <c r="AP190" s="1328"/>
      <c r="AQ190" s="1328"/>
      <c r="AR190" s="1328"/>
      <c r="AS190" s="1328"/>
      <c r="AT190" s="1328"/>
      <c r="AU190" s="1328"/>
      <c r="AV190" s="1328"/>
      <c r="AW190" s="1328"/>
      <c r="AX190" s="1328"/>
      <c r="AY190" s="1333"/>
      <c r="AZ190" s="1333"/>
      <c r="BA190" s="480"/>
      <c r="BB190" s="159"/>
      <c r="BC190" s="347"/>
      <c r="BD190" s="300"/>
      <c r="BE190" s="300"/>
      <c r="BF190" s="300"/>
      <c r="BG190" s="348"/>
      <c r="BH190" s="358"/>
      <c r="BI190" s="300"/>
      <c r="BJ190" s="300"/>
      <c r="BK190" s="300"/>
      <c r="BL190" s="348"/>
      <c r="BM190" s="358"/>
      <c r="BN190" s="300"/>
      <c r="BO190" s="300"/>
      <c r="BP190" s="300"/>
      <c r="BQ190" s="348"/>
      <c r="BR190" s="358"/>
      <c r="BS190" s="300"/>
      <c r="BT190" s="300"/>
      <c r="BU190" s="300"/>
      <c r="BV190" s="300"/>
      <c r="BW190" s="300"/>
      <c r="BX190" s="300"/>
      <c r="BY190" s="301"/>
      <c r="BZ190" s="301"/>
      <c r="CA190" s="301"/>
      <c r="CB190" s="301"/>
      <c r="CC190" s="301"/>
      <c r="CD190" s="301"/>
      <c r="CE190" s="301"/>
      <c r="CF190" s="301"/>
      <c r="CG190" s="301"/>
      <c r="CH190" s="301"/>
      <c r="CI190" s="301"/>
      <c r="CJ190" s="301"/>
      <c r="CK190" s="301"/>
      <c r="CL190" s="301"/>
      <c r="CM190" s="301"/>
      <c r="CN190" s="301"/>
      <c r="CO190" s="301"/>
      <c r="CP190" s="301"/>
      <c r="CQ190" s="301"/>
      <c r="CR190" s="301"/>
      <c r="CS190" s="301"/>
      <c r="CT190" s="301"/>
      <c r="CU190" s="301"/>
      <c r="CV190" s="301"/>
      <c r="CW190" s="301"/>
      <c r="CX190" s="301"/>
      <c r="CY190" s="301"/>
      <c r="CZ190" s="365"/>
    </row>
    <row r="191" s="425" customFormat="true" ht="15" customHeight="true" x14ac:dyDescent="0.2">
      <c r="A191" s="1209"/>
      <c r="B191" s="1409"/>
      <c r="C191" s="1327"/>
      <c r="D191" s="1328"/>
      <c r="E191" s="1328"/>
      <c r="F191" s="1328"/>
      <c r="G191" s="1329"/>
      <c r="H191" s="1330"/>
      <c r="I191" s="1328"/>
      <c r="J191" s="1328"/>
      <c r="K191" s="1328"/>
      <c r="L191" s="1331"/>
      <c r="M191" s="1332"/>
      <c r="N191" s="1328"/>
      <c r="O191" s="1328"/>
      <c r="P191" s="1328"/>
      <c r="Q191" s="1329"/>
      <c r="R191" s="1330"/>
      <c r="S191" s="1328"/>
      <c r="T191" s="1328"/>
      <c r="U191" s="1328"/>
      <c r="V191" s="1328"/>
      <c r="W191" s="1328"/>
      <c r="X191" s="1328"/>
      <c r="Y191" s="1328"/>
      <c r="Z191" s="1328"/>
      <c r="AA191" s="1328"/>
      <c r="AB191" s="1328"/>
      <c r="AC191" s="1328"/>
      <c r="AD191" s="1328"/>
      <c r="AE191" s="1328"/>
      <c r="AF191" s="1328"/>
      <c r="AG191" s="1328"/>
      <c r="AH191" s="1328"/>
      <c r="AI191" s="1328"/>
      <c r="AJ191" s="1328"/>
      <c r="AK191" s="1328"/>
      <c r="AL191" s="1328"/>
      <c r="AM191" s="1328"/>
      <c r="AN191" s="1328"/>
      <c r="AO191" s="1328"/>
      <c r="AP191" s="1328"/>
      <c r="AQ191" s="1328"/>
      <c r="AR191" s="1328"/>
      <c r="AS191" s="1328"/>
      <c r="AT191" s="1328"/>
      <c r="AU191" s="1328"/>
      <c r="AV191" s="1328"/>
      <c r="AW191" s="1328"/>
      <c r="AX191" s="1328"/>
      <c r="AY191" s="1333"/>
      <c r="AZ191" s="1333"/>
      <c r="BA191" s="480"/>
      <c r="BB191" s="159"/>
      <c r="BC191" s="347"/>
      <c r="BD191" s="300"/>
      <c r="BE191" s="300"/>
      <c r="BF191" s="300"/>
      <c r="BG191" s="348"/>
      <c r="BH191" s="358"/>
      <c r="BI191" s="300"/>
      <c r="BJ191" s="300"/>
      <c r="BK191" s="300"/>
      <c r="BL191" s="348"/>
      <c r="BM191" s="358"/>
      <c r="BN191" s="300"/>
      <c r="BO191" s="300"/>
      <c r="BP191" s="300"/>
      <c r="BQ191" s="348"/>
      <c r="BR191" s="358"/>
      <c r="BS191" s="300"/>
      <c r="BT191" s="300"/>
      <c r="BU191" s="300"/>
      <c r="BV191" s="300"/>
      <c r="BW191" s="300"/>
      <c r="BX191" s="300"/>
      <c r="BY191" s="301"/>
      <c r="BZ191" s="301"/>
      <c r="CA191" s="301"/>
      <c r="CB191" s="301"/>
      <c r="CC191" s="301"/>
      <c r="CD191" s="301"/>
      <c r="CE191" s="301"/>
      <c r="CF191" s="301"/>
      <c r="CG191" s="301"/>
      <c r="CH191" s="301"/>
      <c r="CI191" s="301"/>
      <c r="CJ191" s="301"/>
      <c r="CK191" s="301"/>
      <c r="CL191" s="301"/>
      <c r="CM191" s="301"/>
      <c r="CN191" s="301"/>
      <c r="CO191" s="301"/>
      <c r="CP191" s="301"/>
      <c r="CQ191" s="301"/>
      <c r="CR191" s="301"/>
      <c r="CS191" s="301"/>
      <c r="CT191" s="301"/>
      <c r="CU191" s="301"/>
      <c r="CV191" s="301"/>
      <c r="CW191" s="301"/>
      <c r="CX191" s="301"/>
      <c r="CY191" s="301"/>
      <c r="CZ191" s="365"/>
    </row>
    <row r="192" s="425" customFormat="true" ht="15" customHeight="true" x14ac:dyDescent="0.2">
      <c r="A192" s="1210"/>
      <c r="B192" s="1410"/>
      <c r="C192" s="1334"/>
      <c r="D192" s="1335"/>
      <c r="E192" s="1335"/>
      <c r="F192" s="1335"/>
      <c r="G192" s="1336"/>
      <c r="H192" s="1337"/>
      <c r="I192" s="1335"/>
      <c r="J192" s="1335"/>
      <c r="K192" s="1335"/>
      <c r="L192" s="1338"/>
      <c r="M192" s="1339"/>
      <c r="N192" s="1335"/>
      <c r="O192" s="1335"/>
      <c r="P192" s="1335"/>
      <c r="Q192" s="1336"/>
      <c r="R192" s="1337"/>
      <c r="S192" s="1335"/>
      <c r="T192" s="1335"/>
      <c r="U192" s="1335"/>
      <c r="V192" s="1335"/>
      <c r="W192" s="1335"/>
      <c r="X192" s="1335"/>
      <c r="Y192" s="1335"/>
      <c r="Z192" s="1335"/>
      <c r="AA192" s="1335"/>
      <c r="AB192" s="1335"/>
      <c r="AC192" s="1335"/>
      <c r="AD192" s="1335"/>
      <c r="AE192" s="1335"/>
      <c r="AF192" s="1335"/>
      <c r="AG192" s="1335"/>
      <c r="AH192" s="1335"/>
      <c r="AI192" s="1335"/>
      <c r="AJ192" s="1335"/>
      <c r="AK192" s="1335"/>
      <c r="AL192" s="1335"/>
      <c r="AM192" s="1335"/>
      <c r="AN192" s="1335"/>
      <c r="AO192" s="1335"/>
      <c r="AP192" s="1335"/>
      <c r="AQ192" s="1335"/>
      <c r="AR192" s="1335"/>
      <c r="AS192" s="1335"/>
      <c r="AT192" s="1335"/>
      <c r="AU192" s="1335"/>
      <c r="AV192" s="1335"/>
      <c r="AW192" s="1335"/>
      <c r="AX192" s="1335"/>
      <c r="AY192" s="1340"/>
      <c r="AZ192" s="1340"/>
      <c r="BA192" s="480"/>
      <c r="BB192" s="159"/>
      <c r="BC192" s="347"/>
      <c r="BD192" s="300"/>
      <c r="BE192" s="300"/>
      <c r="BF192" s="300"/>
      <c r="BG192" s="348"/>
      <c r="BH192" s="358"/>
      <c r="BI192" s="300"/>
      <c r="BJ192" s="300"/>
      <c r="BK192" s="300"/>
      <c r="BL192" s="348"/>
      <c r="BM192" s="358"/>
      <c r="BN192" s="300"/>
      <c r="BO192" s="300"/>
      <c r="BP192" s="300"/>
      <c r="BQ192" s="348"/>
      <c r="BR192" s="358"/>
      <c r="BS192" s="300"/>
      <c r="BT192" s="300"/>
      <c r="BU192" s="300"/>
      <c r="BV192" s="300"/>
      <c r="BW192" s="300"/>
      <c r="BX192" s="300"/>
      <c r="BY192" s="301"/>
      <c r="BZ192" s="301"/>
      <c r="CA192" s="301"/>
      <c r="CB192" s="301"/>
      <c r="CC192" s="301"/>
      <c r="CD192" s="301"/>
      <c r="CE192" s="301"/>
      <c r="CF192" s="301"/>
      <c r="CG192" s="301"/>
      <c r="CH192" s="301"/>
      <c r="CI192" s="301"/>
      <c r="CJ192" s="301"/>
      <c r="CK192" s="301"/>
      <c r="CL192" s="301"/>
      <c r="CM192" s="301"/>
      <c r="CN192" s="301"/>
      <c r="CO192" s="301"/>
      <c r="CP192" s="301"/>
      <c r="CQ192" s="301"/>
      <c r="CR192" s="301"/>
      <c r="CS192" s="301"/>
      <c r="CT192" s="301"/>
      <c r="CU192" s="301"/>
      <c r="CV192" s="301"/>
      <c r="CW192" s="301"/>
      <c r="CX192" s="301"/>
      <c r="CY192" s="301"/>
      <c r="CZ192" s="365"/>
    </row>
    <row r="193" s="425" customFormat="true" ht="15" customHeight="true" x14ac:dyDescent="0.2">
      <c r="A193" s="756"/>
      <c r="B193" s="770"/>
      <c r="C193" s="901"/>
      <c r="D193" s="902"/>
      <c r="E193" s="902"/>
      <c r="F193" s="902"/>
      <c r="G193" s="903"/>
      <c r="H193" s="904"/>
      <c r="I193" s="902"/>
      <c r="J193" s="902"/>
      <c r="K193" s="902"/>
      <c r="L193" s="905"/>
      <c r="M193" s="906"/>
      <c r="N193" s="902"/>
      <c r="O193" s="902"/>
      <c r="P193" s="902"/>
      <c r="Q193" s="903"/>
      <c r="R193" s="904"/>
      <c r="S193" s="902"/>
      <c r="T193" s="902"/>
      <c r="U193" s="902"/>
      <c r="V193" s="902"/>
      <c r="W193" s="902"/>
      <c r="X193" s="902"/>
      <c r="Y193" s="902"/>
      <c r="Z193" s="902"/>
      <c r="AA193" s="907"/>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4"/>
      <c r="AZ193" s="814"/>
      <c r="BA193" s="480"/>
      <c r="BB193" s="159"/>
      <c r="BC193" s="347"/>
      <c r="BD193" s="300"/>
      <c r="BE193" s="300"/>
      <c r="BF193" s="300"/>
      <c r="BG193" s="348"/>
      <c r="BH193" s="358"/>
      <c r="BI193" s="300"/>
      <c r="BJ193" s="300"/>
      <c r="BK193" s="300"/>
      <c r="BL193" s="348"/>
      <c r="BM193" s="358"/>
      <c r="BN193" s="300"/>
      <c r="BO193" s="300"/>
      <c r="BP193" s="300"/>
      <c r="BQ193" s="348"/>
      <c r="BR193" s="358"/>
      <c r="BS193" s="300"/>
      <c r="BT193" s="300"/>
      <c r="BU193" s="300"/>
      <c r="BV193" s="300"/>
      <c r="BW193" s="300"/>
      <c r="BX193" s="300"/>
      <c r="BY193" s="301"/>
      <c r="BZ193" s="301"/>
      <c r="CA193" s="301"/>
      <c r="CB193" s="301"/>
      <c r="CC193" s="301"/>
      <c r="CD193" s="301"/>
      <c r="CE193" s="301"/>
      <c r="CF193" s="301"/>
      <c r="CG193" s="301"/>
      <c r="CH193" s="301"/>
      <c r="CI193" s="301"/>
      <c r="CJ193" s="301"/>
      <c r="CK193" s="301"/>
      <c r="CL193" s="301"/>
      <c r="CM193" s="301"/>
      <c r="CN193" s="301"/>
      <c r="CO193" s="301"/>
      <c r="CP193" s="301"/>
      <c r="CQ193" s="301"/>
      <c r="CR193" s="301"/>
      <c r="CS193" s="301"/>
      <c r="CT193" s="301"/>
      <c r="CU193" s="301"/>
      <c r="CV193" s="301"/>
      <c r="CW193" s="301"/>
      <c r="CX193" s="301"/>
      <c r="CY193" s="301"/>
      <c r="CZ193" s="365"/>
    </row>
    <row r="194" s="425" customFormat="true" ht="15" customHeight="true" x14ac:dyDescent="0.2">
      <c r="A194" s="677"/>
      <c r="B194" s="771"/>
      <c r="C194" s="880"/>
      <c r="D194" s="813"/>
      <c r="E194" s="813"/>
      <c r="F194" s="813"/>
      <c r="G194" s="814"/>
      <c r="H194" s="881"/>
      <c r="I194" s="813"/>
      <c r="J194" s="813"/>
      <c r="K194" s="813"/>
      <c r="L194" s="882"/>
      <c r="M194" s="880"/>
      <c r="N194" s="813"/>
      <c r="O194" s="813"/>
      <c r="P194" s="813"/>
      <c r="Q194" s="814"/>
      <c r="R194" s="881"/>
      <c r="S194" s="813"/>
      <c r="T194" s="813"/>
      <c r="U194" s="813"/>
      <c r="V194" s="813"/>
      <c r="W194" s="813"/>
      <c r="X194" s="813"/>
      <c r="Y194" s="813"/>
      <c r="Z194" s="813"/>
      <c r="AA194" s="813"/>
      <c r="AB194" s="813"/>
      <c r="AC194" s="813"/>
      <c r="AD194" s="813"/>
      <c r="AE194" s="813"/>
      <c r="AF194" s="813"/>
      <c r="AG194" s="813"/>
      <c r="AH194" s="813"/>
      <c r="AI194" s="813"/>
      <c r="AJ194" s="813"/>
      <c r="AK194" s="813"/>
      <c r="AL194" s="813"/>
      <c r="AM194" s="813"/>
      <c r="AN194" s="813"/>
      <c r="AO194" s="813"/>
      <c r="AP194" s="813"/>
      <c r="AQ194" s="813"/>
      <c r="AR194" s="813"/>
      <c r="AS194" s="813"/>
      <c r="AT194" s="813"/>
      <c r="AU194" s="813"/>
      <c r="AV194" s="813"/>
      <c r="AW194" s="813"/>
      <c r="AX194" s="813"/>
      <c r="AY194" s="814"/>
      <c r="AZ194" s="814"/>
      <c r="BA194" s="480"/>
      <c r="BB194" s="159"/>
      <c r="BC194" s="347"/>
      <c r="BD194" s="300"/>
      <c r="BE194" s="300"/>
      <c r="BF194" s="300"/>
      <c r="BG194" s="348"/>
      <c r="BH194" s="358"/>
      <c r="BI194" s="300"/>
      <c r="BJ194" s="300"/>
      <c r="BK194" s="300"/>
      <c r="BL194" s="348"/>
      <c r="BM194" s="358"/>
      <c r="BN194" s="300"/>
      <c r="BO194" s="300"/>
      <c r="BP194" s="300"/>
      <c r="BQ194" s="348"/>
      <c r="BR194" s="358"/>
      <c r="BS194" s="300"/>
      <c r="BT194" s="300"/>
      <c r="BU194" s="300"/>
      <c r="BV194" s="300"/>
      <c r="BW194" s="300"/>
      <c r="BX194" s="300"/>
      <c r="BY194" s="301"/>
      <c r="BZ194" s="301"/>
      <c r="CA194" s="301"/>
      <c r="CB194" s="301"/>
      <c r="CC194" s="301"/>
      <c r="CD194" s="301"/>
      <c r="CE194" s="301"/>
      <c r="CF194" s="301"/>
      <c r="CG194" s="301"/>
      <c r="CH194" s="301"/>
      <c r="CI194" s="301"/>
      <c r="CJ194" s="301"/>
      <c r="CK194" s="301"/>
      <c r="CL194" s="301"/>
      <c r="CM194" s="301"/>
      <c r="CN194" s="301"/>
      <c r="CO194" s="301"/>
      <c r="CP194" s="301"/>
      <c r="CQ194" s="301"/>
      <c r="CR194" s="301"/>
      <c r="CS194" s="301"/>
      <c r="CT194" s="301"/>
      <c r="CU194" s="301"/>
      <c r="CV194" s="301"/>
      <c r="CW194" s="301"/>
      <c r="CX194" s="301"/>
      <c r="CY194" s="301"/>
      <c r="CZ194" s="365"/>
    </row>
    <row r="195" s="131" customFormat="true" ht="15" customHeight="true" x14ac:dyDescent="0.2">
      <c r="A195" s="677"/>
      <c r="B195" s="771"/>
      <c r="C195" s="880"/>
      <c r="D195" s="813"/>
      <c r="E195" s="813"/>
      <c r="F195" s="813"/>
      <c r="G195" s="814"/>
      <c r="H195" s="881"/>
      <c r="I195" s="813"/>
      <c r="J195" s="813"/>
      <c r="K195" s="813"/>
      <c r="L195" s="882"/>
      <c r="M195" s="880"/>
      <c r="N195" s="813"/>
      <c r="O195" s="813"/>
      <c r="P195" s="813"/>
      <c r="Q195" s="814"/>
      <c r="R195" s="881"/>
      <c r="S195" s="813"/>
      <c r="T195" s="813"/>
      <c r="U195" s="813"/>
      <c r="V195" s="813"/>
      <c r="W195" s="813"/>
      <c r="X195" s="813"/>
      <c r="Y195" s="813"/>
      <c r="Z195" s="813"/>
      <c r="AA195" s="813"/>
      <c r="AB195" s="813"/>
      <c r="AC195" s="813"/>
      <c r="AD195" s="813"/>
      <c r="AE195" s="813"/>
      <c r="AF195" s="813"/>
      <c r="AG195" s="813"/>
      <c r="AH195" s="813"/>
      <c r="AI195" s="813"/>
      <c r="AJ195" s="813"/>
      <c r="AK195" s="813"/>
      <c r="AL195" s="813"/>
      <c r="AM195" s="813"/>
      <c r="AN195" s="813"/>
      <c r="AO195" s="813"/>
      <c r="AP195" s="813"/>
      <c r="AQ195" s="813"/>
      <c r="AR195" s="813"/>
      <c r="AS195" s="813"/>
      <c r="AT195" s="813"/>
      <c r="AU195" s="813"/>
      <c r="AV195" s="813"/>
      <c r="AW195" s="813"/>
      <c r="AX195" s="813"/>
      <c r="AY195" s="814"/>
      <c r="AZ195" s="814"/>
      <c r="BA195" s="480"/>
      <c r="BB195" s="159"/>
      <c r="BC195" s="347"/>
      <c r="BD195" s="300"/>
      <c r="BE195" s="300"/>
      <c r="BF195" s="300"/>
      <c r="BG195" s="348"/>
      <c r="BH195" s="358"/>
      <c r="BI195" s="300"/>
      <c r="BJ195" s="300"/>
      <c r="BK195" s="300"/>
      <c r="BL195" s="348"/>
      <c r="BM195" s="358"/>
      <c r="BN195" s="300"/>
      <c r="BO195" s="300"/>
      <c r="BP195" s="300"/>
      <c r="BQ195" s="348"/>
      <c r="BR195" s="358"/>
      <c r="BS195" s="300"/>
      <c r="BT195" s="300"/>
      <c r="BU195" s="300"/>
      <c r="BV195" s="300"/>
      <c r="BW195" s="300"/>
      <c r="BX195" s="300"/>
      <c r="BY195" s="301"/>
      <c r="BZ195" s="301"/>
      <c r="CA195" s="301"/>
      <c r="CB195" s="301"/>
      <c r="CC195" s="301"/>
      <c r="CD195" s="301"/>
      <c r="CE195" s="301"/>
      <c r="CF195" s="301"/>
      <c r="CG195" s="301"/>
      <c r="CH195" s="301"/>
      <c r="CI195" s="301"/>
      <c r="CJ195" s="301"/>
      <c r="CK195" s="301"/>
      <c r="CL195" s="301"/>
      <c r="CM195" s="301"/>
      <c r="CN195" s="301"/>
      <c r="CO195" s="301"/>
      <c r="CP195" s="301"/>
      <c r="CQ195" s="301"/>
      <c r="CR195" s="301"/>
      <c r="CS195" s="301"/>
      <c r="CT195" s="301"/>
      <c r="CU195" s="301"/>
      <c r="CV195" s="301"/>
      <c r="CW195" s="301"/>
      <c r="CX195" s="301"/>
      <c r="CY195" s="301"/>
      <c r="CZ195" s="365"/>
    </row>
    <row r="196" s="131" customFormat="true" ht="15" customHeight="true" x14ac:dyDescent="0.2">
      <c r="A196" s="677"/>
      <c r="B196" s="771"/>
      <c r="C196" s="880"/>
      <c r="D196" s="813"/>
      <c r="E196" s="813"/>
      <c r="F196" s="813"/>
      <c r="G196" s="814"/>
      <c r="H196" s="881"/>
      <c r="I196" s="813"/>
      <c r="J196" s="813"/>
      <c r="K196" s="813"/>
      <c r="L196" s="882"/>
      <c r="M196" s="880"/>
      <c r="N196" s="813"/>
      <c r="O196" s="813"/>
      <c r="P196" s="813"/>
      <c r="Q196" s="814"/>
      <c r="R196" s="881"/>
      <c r="S196" s="813"/>
      <c r="T196" s="813"/>
      <c r="U196" s="813"/>
      <c r="V196" s="813"/>
      <c r="W196" s="813"/>
      <c r="X196" s="813"/>
      <c r="Y196" s="813"/>
      <c r="Z196" s="813"/>
      <c r="AA196" s="813"/>
      <c r="AB196" s="813"/>
      <c r="AC196" s="813"/>
      <c r="AD196" s="813"/>
      <c r="AE196" s="813"/>
      <c r="AF196" s="813"/>
      <c r="AG196" s="813"/>
      <c r="AH196" s="813"/>
      <c r="AI196" s="813"/>
      <c r="AJ196" s="813"/>
      <c r="AK196" s="813"/>
      <c r="AL196" s="813"/>
      <c r="AM196" s="813"/>
      <c r="AN196" s="813"/>
      <c r="AO196" s="813"/>
      <c r="AP196" s="813"/>
      <c r="AQ196" s="813"/>
      <c r="AR196" s="813"/>
      <c r="AS196" s="813"/>
      <c r="AT196" s="813"/>
      <c r="AU196" s="813"/>
      <c r="AV196" s="813"/>
      <c r="AW196" s="813"/>
      <c r="AX196" s="813"/>
      <c r="AY196" s="814"/>
      <c r="AZ196" s="814"/>
      <c r="BA196" s="480"/>
      <c r="BB196" s="159"/>
      <c r="BC196" s="347"/>
      <c r="BD196" s="300"/>
      <c r="BE196" s="300"/>
      <c r="BF196" s="300"/>
      <c r="BG196" s="348"/>
      <c r="BH196" s="358"/>
      <c r="BI196" s="300"/>
      <c r="BJ196" s="300"/>
      <c r="BK196" s="300"/>
      <c r="BL196" s="348"/>
      <c r="BM196" s="358"/>
      <c r="BN196" s="300"/>
      <c r="BO196" s="300"/>
      <c r="BP196" s="300"/>
      <c r="BQ196" s="348"/>
      <c r="BR196" s="358"/>
      <c r="BS196" s="300"/>
      <c r="BT196" s="300"/>
      <c r="BU196" s="300"/>
      <c r="BV196" s="300"/>
      <c r="BW196" s="300"/>
      <c r="BX196" s="300"/>
      <c r="BY196" s="301"/>
      <c r="BZ196" s="301"/>
      <c r="CA196" s="301"/>
      <c r="CB196" s="301"/>
      <c r="CC196" s="301"/>
      <c r="CD196" s="301"/>
      <c r="CE196" s="301"/>
      <c r="CF196" s="301"/>
      <c r="CG196" s="301"/>
      <c r="CH196" s="301"/>
      <c r="CI196" s="301"/>
      <c r="CJ196" s="301"/>
      <c r="CK196" s="301"/>
      <c r="CL196" s="301"/>
      <c r="CM196" s="301"/>
      <c r="CN196" s="301"/>
      <c r="CO196" s="301"/>
      <c r="CP196" s="301"/>
      <c r="CQ196" s="301"/>
      <c r="CR196" s="301"/>
      <c r="CS196" s="301"/>
      <c r="CT196" s="301"/>
      <c r="CU196" s="301"/>
      <c r="CV196" s="301"/>
      <c r="CW196" s="301"/>
      <c r="CX196" s="301"/>
      <c r="CY196" s="301"/>
      <c r="CZ196" s="365"/>
    </row>
    <row r="197" s="131" customFormat="true" ht="15" customHeight="true" x14ac:dyDescent="0.2">
      <c r="A197" s="677"/>
      <c r="B197" s="771"/>
      <c r="C197" s="880"/>
      <c r="D197" s="813"/>
      <c r="E197" s="813"/>
      <c r="F197" s="813"/>
      <c r="G197" s="814"/>
      <c r="H197" s="881"/>
      <c r="I197" s="813"/>
      <c r="J197" s="813"/>
      <c r="K197" s="813"/>
      <c r="L197" s="882"/>
      <c r="M197" s="880"/>
      <c r="N197" s="813"/>
      <c r="O197" s="813"/>
      <c r="P197" s="813"/>
      <c r="Q197" s="814"/>
      <c r="R197" s="881"/>
      <c r="S197" s="813"/>
      <c r="T197" s="813"/>
      <c r="U197" s="813"/>
      <c r="V197" s="813"/>
      <c r="W197" s="813"/>
      <c r="X197" s="813"/>
      <c r="Y197" s="813"/>
      <c r="Z197" s="813"/>
      <c r="AA197" s="813"/>
      <c r="AB197" s="813"/>
      <c r="AC197" s="813"/>
      <c r="AD197" s="813"/>
      <c r="AE197" s="813"/>
      <c r="AF197" s="813"/>
      <c r="AG197" s="813"/>
      <c r="AH197" s="813"/>
      <c r="AI197" s="813"/>
      <c r="AJ197" s="813"/>
      <c r="AK197" s="813"/>
      <c r="AL197" s="813"/>
      <c r="AM197" s="813"/>
      <c r="AN197" s="813"/>
      <c r="AO197" s="813"/>
      <c r="AP197" s="813"/>
      <c r="AQ197" s="813"/>
      <c r="AR197" s="813"/>
      <c r="AS197" s="813"/>
      <c r="AT197" s="813"/>
      <c r="AU197" s="813"/>
      <c r="AV197" s="813"/>
      <c r="AW197" s="813"/>
      <c r="AX197" s="813"/>
      <c r="AY197" s="814"/>
      <c r="AZ197" s="814"/>
      <c r="BA197" s="480"/>
      <c r="BB197" s="159"/>
      <c r="BC197" s="347"/>
      <c r="BD197" s="300"/>
      <c r="BE197" s="300"/>
      <c r="BF197" s="300"/>
      <c r="BG197" s="348"/>
      <c r="BH197" s="358"/>
      <c r="BI197" s="300"/>
      <c r="BJ197" s="300"/>
      <c r="BK197" s="300"/>
      <c r="BL197" s="348"/>
      <c r="BM197" s="358"/>
      <c r="BN197" s="300"/>
      <c r="BO197" s="300"/>
      <c r="BP197" s="300"/>
      <c r="BQ197" s="348"/>
      <c r="BR197" s="358"/>
      <c r="BS197" s="300"/>
      <c r="BT197" s="300"/>
      <c r="BU197" s="300"/>
      <c r="BV197" s="300"/>
      <c r="BW197" s="300"/>
      <c r="BX197" s="300"/>
      <c r="BY197" s="301"/>
      <c r="BZ197" s="301"/>
      <c r="CA197" s="301"/>
      <c r="CB197" s="301"/>
      <c r="CC197" s="301"/>
      <c r="CD197" s="301"/>
      <c r="CE197" s="301"/>
      <c r="CF197" s="301"/>
      <c r="CG197" s="301"/>
      <c r="CH197" s="301"/>
      <c r="CI197" s="301"/>
      <c r="CJ197" s="301"/>
      <c r="CK197" s="301"/>
      <c r="CL197" s="301"/>
      <c r="CM197" s="301"/>
      <c r="CN197" s="301"/>
      <c r="CO197" s="301"/>
      <c r="CP197" s="301"/>
      <c r="CQ197" s="301"/>
      <c r="CR197" s="301"/>
      <c r="CS197" s="301"/>
      <c r="CT197" s="301"/>
      <c r="CU197" s="301"/>
      <c r="CV197" s="301"/>
      <c r="CW197" s="301"/>
      <c r="CX197" s="301"/>
      <c r="CY197" s="301"/>
      <c r="CZ197" s="365"/>
    </row>
    <row r="198" s="131" customFormat="true" ht="15" customHeight="true" x14ac:dyDescent="0.2">
      <c r="A198" s="677"/>
      <c r="B198" s="771"/>
      <c r="C198" s="880"/>
      <c r="D198" s="813"/>
      <c r="E198" s="813"/>
      <c r="F198" s="813"/>
      <c r="G198" s="814"/>
      <c r="H198" s="881"/>
      <c r="I198" s="813"/>
      <c r="J198" s="813"/>
      <c r="K198" s="813"/>
      <c r="L198" s="882"/>
      <c r="M198" s="880"/>
      <c r="N198" s="813"/>
      <c r="O198" s="813"/>
      <c r="P198" s="813"/>
      <c r="Q198" s="814"/>
      <c r="R198" s="881"/>
      <c r="S198" s="813"/>
      <c r="T198" s="813"/>
      <c r="U198" s="813"/>
      <c r="V198" s="813"/>
      <c r="W198" s="813"/>
      <c r="X198" s="813"/>
      <c r="Y198" s="813"/>
      <c r="Z198" s="813"/>
      <c r="AA198" s="813"/>
      <c r="AB198" s="813"/>
      <c r="AC198" s="813"/>
      <c r="AD198" s="813"/>
      <c r="AE198" s="813"/>
      <c r="AF198" s="813"/>
      <c r="AG198" s="813"/>
      <c r="AH198" s="813"/>
      <c r="AI198" s="813"/>
      <c r="AJ198" s="813"/>
      <c r="AK198" s="813"/>
      <c r="AL198" s="813"/>
      <c r="AM198" s="813"/>
      <c r="AN198" s="813"/>
      <c r="AO198" s="813"/>
      <c r="AP198" s="813"/>
      <c r="AQ198" s="813"/>
      <c r="AR198" s="813"/>
      <c r="AS198" s="813"/>
      <c r="AT198" s="813"/>
      <c r="AU198" s="813"/>
      <c r="AV198" s="813"/>
      <c r="AW198" s="813"/>
      <c r="AX198" s="813"/>
      <c r="AY198" s="814"/>
      <c r="AZ198" s="814"/>
      <c r="BA198" s="480"/>
      <c r="BB198" s="159"/>
      <c r="BC198" s="347"/>
      <c r="BD198" s="300"/>
      <c r="BE198" s="300"/>
      <c r="BF198" s="300"/>
      <c r="BG198" s="348"/>
      <c r="BH198" s="358"/>
      <c r="BI198" s="300"/>
      <c r="BJ198" s="300"/>
      <c r="BK198" s="300"/>
      <c r="BL198" s="348"/>
      <c r="BM198" s="358"/>
      <c r="BN198" s="300"/>
      <c r="BO198" s="300"/>
      <c r="BP198" s="300"/>
      <c r="BQ198" s="348"/>
      <c r="BR198" s="358"/>
      <c r="BS198" s="300"/>
      <c r="BT198" s="300"/>
      <c r="BU198" s="300"/>
      <c r="BV198" s="300"/>
      <c r="BW198" s="300"/>
      <c r="BX198" s="300"/>
      <c r="BY198" s="301"/>
      <c r="BZ198" s="301"/>
      <c r="CA198" s="301"/>
      <c r="CB198" s="301"/>
      <c r="CC198" s="301"/>
      <c r="CD198" s="301"/>
      <c r="CE198" s="301"/>
      <c r="CF198" s="301"/>
      <c r="CG198" s="301"/>
      <c r="CH198" s="301"/>
      <c r="CI198" s="301"/>
      <c r="CJ198" s="301"/>
      <c r="CK198" s="301"/>
      <c r="CL198" s="301"/>
      <c r="CM198" s="301"/>
      <c r="CN198" s="301"/>
      <c r="CO198" s="301"/>
      <c r="CP198" s="301"/>
      <c r="CQ198" s="301"/>
      <c r="CR198" s="301"/>
      <c r="CS198" s="301"/>
      <c r="CT198" s="301"/>
      <c r="CU198" s="301"/>
      <c r="CV198" s="301"/>
      <c r="CW198" s="301"/>
      <c r="CX198" s="301"/>
      <c r="CY198" s="301"/>
      <c r="CZ198" s="365"/>
    </row>
    <row r="199" s="131" customFormat="true" ht="15" customHeight="true" x14ac:dyDescent="0.2">
      <c r="A199" s="677"/>
      <c r="B199" s="771"/>
      <c r="C199" s="880"/>
      <c r="D199" s="813"/>
      <c r="E199" s="813"/>
      <c r="F199" s="813"/>
      <c r="G199" s="814"/>
      <c r="H199" s="881"/>
      <c r="I199" s="813"/>
      <c r="J199" s="813"/>
      <c r="K199" s="813"/>
      <c r="L199" s="882"/>
      <c r="M199" s="880"/>
      <c r="N199" s="813"/>
      <c r="O199" s="813"/>
      <c r="P199" s="813"/>
      <c r="Q199" s="814"/>
      <c r="R199" s="881"/>
      <c r="S199" s="813"/>
      <c r="T199" s="813"/>
      <c r="U199" s="813"/>
      <c r="V199" s="813"/>
      <c r="W199" s="813"/>
      <c r="X199" s="813"/>
      <c r="Y199" s="813"/>
      <c r="Z199" s="813"/>
      <c r="AA199" s="813"/>
      <c r="AB199" s="813"/>
      <c r="AC199" s="813"/>
      <c r="AD199" s="813"/>
      <c r="AE199" s="813"/>
      <c r="AF199" s="813"/>
      <c r="AG199" s="813"/>
      <c r="AH199" s="813"/>
      <c r="AI199" s="813"/>
      <c r="AJ199" s="813"/>
      <c r="AK199" s="813"/>
      <c r="AL199" s="813"/>
      <c r="AM199" s="813"/>
      <c r="AN199" s="813"/>
      <c r="AO199" s="813"/>
      <c r="AP199" s="813"/>
      <c r="AQ199" s="813"/>
      <c r="AR199" s="813"/>
      <c r="AS199" s="813"/>
      <c r="AT199" s="813"/>
      <c r="AU199" s="813"/>
      <c r="AV199" s="813"/>
      <c r="AW199" s="813"/>
      <c r="AX199" s="813"/>
      <c r="AY199" s="814"/>
      <c r="AZ199" s="814"/>
      <c r="BA199" s="480"/>
      <c r="BB199" s="159"/>
      <c r="BC199" s="347"/>
      <c r="BD199" s="300"/>
      <c r="BE199" s="300"/>
      <c r="BF199" s="300"/>
      <c r="BG199" s="348"/>
      <c r="BH199" s="358"/>
      <c r="BI199" s="300"/>
      <c r="BJ199" s="300"/>
      <c r="BK199" s="300"/>
      <c r="BL199" s="348"/>
      <c r="BM199" s="358"/>
      <c r="BN199" s="300"/>
      <c r="BO199" s="300"/>
      <c r="BP199" s="300"/>
      <c r="BQ199" s="348"/>
      <c r="BR199" s="358"/>
      <c r="BS199" s="300"/>
      <c r="BT199" s="300"/>
      <c r="BU199" s="300"/>
      <c r="BV199" s="300"/>
      <c r="BW199" s="300"/>
      <c r="BX199" s="300"/>
      <c r="BY199" s="301"/>
      <c r="BZ199" s="301"/>
      <c r="CA199" s="301"/>
      <c r="CB199" s="301"/>
      <c r="CC199" s="301"/>
      <c r="CD199" s="301"/>
      <c r="CE199" s="301"/>
      <c r="CF199" s="301"/>
      <c r="CG199" s="301"/>
      <c r="CH199" s="301"/>
      <c r="CI199" s="301"/>
      <c r="CJ199" s="301"/>
      <c r="CK199" s="301"/>
      <c r="CL199" s="301"/>
      <c r="CM199" s="301"/>
      <c r="CN199" s="301"/>
      <c r="CO199" s="301"/>
      <c r="CP199" s="301"/>
      <c r="CQ199" s="301"/>
      <c r="CR199" s="301"/>
      <c r="CS199" s="301"/>
      <c r="CT199" s="301"/>
      <c r="CU199" s="301"/>
      <c r="CV199" s="301"/>
      <c r="CW199" s="301"/>
      <c r="CX199" s="301"/>
      <c r="CY199" s="301"/>
      <c r="CZ199" s="365"/>
    </row>
    <row r="200" s="131" customFormat="true" ht="15" customHeight="true" x14ac:dyDescent="0.2">
      <c r="A200" s="677"/>
      <c r="B200" s="771"/>
      <c r="C200" s="880"/>
      <c r="D200" s="813"/>
      <c r="E200" s="813"/>
      <c r="F200" s="813"/>
      <c r="G200" s="814"/>
      <c r="H200" s="881"/>
      <c r="I200" s="813"/>
      <c r="J200" s="813"/>
      <c r="K200" s="813"/>
      <c r="L200" s="882"/>
      <c r="M200" s="880"/>
      <c r="N200" s="813"/>
      <c r="O200" s="813"/>
      <c r="P200" s="813"/>
      <c r="Q200" s="814"/>
      <c r="R200" s="881"/>
      <c r="S200" s="813"/>
      <c r="T200" s="813"/>
      <c r="U200" s="813"/>
      <c r="V200" s="813"/>
      <c r="W200" s="813"/>
      <c r="X200" s="813"/>
      <c r="Y200" s="813"/>
      <c r="Z200" s="813"/>
      <c r="AA200" s="813"/>
      <c r="AB200" s="813"/>
      <c r="AC200" s="813"/>
      <c r="AD200" s="813"/>
      <c r="AE200" s="813"/>
      <c r="AF200" s="813"/>
      <c r="AG200" s="813"/>
      <c r="AH200" s="813"/>
      <c r="AI200" s="813"/>
      <c r="AJ200" s="813"/>
      <c r="AK200" s="813"/>
      <c r="AL200" s="813"/>
      <c r="AM200" s="813"/>
      <c r="AN200" s="813"/>
      <c r="AO200" s="813"/>
      <c r="AP200" s="813"/>
      <c r="AQ200" s="813"/>
      <c r="AR200" s="813"/>
      <c r="AS200" s="813"/>
      <c r="AT200" s="813"/>
      <c r="AU200" s="813"/>
      <c r="AV200" s="813"/>
      <c r="AW200" s="813"/>
      <c r="AX200" s="813"/>
      <c r="AY200" s="814"/>
      <c r="AZ200" s="814"/>
      <c r="BA200" s="480"/>
      <c r="BB200" s="159"/>
      <c r="BC200" s="347"/>
      <c r="BD200" s="300"/>
      <c r="BE200" s="300"/>
      <c r="BF200" s="300"/>
      <c r="BG200" s="348"/>
      <c r="BH200" s="358"/>
      <c r="BI200" s="300"/>
      <c r="BJ200" s="300"/>
      <c r="BK200" s="300"/>
      <c r="BL200" s="348"/>
      <c r="BM200" s="358"/>
      <c r="BN200" s="300"/>
      <c r="BO200" s="300"/>
      <c r="BP200" s="300"/>
      <c r="BQ200" s="348"/>
      <c r="BR200" s="358"/>
      <c r="BS200" s="300"/>
      <c r="BT200" s="300"/>
      <c r="BU200" s="300"/>
      <c r="BV200" s="300"/>
      <c r="BW200" s="300"/>
      <c r="BX200" s="300"/>
      <c r="BY200" s="301"/>
      <c r="BZ200" s="301"/>
      <c r="CA200" s="301"/>
      <c r="CB200" s="301"/>
      <c r="CC200" s="301"/>
      <c r="CD200" s="301"/>
      <c r="CE200" s="301"/>
      <c r="CF200" s="301"/>
      <c r="CG200" s="301"/>
      <c r="CH200" s="301"/>
      <c r="CI200" s="301"/>
      <c r="CJ200" s="301"/>
      <c r="CK200" s="301"/>
      <c r="CL200" s="301"/>
      <c r="CM200" s="301"/>
      <c r="CN200" s="301"/>
      <c r="CO200" s="301"/>
      <c r="CP200" s="301"/>
      <c r="CQ200" s="301"/>
      <c r="CR200" s="301"/>
      <c r="CS200" s="301"/>
      <c r="CT200" s="301"/>
      <c r="CU200" s="301"/>
      <c r="CV200" s="301"/>
      <c r="CW200" s="301"/>
      <c r="CX200" s="301"/>
      <c r="CY200" s="301"/>
      <c r="CZ200" s="365"/>
    </row>
    <row r="201" s="131" customFormat="true" ht="15" customHeight="true" x14ac:dyDescent="0.2">
      <c r="A201" s="677"/>
      <c r="B201" s="771"/>
      <c r="C201" s="880"/>
      <c r="D201" s="813"/>
      <c r="E201" s="813"/>
      <c r="F201" s="813"/>
      <c r="G201" s="814"/>
      <c r="H201" s="881"/>
      <c r="I201" s="813"/>
      <c r="J201" s="813"/>
      <c r="K201" s="813"/>
      <c r="L201" s="882"/>
      <c r="M201" s="880"/>
      <c r="N201" s="813"/>
      <c r="O201" s="813"/>
      <c r="P201" s="813"/>
      <c r="Q201" s="814"/>
      <c r="R201" s="881"/>
      <c r="S201" s="813"/>
      <c r="T201" s="813"/>
      <c r="U201" s="813"/>
      <c r="V201" s="813"/>
      <c r="W201" s="813"/>
      <c r="X201" s="813"/>
      <c r="Y201" s="813"/>
      <c r="Z201" s="813"/>
      <c r="AA201" s="813"/>
      <c r="AB201" s="813"/>
      <c r="AC201" s="813"/>
      <c r="AD201" s="813"/>
      <c r="AE201" s="813"/>
      <c r="AF201" s="813"/>
      <c r="AG201" s="813"/>
      <c r="AH201" s="813"/>
      <c r="AI201" s="813"/>
      <c r="AJ201" s="813"/>
      <c r="AK201" s="813"/>
      <c r="AL201" s="813"/>
      <c r="AM201" s="813"/>
      <c r="AN201" s="813"/>
      <c r="AO201" s="813"/>
      <c r="AP201" s="813"/>
      <c r="AQ201" s="813"/>
      <c r="AR201" s="813"/>
      <c r="AS201" s="813"/>
      <c r="AT201" s="813"/>
      <c r="AU201" s="813"/>
      <c r="AV201" s="813"/>
      <c r="AW201" s="813"/>
      <c r="AX201" s="813"/>
      <c r="AY201" s="814"/>
      <c r="AZ201" s="814"/>
      <c r="BA201" s="480"/>
      <c r="BB201" s="159"/>
      <c r="BC201" s="347"/>
      <c r="BD201" s="300"/>
      <c r="BE201" s="300"/>
      <c r="BF201" s="300"/>
      <c r="BG201" s="348"/>
      <c r="BH201" s="358"/>
      <c r="BI201" s="300"/>
      <c r="BJ201" s="300"/>
      <c r="BK201" s="300"/>
      <c r="BL201" s="348"/>
      <c r="BM201" s="358"/>
      <c r="BN201" s="300"/>
      <c r="BO201" s="300"/>
      <c r="BP201" s="300"/>
      <c r="BQ201" s="348"/>
      <c r="BR201" s="358"/>
      <c r="BS201" s="300"/>
      <c r="BT201" s="300"/>
      <c r="BU201" s="300"/>
      <c r="BV201" s="300"/>
      <c r="BW201" s="300"/>
      <c r="BX201" s="300"/>
      <c r="BY201" s="301"/>
      <c r="BZ201" s="301"/>
      <c r="CA201" s="301"/>
      <c r="CB201" s="301"/>
      <c r="CC201" s="301"/>
      <c r="CD201" s="301"/>
      <c r="CE201" s="301"/>
      <c r="CF201" s="301"/>
      <c r="CG201" s="301"/>
      <c r="CH201" s="301"/>
      <c r="CI201" s="301"/>
      <c r="CJ201" s="301"/>
      <c r="CK201" s="301"/>
      <c r="CL201" s="301"/>
      <c r="CM201" s="301"/>
      <c r="CN201" s="301"/>
      <c r="CO201" s="301"/>
      <c r="CP201" s="301"/>
      <c r="CQ201" s="301"/>
      <c r="CR201" s="301"/>
      <c r="CS201" s="301"/>
      <c r="CT201" s="301"/>
      <c r="CU201" s="301"/>
      <c r="CV201" s="301"/>
      <c r="CW201" s="301"/>
      <c r="CX201" s="301"/>
      <c r="CY201" s="301"/>
      <c r="CZ201" s="365"/>
    </row>
    <row r="202" s="131" customFormat="true" ht="15" customHeight="true" x14ac:dyDescent="0.2">
      <c r="A202" s="677"/>
      <c r="B202" s="771"/>
      <c r="C202" s="880"/>
      <c r="D202" s="813"/>
      <c r="E202" s="813"/>
      <c r="F202" s="813"/>
      <c r="G202" s="814"/>
      <c r="H202" s="881"/>
      <c r="I202" s="813"/>
      <c r="J202" s="813"/>
      <c r="K202" s="813"/>
      <c r="L202" s="882"/>
      <c r="M202" s="880"/>
      <c r="N202" s="813"/>
      <c r="O202" s="813"/>
      <c r="P202" s="813"/>
      <c r="Q202" s="814"/>
      <c r="R202" s="881"/>
      <c r="S202" s="813"/>
      <c r="T202" s="813"/>
      <c r="U202" s="813"/>
      <c r="V202" s="813"/>
      <c r="W202" s="813"/>
      <c r="X202" s="813"/>
      <c r="Y202" s="813"/>
      <c r="Z202" s="813"/>
      <c r="AA202" s="813"/>
      <c r="AB202" s="813"/>
      <c r="AC202" s="813"/>
      <c r="AD202" s="813"/>
      <c r="AE202" s="813"/>
      <c r="AF202" s="813"/>
      <c r="AG202" s="813"/>
      <c r="AH202" s="813"/>
      <c r="AI202" s="813"/>
      <c r="AJ202" s="813"/>
      <c r="AK202" s="813"/>
      <c r="AL202" s="813"/>
      <c r="AM202" s="813"/>
      <c r="AN202" s="813"/>
      <c r="AO202" s="813"/>
      <c r="AP202" s="813"/>
      <c r="AQ202" s="813"/>
      <c r="AR202" s="813"/>
      <c r="AS202" s="813"/>
      <c r="AT202" s="813"/>
      <c r="AU202" s="813"/>
      <c r="AV202" s="813"/>
      <c r="AW202" s="813"/>
      <c r="AX202" s="813"/>
      <c r="AY202" s="814"/>
      <c r="AZ202" s="814"/>
      <c r="BA202" s="480"/>
      <c r="BB202" s="159"/>
      <c r="BC202" s="347"/>
      <c r="BD202" s="300"/>
      <c r="BE202" s="300"/>
      <c r="BF202" s="300"/>
      <c r="BG202" s="348"/>
      <c r="BH202" s="358"/>
      <c r="BI202" s="300"/>
      <c r="BJ202" s="300"/>
      <c r="BK202" s="300"/>
      <c r="BL202" s="348"/>
      <c r="BM202" s="358"/>
      <c r="BN202" s="300"/>
      <c r="BO202" s="300"/>
      <c r="BP202" s="300"/>
      <c r="BQ202" s="348"/>
      <c r="BR202" s="358"/>
      <c r="BS202" s="300"/>
      <c r="BT202" s="300"/>
      <c r="BU202" s="300"/>
      <c r="BV202" s="300"/>
      <c r="BW202" s="300"/>
      <c r="BX202" s="300"/>
      <c r="BY202" s="301"/>
      <c r="BZ202" s="301"/>
      <c r="CA202" s="301"/>
      <c r="CB202" s="301"/>
      <c r="CC202" s="301"/>
      <c r="CD202" s="301"/>
      <c r="CE202" s="301"/>
      <c r="CF202" s="301"/>
      <c r="CG202" s="301"/>
      <c r="CH202" s="301"/>
      <c r="CI202" s="301"/>
      <c r="CJ202" s="301"/>
      <c r="CK202" s="301"/>
      <c r="CL202" s="301"/>
      <c r="CM202" s="301"/>
      <c r="CN202" s="301"/>
      <c r="CO202" s="301"/>
      <c r="CP202" s="301"/>
      <c r="CQ202" s="301"/>
      <c r="CR202" s="301"/>
      <c r="CS202" s="301"/>
      <c r="CT202" s="301"/>
      <c r="CU202" s="301"/>
      <c r="CV202" s="301"/>
      <c r="CW202" s="301"/>
      <c r="CX202" s="301"/>
      <c r="CY202" s="301"/>
      <c r="CZ202" s="365"/>
    </row>
    <row r="203" s="613" customFormat="true" ht="15" customHeight="true" x14ac:dyDescent="0.2">
      <c r="A203" s="1209"/>
      <c r="B203" s="1409"/>
      <c r="C203" s="1313"/>
      <c r="D203" s="1314"/>
      <c r="E203" s="1314"/>
      <c r="F203" s="1314"/>
      <c r="G203" s="1315"/>
      <c r="H203" s="1316"/>
      <c r="I203" s="1314"/>
      <c r="J203" s="1314"/>
      <c r="K203" s="1314"/>
      <c r="L203" s="1317"/>
      <c r="M203" s="1318"/>
      <c r="N203" s="1314"/>
      <c r="O203" s="1314"/>
      <c r="P203" s="1314"/>
      <c r="Q203" s="1315"/>
      <c r="R203" s="1316"/>
      <c r="S203" s="1314"/>
      <c r="T203" s="1314"/>
      <c r="U203" s="1314"/>
      <c r="V203" s="1314"/>
      <c r="W203" s="1314"/>
      <c r="X203" s="1314"/>
      <c r="Y203" s="1314"/>
      <c r="Z203" s="1314"/>
      <c r="AA203" s="1314"/>
      <c r="AB203" s="1314"/>
      <c r="AC203" s="1314"/>
      <c r="AD203" s="1314"/>
      <c r="AE203" s="1314"/>
      <c r="AF203" s="1314"/>
      <c r="AG203" s="1314"/>
      <c r="AH203" s="1314"/>
      <c r="AI203" s="1314"/>
      <c r="AJ203" s="1314"/>
      <c r="AK203" s="1314"/>
      <c r="AL203" s="1314"/>
      <c r="AM203" s="1314"/>
      <c r="AN203" s="1314"/>
      <c r="AO203" s="1314"/>
      <c r="AP203" s="1314"/>
      <c r="AQ203" s="1314"/>
      <c r="AR203" s="1314"/>
      <c r="AS203" s="1314"/>
      <c r="AT203" s="1314"/>
      <c r="AU203" s="1314"/>
      <c r="AV203" s="1314"/>
      <c r="AW203" s="1314"/>
      <c r="AX203" s="1314"/>
      <c r="AY203" s="1319"/>
      <c r="AZ203" s="1319"/>
      <c r="BA203" s="480"/>
      <c r="BB203" s="159"/>
      <c r="BC203" s="347"/>
      <c r="BD203" s="300"/>
      <c r="BE203" s="300"/>
      <c r="BF203" s="300"/>
      <c r="BG203" s="348"/>
      <c r="BH203" s="358"/>
      <c r="BI203" s="300"/>
      <c r="BJ203" s="300"/>
      <c r="BK203" s="300"/>
      <c r="BL203" s="348"/>
      <c r="BM203" s="358"/>
      <c r="BN203" s="300"/>
      <c r="BO203" s="300"/>
      <c r="BP203" s="300"/>
      <c r="BQ203" s="348"/>
      <c r="BR203" s="358"/>
      <c r="BS203" s="300"/>
      <c r="BT203" s="300"/>
      <c r="BU203" s="300"/>
      <c r="BV203" s="300"/>
      <c r="BW203" s="300"/>
      <c r="BX203" s="300"/>
      <c r="BY203" s="301"/>
      <c r="BZ203" s="301"/>
      <c r="CA203" s="301"/>
      <c r="CB203" s="301"/>
      <c r="CC203" s="301"/>
      <c r="CD203" s="301"/>
      <c r="CE203" s="301"/>
      <c r="CF203" s="301"/>
      <c r="CG203" s="301"/>
      <c r="CH203" s="301"/>
      <c r="CI203" s="301"/>
      <c r="CJ203" s="301"/>
      <c r="CK203" s="301"/>
      <c r="CL203" s="301"/>
      <c r="CM203" s="301"/>
      <c r="CN203" s="301"/>
      <c r="CO203" s="301"/>
      <c r="CP203" s="301"/>
      <c r="CQ203" s="301"/>
      <c r="CR203" s="301"/>
      <c r="CS203" s="301"/>
      <c r="CT203" s="301"/>
      <c r="CU203" s="301"/>
      <c r="CV203" s="301"/>
      <c r="CW203" s="301"/>
      <c r="CX203" s="301"/>
      <c r="CY203" s="301"/>
      <c r="CZ203" s="365"/>
    </row>
    <row r="204" s="613" customFormat="true" ht="15" customHeight="true" x14ac:dyDescent="0.2">
      <c r="A204" s="1209"/>
      <c r="B204" s="1409"/>
      <c r="C204" s="1313"/>
      <c r="D204" s="1314"/>
      <c r="E204" s="1314"/>
      <c r="F204" s="1314"/>
      <c r="G204" s="1315"/>
      <c r="H204" s="1316"/>
      <c r="I204" s="1314"/>
      <c r="J204" s="1314"/>
      <c r="K204" s="1314"/>
      <c r="L204" s="1317"/>
      <c r="M204" s="1318"/>
      <c r="N204" s="1314"/>
      <c r="O204" s="1314"/>
      <c r="P204" s="1314"/>
      <c r="Q204" s="1315"/>
      <c r="R204" s="1316"/>
      <c r="S204" s="1314"/>
      <c r="T204" s="1314"/>
      <c r="U204" s="1314"/>
      <c r="V204" s="1314"/>
      <c r="W204" s="1314"/>
      <c r="X204" s="1314"/>
      <c r="Y204" s="1314"/>
      <c r="Z204" s="1314"/>
      <c r="AA204" s="1314"/>
      <c r="AB204" s="1314"/>
      <c r="AC204" s="1314"/>
      <c r="AD204" s="1314"/>
      <c r="AE204" s="1314"/>
      <c r="AF204" s="1314"/>
      <c r="AG204" s="1314"/>
      <c r="AH204" s="1314"/>
      <c r="AI204" s="1314"/>
      <c r="AJ204" s="1314"/>
      <c r="AK204" s="1314"/>
      <c r="AL204" s="1314"/>
      <c r="AM204" s="1314"/>
      <c r="AN204" s="1314"/>
      <c r="AO204" s="1314"/>
      <c r="AP204" s="1314"/>
      <c r="AQ204" s="1314"/>
      <c r="AR204" s="1314"/>
      <c r="AS204" s="1314"/>
      <c r="AT204" s="1314"/>
      <c r="AU204" s="1314"/>
      <c r="AV204" s="1314"/>
      <c r="AW204" s="1314"/>
      <c r="AX204" s="1314"/>
      <c r="AY204" s="1319"/>
      <c r="AZ204" s="1319"/>
      <c r="BA204" s="480"/>
      <c r="BB204" s="159"/>
      <c r="BC204" s="347"/>
      <c r="BD204" s="300"/>
      <c r="BE204" s="300"/>
      <c r="BF204" s="300"/>
      <c r="BG204" s="348"/>
      <c r="BH204" s="358"/>
      <c r="BI204" s="300"/>
      <c r="BJ204" s="300"/>
      <c r="BK204" s="300"/>
      <c r="BL204" s="348"/>
      <c r="BM204" s="358"/>
      <c r="BN204" s="300"/>
      <c r="BO204" s="300"/>
      <c r="BP204" s="300"/>
      <c r="BQ204" s="348"/>
      <c r="BR204" s="358"/>
      <c r="BS204" s="300"/>
      <c r="BT204" s="300"/>
      <c r="BU204" s="300"/>
      <c r="BV204" s="300"/>
      <c r="BW204" s="300"/>
      <c r="BX204" s="300"/>
      <c r="BY204" s="301"/>
      <c r="BZ204" s="301"/>
      <c r="CA204" s="301"/>
      <c r="CB204" s="301"/>
      <c r="CC204" s="301"/>
      <c r="CD204" s="301"/>
      <c r="CE204" s="301"/>
      <c r="CF204" s="301"/>
      <c r="CG204" s="301"/>
      <c r="CH204" s="301"/>
      <c r="CI204" s="301"/>
      <c r="CJ204" s="301"/>
      <c r="CK204" s="301"/>
      <c r="CL204" s="301"/>
      <c r="CM204" s="301"/>
      <c r="CN204" s="301"/>
      <c r="CO204" s="301"/>
      <c r="CP204" s="301"/>
      <c r="CQ204" s="301"/>
      <c r="CR204" s="301"/>
      <c r="CS204" s="301"/>
      <c r="CT204" s="301"/>
      <c r="CU204" s="301"/>
      <c r="CV204" s="301"/>
      <c r="CW204" s="301"/>
      <c r="CX204" s="301"/>
      <c r="CY204" s="301"/>
      <c r="CZ204" s="365"/>
    </row>
    <row r="205" s="613" customFormat="true" ht="15" customHeight="true" x14ac:dyDescent="0.2">
      <c r="A205" s="1218"/>
      <c r="B205" s="1411"/>
      <c r="C205" s="1341"/>
      <c r="D205" s="1342"/>
      <c r="E205" s="1342"/>
      <c r="F205" s="1342"/>
      <c r="G205" s="1343"/>
      <c r="H205" s="1344"/>
      <c r="I205" s="1342"/>
      <c r="J205" s="1342"/>
      <c r="K205" s="1342"/>
      <c r="L205" s="1345"/>
      <c r="M205" s="1346"/>
      <c r="N205" s="1342"/>
      <c r="O205" s="1342"/>
      <c r="P205" s="1342"/>
      <c r="Q205" s="1343"/>
      <c r="R205" s="1344"/>
      <c r="S205" s="1342"/>
      <c r="T205" s="1342"/>
      <c r="U205" s="1342"/>
      <c r="V205" s="1342"/>
      <c r="W205" s="1342"/>
      <c r="X205" s="1342"/>
      <c r="Y205" s="1342"/>
      <c r="Z205" s="1342"/>
      <c r="AA205" s="1342"/>
      <c r="AB205" s="1342"/>
      <c r="AC205" s="1342"/>
      <c r="AD205" s="1342"/>
      <c r="AE205" s="1342"/>
      <c r="AF205" s="1342"/>
      <c r="AG205" s="1342"/>
      <c r="AH205" s="1342"/>
      <c r="AI205" s="1342"/>
      <c r="AJ205" s="1342"/>
      <c r="AK205" s="1342"/>
      <c r="AL205" s="1342"/>
      <c r="AM205" s="1342"/>
      <c r="AN205" s="1342"/>
      <c r="AO205" s="1342"/>
      <c r="AP205" s="1342"/>
      <c r="AQ205" s="1342"/>
      <c r="AR205" s="1342"/>
      <c r="AS205" s="1342"/>
      <c r="AT205" s="1342"/>
      <c r="AU205" s="1342"/>
      <c r="AV205" s="1342"/>
      <c r="AW205" s="1342"/>
      <c r="AX205" s="1342"/>
      <c r="AY205" s="1347"/>
      <c r="AZ205" s="1347"/>
      <c r="BA205" s="480"/>
      <c r="BB205" s="159"/>
      <c r="BC205" s="371"/>
      <c r="BD205" s="367"/>
      <c r="BE205" s="367"/>
      <c r="BF205" s="367"/>
      <c r="BG205" s="370"/>
      <c r="BH205" s="366"/>
      <c r="BI205" s="367"/>
      <c r="BJ205" s="367"/>
      <c r="BK205" s="367"/>
      <c r="BL205" s="370"/>
      <c r="BM205" s="366"/>
      <c r="BN205" s="367"/>
      <c r="BO205" s="367"/>
      <c r="BP205" s="367"/>
      <c r="BQ205" s="370"/>
      <c r="BR205" s="366"/>
      <c r="BS205" s="367"/>
      <c r="BT205" s="367"/>
      <c r="BU205" s="367"/>
      <c r="BV205" s="367"/>
      <c r="BW205" s="367"/>
      <c r="BX205" s="367"/>
      <c r="BY205" s="368"/>
      <c r="BZ205" s="368"/>
      <c r="CA205" s="368"/>
      <c r="CB205" s="368"/>
      <c r="CC205" s="368"/>
      <c r="CD205" s="368"/>
      <c r="CE205" s="368"/>
      <c r="CF205" s="368"/>
      <c r="CG205" s="368"/>
      <c r="CH205" s="368"/>
      <c r="CI205" s="368"/>
      <c r="CJ205" s="368"/>
      <c r="CK205" s="368"/>
      <c r="CL205" s="368"/>
      <c r="CM205" s="368"/>
      <c r="CN205" s="368"/>
      <c r="CO205" s="368"/>
      <c r="CP205" s="368"/>
      <c r="CQ205" s="368"/>
      <c r="CR205" s="368"/>
      <c r="CS205" s="368"/>
      <c r="CT205" s="368"/>
      <c r="CU205" s="368"/>
      <c r="CV205" s="368"/>
      <c r="CW205" s="368"/>
      <c r="CX205" s="368"/>
      <c r="CY205" s="368"/>
      <c r="CZ205" s="369"/>
    </row>
    <row r="206" s="613" customFormat="true" ht="250.15" customHeight="true" x14ac:dyDescent="0.2">
      <c r="B206" s="614"/>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09"/>
      <c r="CA206" s="209"/>
      <c r="CB206" s="209"/>
      <c r="CC206" s="209"/>
      <c r="CD206" s="209"/>
      <c r="CE206" s="209"/>
      <c r="CF206" s="209"/>
      <c r="CG206" s="209"/>
      <c r="CH206" s="209"/>
      <c r="CI206" s="209"/>
      <c r="CJ206" s="209"/>
      <c r="CK206" s="209"/>
      <c r="CL206" s="209"/>
      <c r="CM206" s="209"/>
      <c r="CN206" s="209"/>
      <c r="CO206" s="209"/>
      <c r="CP206" s="209"/>
      <c r="CQ206" s="209"/>
      <c r="CR206" s="209"/>
      <c r="CS206" s="209"/>
      <c r="CT206" s="209"/>
      <c r="CU206" s="209"/>
      <c r="CV206" s="209"/>
      <c r="CW206" s="209"/>
      <c r="CX206" s="209"/>
      <c r="CY206" s="209"/>
      <c r="CZ206" s="209"/>
    </row>
    <row r="207" s="111" customFormat="true" ht="18" customHeight="true" x14ac:dyDescent="0.2">
      <c r="BB207" s="134"/>
      <c r="BZ207" s="205"/>
      <c r="CA207" s="205"/>
      <c r="CB207" s="205"/>
      <c r="CC207" s="205"/>
      <c r="CD207" s="205"/>
      <c r="CE207" s="205"/>
      <c r="CF207" s="205"/>
      <c r="CG207" s="205"/>
      <c r="CH207" s="205"/>
      <c r="CI207" s="205"/>
      <c r="CJ207" s="205"/>
      <c r="CK207" s="205"/>
      <c r="CL207" s="205"/>
      <c r="CM207" s="205"/>
      <c r="CN207" s="205"/>
      <c r="CO207" s="205"/>
      <c r="CP207" s="205"/>
      <c r="CQ207" s="205"/>
      <c r="CR207" s="205"/>
      <c r="CS207" s="205"/>
      <c r="CT207" s="205"/>
      <c r="CU207" s="205"/>
      <c r="CV207" s="205"/>
      <c r="CW207" s="205"/>
      <c r="CX207" s="205"/>
      <c r="CY207" s="205"/>
      <c r="CZ207" s="205"/>
    </row>
    <row r="208" s="111" customFormat="true" ht="22.5" customHeight="true" x14ac:dyDescent="0.35">
      <c r="A208" s="1661" t="str">
        <f>A1026</f>
        <v>India</v>
      </c>
      <c r="B208" s="1662"/>
      <c r="BB208" s="134"/>
      <c r="BZ208" s="205"/>
      <c r="CA208" s="205"/>
      <c r="CB208" s="205"/>
      <c r="CC208" s="205"/>
      <c r="CD208" s="205"/>
      <c r="CE208" s="205"/>
      <c r="CF208" s="205"/>
      <c r="CG208" s="205"/>
      <c r="CH208" s="205"/>
      <c r="CI208" s="205"/>
      <c r="CJ208" s="205"/>
      <c r="CK208" s="205"/>
      <c r="CL208" s="205"/>
      <c r="CM208" s="205"/>
      <c r="CN208" s="205"/>
      <c r="CO208" s="205"/>
      <c r="CP208" s="205"/>
      <c r="CQ208" s="205"/>
      <c r="CR208" s="205"/>
      <c r="CS208" s="205"/>
      <c r="CT208" s="205"/>
      <c r="CU208" s="205"/>
      <c r="CV208" s="205"/>
      <c r="CW208" s="205"/>
      <c r="CX208" s="205"/>
      <c r="CY208" s="205"/>
      <c r="CZ208" s="205"/>
    </row>
    <row r="209" s="111" customFormat="true" ht="22.5" customHeight="true" x14ac:dyDescent="0.35">
      <c r="A209" s="138" t="str">
        <f>A1034</f>
        <v>2016</v>
      </c>
      <c r="B209" s="139"/>
      <c r="BB209" s="134"/>
      <c r="BZ209" s="205"/>
      <c r="CA209" s="205"/>
      <c r="CB209" s="205"/>
      <c r="CC209" s="205"/>
      <c r="CD209" s="205"/>
      <c r="CE209" s="205"/>
      <c r="CF209" s="205"/>
      <c r="CG209" s="205"/>
      <c r="CH209" s="205"/>
      <c r="CI209" s="205"/>
      <c r="CJ209" s="205"/>
      <c r="CK209" s="205"/>
      <c r="CL209" s="205"/>
      <c r="CM209" s="205"/>
      <c r="CN209" s="205"/>
      <c r="CO209" s="205"/>
      <c r="CP209" s="205"/>
      <c r="CQ209" s="205"/>
      <c r="CR209" s="205"/>
      <c r="CS209" s="205"/>
      <c r="CT209" s="205"/>
      <c r="CU209" s="205"/>
      <c r="CV209" s="205"/>
      <c r="CW209" s="205"/>
      <c r="CX209" s="205"/>
      <c r="CY209" s="205"/>
      <c r="CZ209" s="205"/>
    </row>
    <row r="210" s="111" customFormat="true" ht="22.5" customHeight="true" x14ac:dyDescent="0.35">
      <c r="A210" s="482" t="s">
        <v>110</v>
      </c>
      <c r="B210" s="141"/>
      <c r="BB210" s="134"/>
      <c r="BZ210" s="205"/>
      <c r="CA210" s="205"/>
      <c r="CB210" s="205"/>
      <c r="CC210" s="205"/>
      <c r="CD210" s="205"/>
      <c r="CE210" s="205"/>
      <c r="CF210" s="205"/>
      <c r="CG210" s="205"/>
      <c r="CH210" s="205"/>
      <c r="CI210" s="205"/>
      <c r="CJ210" s="205"/>
      <c r="CK210" s="205"/>
      <c r="CL210" s="205"/>
      <c r="CM210" s="205"/>
      <c r="CN210" s="205"/>
      <c r="CO210" s="205"/>
      <c r="CP210" s="205"/>
      <c r="CQ210" s="205"/>
      <c r="CR210" s="205"/>
      <c r="CS210" s="205"/>
      <c r="CT210" s="205"/>
      <c r="CU210" s="205"/>
      <c r="CV210" s="205"/>
      <c r="CW210" s="205"/>
      <c r="CX210" s="205"/>
      <c r="CY210" s="205"/>
      <c r="CZ210" s="205"/>
    </row>
    <row r="211" s="111" customFormat="true" ht="20.1" customHeight="true" x14ac:dyDescent="0.35">
      <c r="A211" s="143" t="s">
        <v>95</v>
      </c>
      <c r="B211" s="139"/>
      <c r="BB211" s="134"/>
      <c r="BZ211" s="205"/>
      <c r="CA211" s="205"/>
      <c r="CB211" s="205"/>
      <c r="CC211" s="205"/>
      <c r="CD211" s="205"/>
      <c r="CE211" s="205"/>
      <c r="CF211" s="205"/>
      <c r="CG211" s="205"/>
      <c r="CH211" s="205"/>
      <c r="CI211" s="205"/>
      <c r="CJ211" s="205"/>
      <c r="CK211" s="205"/>
      <c r="CL211" s="205"/>
      <c r="CM211" s="205"/>
      <c r="CN211" s="205"/>
      <c r="CO211" s="205"/>
      <c r="CP211" s="205"/>
      <c r="CQ211" s="205"/>
      <c r="CR211" s="205"/>
      <c r="CS211" s="205"/>
      <c r="CT211" s="205"/>
      <c r="CU211" s="205"/>
      <c r="CV211" s="205"/>
      <c r="CW211" s="205"/>
      <c r="CX211" s="205"/>
      <c r="CY211" s="205"/>
      <c r="CZ211" s="205"/>
    </row>
    <row r="212" s="111" customFormat="true" ht="15" customHeight="true" x14ac:dyDescent="0.2">
      <c r="A212" s="483" t="s">
        <v>96</v>
      </c>
      <c r="B212" s="216"/>
      <c r="BB212" s="134"/>
      <c r="BZ212" s="205"/>
      <c r="CA212" s="205"/>
      <c r="CB212" s="205"/>
      <c r="CC212" s="205"/>
      <c r="CD212" s="205"/>
      <c r="CE212" s="205"/>
      <c r="CF212" s="205"/>
      <c r="CG212" s="205"/>
      <c r="CH212" s="205"/>
      <c r="CI212" s="205"/>
      <c r="CJ212" s="205"/>
      <c r="CK212" s="205"/>
      <c r="CL212" s="205"/>
      <c r="CM212" s="205"/>
      <c r="CN212" s="205"/>
      <c r="CO212" s="205"/>
      <c r="CP212" s="205"/>
      <c r="CQ212" s="205"/>
      <c r="CR212" s="205"/>
      <c r="CS212" s="205"/>
      <c r="CT212" s="205"/>
      <c r="CU212" s="205"/>
      <c r="CV212" s="205"/>
      <c r="CW212" s="205"/>
      <c r="CX212" s="205"/>
      <c r="CY212" s="205"/>
      <c r="CZ212" s="205"/>
    </row>
    <row r="213" s="111" customFormat="true" ht="15" customHeight="true" x14ac:dyDescent="0.2">
      <c r="A213" s="146" t="s">
        <v>40</v>
      </c>
      <c r="B213" s="145"/>
      <c r="BB213" s="134"/>
      <c r="BZ213" s="205"/>
      <c r="CA213" s="205"/>
      <c r="CB213" s="205"/>
      <c r="CC213" s="205"/>
      <c r="CD213" s="205"/>
      <c r="CE213" s="205"/>
      <c r="CF213" s="205"/>
      <c r="CG213" s="205"/>
      <c r="CH213" s="205"/>
      <c r="CI213" s="205"/>
      <c r="CJ213" s="205"/>
      <c r="CK213" s="205"/>
      <c r="CL213" s="205"/>
      <c r="CM213" s="205"/>
      <c r="CN213" s="205"/>
      <c r="CO213" s="205"/>
      <c r="CP213" s="205"/>
      <c r="CQ213" s="205"/>
      <c r="CR213" s="205"/>
      <c r="CS213" s="205"/>
      <c r="CT213" s="205"/>
      <c r="CU213" s="205"/>
      <c r="CV213" s="205"/>
      <c r="CW213" s="205"/>
      <c r="CX213" s="205"/>
      <c r="CY213" s="205"/>
      <c r="CZ213" s="205"/>
    </row>
    <row r="214" s="111" customFormat="true" ht="15" customHeight="true" x14ac:dyDescent="0.2">
      <c r="A214" s="144" t="s">
        <v>39</v>
      </c>
      <c r="B214" s="145"/>
      <c r="BB214" s="134"/>
      <c r="BZ214" s="205"/>
      <c r="CA214" s="205"/>
      <c r="CB214" s="205"/>
      <c r="CC214" s="205"/>
      <c r="CD214" s="205"/>
      <c r="CE214" s="205"/>
      <c r="CF214" s="205"/>
      <c r="CG214" s="205"/>
      <c r="CH214" s="205"/>
      <c r="CI214" s="205"/>
      <c r="CJ214" s="205"/>
      <c r="CK214" s="205"/>
      <c r="CL214" s="205"/>
      <c r="CM214" s="205"/>
      <c r="CN214" s="205"/>
      <c r="CO214" s="205"/>
      <c r="CP214" s="205"/>
      <c r="CQ214" s="205"/>
      <c r="CR214" s="205"/>
      <c r="CS214" s="205"/>
      <c r="CT214" s="205"/>
      <c r="CU214" s="205"/>
      <c r="CV214" s="205"/>
      <c r="CW214" s="205"/>
      <c r="CX214" s="205"/>
      <c r="CY214" s="205"/>
      <c r="CZ214" s="205"/>
    </row>
    <row r="215" s="111" customFormat="true" ht="15" customHeight="true" x14ac:dyDescent="0.2">
      <c r="A215" s="144" t="s">
        <v>132</v>
      </c>
      <c r="B215" s="215" t="str">
        <f>A1025</f>
        <v>DHS16</v>
      </c>
      <c r="BB215" s="134"/>
      <c r="BZ215" s="205"/>
      <c r="CA215" s="205"/>
      <c r="CB215" s="205"/>
      <c r="CC215" s="205"/>
      <c r="CD215" s="205"/>
      <c r="CE215" s="205"/>
      <c r="CF215" s="205"/>
      <c r="CG215" s="205"/>
      <c r="CH215" s="205"/>
      <c r="CI215" s="205"/>
      <c r="CJ215" s="205"/>
      <c r="CK215" s="205"/>
      <c r="CL215" s="205"/>
      <c r="CM215" s="205"/>
      <c r="CN215" s="205"/>
      <c r="CO215" s="205"/>
      <c r="CP215" s="205"/>
      <c r="CQ215" s="205"/>
      <c r="CR215" s="205"/>
      <c r="CS215" s="205"/>
      <c r="CT215" s="205"/>
      <c r="CU215" s="205"/>
      <c r="CV215" s="205"/>
      <c r="CW215" s="205"/>
      <c r="CX215" s="205"/>
      <c r="CY215" s="205"/>
      <c r="CZ215" s="205"/>
    </row>
    <row r="216" s="111" customFormat="true" ht="15" customHeight="true" x14ac:dyDescent="0.2">
      <c r="A216" s="608"/>
      <c r="B216" s="606"/>
      <c r="BB216" s="134"/>
      <c r="BZ216" s="205"/>
      <c r="CA216" s="205"/>
      <c r="CB216" s="205"/>
      <c r="CC216" s="205"/>
      <c r="CD216" s="205"/>
      <c r="CE216" s="205"/>
      <c r="CF216" s="205"/>
      <c r="CG216" s="205"/>
      <c r="CH216" s="205"/>
      <c r="CI216" s="205"/>
      <c r="CJ216" s="205"/>
      <c r="CK216" s="205"/>
      <c r="CL216" s="205"/>
      <c r="CM216" s="205"/>
      <c r="CN216" s="205"/>
      <c r="CO216" s="205"/>
      <c r="CP216" s="205"/>
      <c r="CQ216" s="205"/>
      <c r="CR216" s="205"/>
      <c r="CS216" s="205"/>
      <c r="CT216" s="205"/>
      <c r="CU216" s="205"/>
      <c r="CV216" s="205"/>
      <c r="CW216" s="205"/>
      <c r="CX216" s="205"/>
      <c r="CY216" s="205"/>
      <c r="CZ216" s="205"/>
    </row>
    <row r="217" s="111" customFormat="true" ht="15" customHeight="true" x14ac:dyDescent="0.2">
      <c r="A217" s="608"/>
      <c r="B217" s="607"/>
      <c r="BB217" s="134"/>
      <c r="BZ217" s="205"/>
      <c r="CA217" s="205"/>
      <c r="CB217" s="205"/>
      <c r="CC217" s="205"/>
      <c r="CD217" s="205"/>
      <c r="CE217" s="205"/>
      <c r="CF217" s="205"/>
      <c r="CG217" s="205"/>
      <c r="CH217" s="205"/>
      <c r="CI217" s="205"/>
      <c r="CJ217" s="205"/>
      <c r="CK217" s="205"/>
      <c r="CL217" s="205"/>
      <c r="CM217" s="205"/>
      <c r="CN217" s="205"/>
      <c r="CO217" s="205"/>
      <c r="CP217" s="205"/>
      <c r="CQ217" s="205"/>
      <c r="CR217" s="205"/>
      <c r="CS217" s="205"/>
      <c r="CT217" s="205"/>
      <c r="CU217" s="205"/>
      <c r="CV217" s="205"/>
      <c r="CW217" s="205"/>
      <c r="CX217" s="205"/>
      <c r="CY217" s="205"/>
      <c r="CZ217" s="205"/>
    </row>
    <row r="218" s="111" customFormat="true" ht="18" customHeight="true" x14ac:dyDescent="0.2">
      <c r="A218" s="608"/>
      <c r="B218" s="606"/>
      <c r="BB218" s="134"/>
      <c r="BZ218" s="205"/>
      <c r="CA218" s="205"/>
      <c r="CB218" s="205"/>
      <c r="CC218" s="205"/>
      <c r="CD218" s="205"/>
      <c r="CE218" s="205"/>
      <c r="CF218" s="205"/>
      <c r="CG218" s="205"/>
      <c r="CH218" s="205"/>
      <c r="CI218" s="205"/>
      <c r="CJ218" s="205"/>
      <c r="CK218" s="205"/>
      <c r="CL218" s="205"/>
      <c r="CM218" s="205"/>
      <c r="CN218" s="205"/>
      <c r="CO218" s="205"/>
      <c r="CP218" s="205"/>
      <c r="CQ218" s="205"/>
      <c r="CR218" s="205"/>
      <c r="CS218" s="205"/>
      <c r="CT218" s="205"/>
      <c r="CU218" s="205"/>
      <c r="CV218" s="205"/>
      <c r="CW218" s="205"/>
      <c r="CX218" s="205"/>
      <c r="CY218" s="205"/>
      <c r="CZ218" s="205"/>
    </row>
    <row r="219" s="111" customFormat="true" ht="18" customHeight="true" x14ac:dyDescent="0.2">
      <c r="A219" s="609"/>
      <c r="B219" s="610"/>
      <c r="BB219" s="134"/>
      <c r="BZ219" s="205"/>
      <c r="CA219" s="205"/>
      <c r="CB219" s="205"/>
      <c r="CC219" s="205"/>
      <c r="CD219" s="205"/>
      <c r="CE219" s="205"/>
      <c r="CF219" s="205"/>
      <c r="CG219" s="205"/>
      <c r="CH219" s="205"/>
      <c r="CI219" s="205"/>
      <c r="CJ219" s="205"/>
      <c r="CK219" s="205"/>
      <c r="CL219" s="205"/>
      <c r="CM219" s="205"/>
      <c r="CN219" s="205"/>
      <c r="CO219" s="205"/>
      <c r="CP219" s="205"/>
      <c r="CQ219" s="205"/>
      <c r="CR219" s="205"/>
      <c r="CS219" s="205"/>
      <c r="CT219" s="205"/>
      <c r="CU219" s="205"/>
      <c r="CV219" s="205"/>
      <c r="CW219" s="205"/>
      <c r="CX219" s="205"/>
      <c r="CY219" s="205"/>
      <c r="CZ219" s="205"/>
    </row>
    <row r="220" s="425" customFormat="true" ht="15" customHeight="true" x14ac:dyDescent="0.2">
      <c r="A220" s="114" t="s">
        <v>85</v>
      </c>
      <c r="B220" s="200"/>
      <c r="C220" s="1715" t="s">
        <v>113</v>
      </c>
      <c r="D220" s="1716"/>
      <c r="E220" s="1716"/>
      <c r="F220" s="1716"/>
      <c r="G220" s="1717"/>
      <c r="H220" s="1833" t="s">
        <v>38</v>
      </c>
      <c r="I220" s="1834"/>
      <c r="J220" s="1834"/>
      <c r="K220" s="1834"/>
      <c r="L220" s="1835"/>
      <c r="M220" s="1836" t="s">
        <v>37</v>
      </c>
      <c r="N220" s="1837"/>
      <c r="O220" s="1837"/>
      <c r="P220" s="1837"/>
      <c r="Q220" s="1838"/>
      <c r="R220" s="1839"/>
      <c r="S220" s="1834"/>
      <c r="T220" s="1834"/>
      <c r="U220" s="1834"/>
      <c r="V220" s="1834"/>
      <c r="W220" s="1834"/>
      <c r="X220" s="1834"/>
      <c r="Y220" s="1834"/>
      <c r="Z220" s="1834"/>
      <c r="AA220" s="1834"/>
      <c r="AB220" s="1834"/>
      <c r="AC220" s="1834"/>
      <c r="AD220" s="1834"/>
      <c r="AE220" s="1834"/>
      <c r="AF220" s="1834"/>
      <c r="AG220" s="1834"/>
      <c r="AH220" s="1834"/>
      <c r="AI220" s="1834"/>
      <c r="AJ220" s="1834"/>
      <c r="AK220" s="1834"/>
      <c r="AL220" s="1834"/>
      <c r="AM220" s="1834"/>
      <c r="AN220" s="1834"/>
      <c r="AO220" s="1834"/>
      <c r="AP220" s="1834"/>
      <c r="AQ220" s="1834"/>
      <c r="AR220" s="1834"/>
      <c r="AS220" s="1834"/>
      <c r="AT220" s="1834"/>
      <c r="AU220" s="1834"/>
      <c r="AV220" s="1834"/>
      <c r="AW220" s="1834"/>
      <c r="AX220" s="1834"/>
      <c r="AY220" s="1834"/>
      <c r="AZ220" s="1840"/>
      <c r="BA220" s="211" t="s">
        <v>127</v>
      </c>
      <c r="BB220" s="114" t="s">
        <v>85</v>
      </c>
      <c r="BC220" s="1588" t="s">
        <v>113</v>
      </c>
      <c r="BD220" s="1589"/>
      <c r="BE220" s="1589"/>
      <c r="BF220" s="1589"/>
      <c r="BG220" s="1590"/>
      <c r="BH220" s="1591" t="s">
        <v>38</v>
      </c>
      <c r="BI220" s="1589"/>
      <c r="BJ220" s="1589"/>
      <c r="BK220" s="1589"/>
      <c r="BL220" s="1590"/>
      <c r="BM220" s="1591" t="s">
        <v>37</v>
      </c>
      <c r="BN220" s="1589"/>
      <c r="BO220" s="1589"/>
      <c r="BP220" s="1589"/>
      <c r="BQ220" s="1590"/>
      <c r="BR220" s="413" t="s">
        <v>136</v>
      </c>
      <c r="BS220" s="372"/>
      <c r="BT220" s="372"/>
      <c r="BU220" s="372"/>
      <c r="BV220" s="372"/>
      <c r="BW220" s="372"/>
      <c r="BX220" s="372"/>
      <c r="BY220" s="373"/>
      <c r="BZ220" s="308"/>
      <c r="CA220" s="308"/>
      <c r="CB220" s="308"/>
      <c r="CC220" s="308"/>
      <c r="CD220" s="308"/>
      <c r="CE220" s="308"/>
      <c r="CF220" s="308"/>
      <c r="CG220" s="308"/>
      <c r="CH220" s="308"/>
      <c r="CI220" s="308"/>
      <c r="CJ220" s="308"/>
      <c r="CK220" s="308"/>
      <c r="CL220" s="308"/>
      <c r="CM220" s="308"/>
      <c r="CN220" s="308"/>
      <c r="CO220" s="308"/>
      <c r="CP220" s="308"/>
      <c r="CQ220" s="308"/>
      <c r="CR220" s="308"/>
      <c r="CS220" s="308"/>
      <c r="CT220" s="308"/>
      <c r="CU220" s="308"/>
      <c r="CV220" s="308"/>
      <c r="CW220" s="308"/>
      <c r="CX220" s="308"/>
      <c r="CY220" s="308"/>
      <c r="CZ220" s="309"/>
    </row>
    <row r="221" s="425" customFormat="true" ht="24" x14ac:dyDescent="0.2">
      <c r="A221" s="184" t="s">
        <v>86</v>
      </c>
      <c r="B221" s="241"/>
      <c r="C221" s="278" t="s">
        <v>0</v>
      </c>
      <c r="D221" s="279" t="s">
        <v>1</v>
      </c>
      <c r="E221" s="279" t="s">
        <v>2</v>
      </c>
      <c r="F221" s="279" t="s">
        <v>3</v>
      </c>
      <c r="G221" s="280" t="s">
        <v>4</v>
      </c>
      <c r="H221" s="1190" t="s">
        <v>0</v>
      </c>
      <c r="I221" s="1153" t="s">
        <v>1</v>
      </c>
      <c r="J221" s="1153" t="s">
        <v>2</v>
      </c>
      <c r="K221" s="1153" t="s">
        <v>3</v>
      </c>
      <c r="L221" s="1154" t="s">
        <v>4</v>
      </c>
      <c r="M221" s="1179" t="s">
        <v>0</v>
      </c>
      <c r="N221" s="1153" t="s">
        <v>1</v>
      </c>
      <c r="O221" s="1153" t="s">
        <v>2</v>
      </c>
      <c r="P221" s="1153" t="s">
        <v>3</v>
      </c>
      <c r="Q221" s="1203" t="s">
        <v>4</v>
      </c>
      <c r="R221" s="1190" t="s">
        <v>329</v>
      </c>
      <c r="S221" s="1153" t="s">
        <v>330</v>
      </c>
      <c r="T221" s="1153" t="s">
        <v>331</v>
      </c>
      <c r="U221" s="1153" t="s">
        <v>332</v>
      </c>
      <c r="V221" s="1153" t="s">
        <v>333</v>
      </c>
      <c r="W221" s="1153" t="s">
        <v>334</v>
      </c>
      <c r="X221" s="1153" t="s">
        <v>335</v>
      </c>
      <c r="Y221" s="1153" t="s">
        <v>336</v>
      </c>
      <c r="Z221" s="1153" t="s">
        <v>337</v>
      </c>
      <c r="AA221" s="1153" t="s">
        <v>338</v>
      </c>
      <c r="AB221" s="1153" t="s">
        <v>339</v>
      </c>
      <c r="AC221" s="1153" t="s">
        <v>340</v>
      </c>
      <c r="AD221" s="1153" t="s">
        <v>341</v>
      </c>
      <c r="AE221" s="1153" t="s">
        <v>342</v>
      </c>
      <c r="AF221" s="1153" t="s">
        <v>343</v>
      </c>
      <c r="AG221" s="1153" t="s">
        <v>344</v>
      </c>
      <c r="AH221" s="1153" t="s">
        <v>345</v>
      </c>
      <c r="AI221" s="1153" t="s">
        <v>346</v>
      </c>
      <c r="AJ221" s="1153" t="s">
        <v>347</v>
      </c>
      <c r="AK221" s="1153" t="s">
        <v>348</v>
      </c>
      <c r="AL221" s="1153" t="s">
        <v>349</v>
      </c>
      <c r="AM221" s="1153" t="s">
        <v>350</v>
      </c>
      <c r="AN221" s="1153" t="s">
        <v>351</v>
      </c>
      <c r="AO221" s="1153" t="s">
        <v>352</v>
      </c>
      <c r="AP221" s="1153" t="s">
        <v>353</v>
      </c>
      <c r="AQ221" s="1153" t="s">
        <v>354</v>
      </c>
      <c r="AR221" s="1153" t="s">
        <v>355</v>
      </c>
      <c r="AS221" s="1153" t="s">
        <v>356</v>
      </c>
      <c r="AT221" s="1153" t="s">
        <v>357</v>
      </c>
      <c r="AU221" s="1153" t="s">
        <v>358</v>
      </c>
      <c r="AV221" s="1153" t="s">
        <v>359</v>
      </c>
      <c r="AW221" s="1153" t="s">
        <v>360</v>
      </c>
      <c r="AX221" s="1153" t="s">
        <v>361</v>
      </c>
      <c r="AY221" s="1153" t="s">
        <v>362</v>
      </c>
      <c r="AZ221" s="456" t="s">
        <v>363</v>
      </c>
      <c r="BA221" s="196" t="s">
        <v>116</v>
      </c>
      <c r="BB221" s="195"/>
      <c r="BC221" s="349" t="s">
        <v>0</v>
      </c>
      <c r="BD221" s="171" t="s">
        <v>1</v>
      </c>
      <c r="BE221" s="171" t="s">
        <v>2</v>
      </c>
      <c r="BF221" s="171" t="s">
        <v>3</v>
      </c>
      <c r="BG221" s="350" t="s">
        <v>4</v>
      </c>
      <c r="BH221" s="359" t="s">
        <v>0</v>
      </c>
      <c r="BI221" s="171" t="s">
        <v>1</v>
      </c>
      <c r="BJ221" s="171" t="s">
        <v>2</v>
      </c>
      <c r="BK221" s="171" t="s">
        <v>3</v>
      </c>
      <c r="BL221" s="350" t="s">
        <v>4</v>
      </c>
      <c r="BM221" s="359" t="s">
        <v>0</v>
      </c>
      <c r="BN221" s="171" t="s">
        <v>1</v>
      </c>
      <c r="BO221" s="171" t="s">
        <v>2</v>
      </c>
      <c r="BP221" s="171" t="s">
        <v>3</v>
      </c>
      <c r="BQ221" s="350" t="s">
        <v>4</v>
      </c>
      <c r="BR221" s="1182" t="s">
        <v>329</v>
      </c>
      <c r="BS221" s="1143" t="s">
        <v>330</v>
      </c>
      <c r="BT221" s="1143" t="s">
        <v>331</v>
      </c>
      <c r="BU221" s="1143" t="s">
        <v>332</v>
      </c>
      <c r="BV221" s="1143" t="s">
        <v>333</v>
      </c>
      <c r="BW221" s="1143" t="s">
        <v>334</v>
      </c>
      <c r="BX221" s="1143" t="s">
        <v>335</v>
      </c>
      <c r="BY221" s="1143" t="s">
        <v>336</v>
      </c>
      <c r="BZ221" s="1143" t="s">
        <v>337</v>
      </c>
      <c r="CA221" s="1143" t="s">
        <v>338</v>
      </c>
      <c r="CB221" s="1143" t="s">
        <v>339</v>
      </c>
      <c r="CC221" s="1143" t="s">
        <v>340</v>
      </c>
      <c r="CD221" s="1143" t="s">
        <v>341</v>
      </c>
      <c r="CE221" s="1143" t="s">
        <v>342</v>
      </c>
      <c r="CF221" s="1143" t="s">
        <v>343</v>
      </c>
      <c r="CG221" s="1143" t="s">
        <v>344</v>
      </c>
      <c r="CH221" s="1143" t="s">
        <v>345</v>
      </c>
      <c r="CI221" s="1143" t="s">
        <v>346</v>
      </c>
      <c r="CJ221" s="1143" t="s">
        <v>347</v>
      </c>
      <c r="CK221" s="1143" t="s">
        <v>348</v>
      </c>
      <c r="CL221" s="1143" t="s">
        <v>349</v>
      </c>
      <c r="CM221" s="1143" t="s">
        <v>350</v>
      </c>
      <c r="CN221" s="1143" t="s">
        <v>351</v>
      </c>
      <c r="CO221" s="1143" t="s">
        <v>352</v>
      </c>
      <c r="CP221" s="1143" t="s">
        <v>353</v>
      </c>
      <c r="CQ221" s="1143" t="s">
        <v>354</v>
      </c>
      <c r="CR221" s="1143" t="s">
        <v>355</v>
      </c>
      <c r="CS221" s="1143" t="s">
        <v>356</v>
      </c>
      <c r="CT221" s="1143" t="s">
        <v>357</v>
      </c>
      <c r="CU221" s="1143" t="s">
        <v>358</v>
      </c>
      <c r="CV221" s="1143" t="s">
        <v>359</v>
      </c>
      <c r="CW221" s="1143" t="s">
        <v>360</v>
      </c>
      <c r="CX221" s="1143" t="s">
        <v>361</v>
      </c>
      <c r="CY221" s="1143" t="s">
        <v>362</v>
      </c>
      <c r="CZ221" s="451" t="s">
        <v>363</v>
      </c>
    </row>
    <row r="222" s="425" customFormat="true" ht="15" customHeight="true" x14ac:dyDescent="0.2">
      <c r="A222" s="1841" t="s">
        <v>36</v>
      </c>
      <c r="B222" s="1412" t="s">
        <v>15</v>
      </c>
      <c r="C222" s="1348">
        <v>24.966208002759977</v>
      </c>
      <c r="D222" s="1349">
        <v>42.991906695162633</v>
      </c>
      <c r="E222" s="1349">
        <v>59.819875521751896</v>
      </c>
      <c r="F222" s="1349">
        <v>76.371238392706161</v>
      </c>
      <c r="G222" s="1350">
        <v>91.78487617537688</v>
      </c>
      <c r="H222" s="1351">
        <v>53.496514257022163</v>
      </c>
      <c r="I222" s="1349">
        <v>73.502615328398406</v>
      </c>
      <c r="J222" s="1349">
        <v>83.147295449346018</v>
      </c>
      <c r="K222" s="1349">
        <v>91.073303394410573</v>
      </c>
      <c r="L222" s="1352">
        <v>95.365348874631792</v>
      </c>
      <c r="M222" s="1353">
        <v>21.622575841943949</v>
      </c>
      <c r="N222" s="1349">
        <v>35.108465650230322</v>
      </c>
      <c r="O222" s="1349">
        <v>47.249184569828493</v>
      </c>
      <c r="P222" s="1349">
        <v>61.047063974871527</v>
      </c>
      <c r="Q222" s="1350">
        <v>81.254041910807246</v>
      </c>
      <c r="R222" s="1351">
        <v>55.581248153228891</v>
      </c>
      <c r="S222" s="1349">
        <v>55.033958815029159</v>
      </c>
      <c r="T222" s="1349">
        <v>44.397213658120208</v>
      </c>
      <c r="U222" s="1349">
        <v>38.868358823586121</v>
      </c>
      <c r="V222" s="1349">
        <v>89.120965186980712</v>
      </c>
      <c r="W222" s="1349">
        <v>43.890644044420561</v>
      </c>
      <c r="X222" s="1349">
        <v>48.553881988811135</v>
      </c>
      <c r="Y222" s="1349">
        <v>76.959334290398289</v>
      </c>
      <c r="Z222" s="1349">
        <v>82.07199471572801</v>
      </c>
      <c r="AA222" s="1349">
        <v>80.035434869931663</v>
      </c>
      <c r="AB222" s="1349">
        <v>67.444610501618698</v>
      </c>
      <c r="AC222" s="1349">
        <v>76.416412795092654</v>
      </c>
      <c r="AD222" s="1349">
        <v>69.609345830431181</v>
      </c>
      <c r="AE222" s="1349">
        <v>75.421844754840578</v>
      </c>
      <c r="AF222" s="1349">
        <v>31.298697666933794</v>
      </c>
      <c r="AG222" s="1349">
        <v>67.855481801009702</v>
      </c>
      <c r="AH222" s="1349">
        <v>72.438392975406146</v>
      </c>
      <c r="AI222" s="1349">
        <v>65.312605644829191</v>
      </c>
      <c r="AJ222" s="1349">
        <v>56.208241672701256</v>
      </c>
      <c r="AK222" s="1349">
        <v>78.016687659542157</v>
      </c>
      <c r="AL222" s="1349">
        <v>65.876273925393278</v>
      </c>
      <c r="AM222" s="1349">
        <v>86.600401602114246</v>
      </c>
      <c r="AN222" s="1349">
        <v>93.544800881806793</v>
      </c>
      <c r="AO222" s="1349">
        <v>65.038478157633136</v>
      </c>
      <c r="AP222" s="1349">
        <v>28.689394198977141</v>
      </c>
      <c r="AQ222" s="1349">
        <v>51.815249663044916</v>
      </c>
      <c r="AR222" s="1349">
        <v>88.248357898100124</v>
      </c>
      <c r="AS222" s="1349">
        <v>60.535376922646122</v>
      </c>
      <c r="AT222" s="1349">
        <v>95.668141734666307</v>
      </c>
      <c r="AU222" s="1349">
        <v>46.582931452320864</v>
      </c>
      <c r="AV222" s="1349">
        <v>64.731871420882484</v>
      </c>
      <c r="AW222" s="1349">
        <v>44.063289013386893</v>
      </c>
      <c r="AX222" s="1349">
        <v>68.951701977364678</v>
      </c>
      <c r="AY222" s="1354">
        <v>76.432902802947694</v>
      </c>
      <c r="AZ222" s="1354">
        <v>43.081674613410904</v>
      </c>
      <c r="BA222" s="1592" t="s">
        <v>36</v>
      </c>
      <c r="BB222" s="160" t="s">
        <v>15</v>
      </c>
      <c r="BC222" s="389">
        <v>140898.91016300101</v>
      </c>
      <c r="BD222" s="393">
        <v>242632.64498700274</v>
      </c>
      <c r="BE222" s="393">
        <v>337598.17892100301</v>
      </c>
      <c r="BF222" s="393">
        <v>431014.2713239998</v>
      </c>
      <c r="BG222" s="397">
        <v>518002.55150799069</v>
      </c>
      <c r="BH222" s="401">
        <v>99736.590400999557</v>
      </c>
      <c r="BI222" s="393">
        <v>137046.13640999913</v>
      </c>
      <c r="BJ222" s="393">
        <v>155014.10224199889</v>
      </c>
      <c r="BK222" s="393">
        <v>169762.04698400185</v>
      </c>
      <c r="BL222" s="397">
        <v>177831.09917800059</v>
      </c>
      <c r="BM222" s="401">
        <v>81717.043991000348</v>
      </c>
      <c r="BN222" s="393">
        <v>132684.65308500064</v>
      </c>
      <c r="BO222" s="393">
        <v>178564.66207699958</v>
      </c>
      <c r="BP222" s="393">
        <v>230714.77539100114</v>
      </c>
      <c r="BQ222" s="397">
        <v>307075.4471440005</v>
      </c>
      <c r="BR222" s="401">
        <v>65034.636598000121</v>
      </c>
      <c r="BS222" s="393">
        <v>1314.5787289999953</v>
      </c>
      <c r="BT222" s="393">
        <v>29905.937842999963</v>
      </c>
      <c r="BU222" s="393">
        <v>95929.633160000172</v>
      </c>
      <c r="BV222" s="393">
        <v>1965.8747170000033</v>
      </c>
      <c r="BW222" s="393">
        <v>28124.102958000094</v>
      </c>
      <c r="BX222" s="393">
        <v>346.76295000000022</v>
      </c>
      <c r="BY222" s="405">
        <v>314.18025700000021</v>
      </c>
      <c r="BZ222" s="405">
        <v>33939.274341999975</v>
      </c>
      <c r="CA222" s="405">
        <v>2617.5583980000042</v>
      </c>
      <c r="CB222" s="405">
        <v>90877.627617999431</v>
      </c>
      <c r="CC222" s="405">
        <v>48671.885957000282</v>
      </c>
      <c r="CD222" s="405">
        <v>10531.322836999938</v>
      </c>
      <c r="CE222" s="405">
        <v>19985.609239000016</v>
      </c>
      <c r="CF222" s="405">
        <v>23594.609943000134</v>
      </c>
      <c r="CG222" s="405">
        <v>92806.966257999549</v>
      </c>
      <c r="CH222" s="405">
        <v>58109.538524000047</v>
      </c>
      <c r="CI222" s="405">
        <v>107.49248500000003</v>
      </c>
      <c r="CJ222" s="405">
        <v>102524.1748819997</v>
      </c>
      <c r="CK222" s="405">
        <v>213874.25559100116</v>
      </c>
      <c r="CL222" s="405">
        <v>3255.6568869999796</v>
      </c>
      <c r="CM222" s="405">
        <v>5569.9933529999662</v>
      </c>
      <c r="CN222" s="405">
        <v>2191.6591669999975</v>
      </c>
      <c r="CO222" s="405">
        <v>2149.0515379999988</v>
      </c>
      <c r="CP222" s="405">
        <v>27512.905126999885</v>
      </c>
      <c r="CQ222" s="405">
        <v>1392.5840539999956</v>
      </c>
      <c r="CR222" s="405">
        <v>53838.085305000095</v>
      </c>
      <c r="CS222" s="405">
        <v>93661.318762000694</v>
      </c>
      <c r="CT222" s="405">
        <v>1091.8883199999946</v>
      </c>
      <c r="CU222" s="405">
        <v>84633.678865999944</v>
      </c>
      <c r="CV222" s="405">
        <v>55823.426152000218</v>
      </c>
      <c r="CW222" s="405">
        <v>3549.0188640000024</v>
      </c>
      <c r="CX222" s="405">
        <v>305416.38664400199</v>
      </c>
      <c r="CY222" s="405">
        <v>17612.491061000073</v>
      </c>
      <c r="CZ222" s="409">
        <v>91257.019660999897</v>
      </c>
    </row>
    <row r="223" s="425" customFormat="true" ht="15" customHeight="true" x14ac:dyDescent="0.2">
      <c r="A223" s="1831"/>
      <c r="B223" s="1413" t="s">
        <v>16</v>
      </c>
      <c r="C223" s="1355">
        <v>69.287093603270961</v>
      </c>
      <c r="D223" s="1356">
        <v>53.258557953835094</v>
      </c>
      <c r="E223" s="1356">
        <v>37.277120518935689</v>
      </c>
      <c r="F223" s="1356">
        <v>21.640071193621964</v>
      </c>
      <c r="G223" s="1357">
        <v>6.7609147270960523</v>
      </c>
      <c r="H223" s="1358">
        <v>42.510489789693942</v>
      </c>
      <c r="I223" s="1356">
        <v>24.293744199585667</v>
      </c>
      <c r="J223" s="1356">
        <v>14.715315100825096</v>
      </c>
      <c r="K223" s="1356">
        <v>7.4006322474769988</v>
      </c>
      <c r="L223" s="1359">
        <v>3.1363103460355832</v>
      </c>
      <c r="M223" s="1360">
        <v>72.252931831649576</v>
      </c>
      <c r="N223" s="1356">
        <v>60.548812937187243</v>
      </c>
      <c r="O223" s="1356">
        <v>49.171064072559481</v>
      </c>
      <c r="P223" s="1356">
        <v>36.42051772990748</v>
      </c>
      <c r="Q223" s="1357">
        <v>17.271340987339169</v>
      </c>
      <c r="R223" s="1358">
        <v>43.882945716321075</v>
      </c>
      <c r="S223" s="1356">
        <v>40.551786725451876</v>
      </c>
      <c r="T223" s="1356">
        <v>47.692290157554346</v>
      </c>
      <c r="U223" s="1356">
        <v>55.361151361279035</v>
      </c>
      <c r="V223" s="1356">
        <v>10.016196863658291</v>
      </c>
      <c r="W223" s="1356">
        <v>55.674646884505329</v>
      </c>
      <c r="X223" s="1356">
        <v>50.047148994450474</v>
      </c>
      <c r="Y223" s="1356">
        <v>20.587254452666919</v>
      </c>
      <c r="Z223" s="1356">
        <v>12.669605916610752</v>
      </c>
      <c r="AA223" s="1356">
        <v>12.292673099106548</v>
      </c>
      <c r="AB223" s="1356">
        <v>30.561912643767425</v>
      </c>
      <c r="AC223" s="1356">
        <v>21.34744921846837</v>
      </c>
      <c r="AD223" s="1356">
        <v>28.694989173100765</v>
      </c>
      <c r="AE223" s="1356">
        <v>20.763332596069617</v>
      </c>
      <c r="AF223" s="1356">
        <v>62.949735703849733</v>
      </c>
      <c r="AG223" s="1356">
        <v>27.047112807673756</v>
      </c>
      <c r="AH223" s="1356">
        <v>26.606501033352608</v>
      </c>
      <c r="AI223" s="1356">
        <v>34.597279746987944</v>
      </c>
      <c r="AJ223" s="1356">
        <v>40.724656190077837</v>
      </c>
      <c r="AK223" s="1356">
        <v>19.995648698769443</v>
      </c>
      <c r="AL223" s="1356">
        <v>24.169968403595167</v>
      </c>
      <c r="AM223" s="1356">
        <v>9.4965702334113633</v>
      </c>
      <c r="AN223" s="1356">
        <v>5.8987360281848584</v>
      </c>
      <c r="AO223" s="1356">
        <v>33.785934811992327</v>
      </c>
      <c r="AP223" s="1356">
        <v>67.988020546051914</v>
      </c>
      <c r="AQ223" s="1356">
        <v>43.868977706346755</v>
      </c>
      <c r="AR223" s="1356">
        <v>10.199425375240653</v>
      </c>
      <c r="AS223" s="1356">
        <v>35.747973424845654</v>
      </c>
      <c r="AT223" s="1356">
        <v>4.0555150037104566</v>
      </c>
      <c r="AU223" s="1356">
        <v>48.442901374081146</v>
      </c>
      <c r="AV223" s="1356">
        <v>34.472081581371853</v>
      </c>
      <c r="AW223" s="1356">
        <v>55.63760173337122</v>
      </c>
      <c r="AX223" s="1356">
        <v>29.648369047534107</v>
      </c>
      <c r="AY223" s="1361">
        <v>20.365407303801177</v>
      </c>
      <c r="AZ223" s="1361">
        <v>52.019800132615735</v>
      </c>
      <c r="BA223" s="1593"/>
      <c r="BB223" s="161" t="s">
        <v>16</v>
      </c>
      <c r="BC223" s="390">
        <v>391027.58320300339</v>
      </c>
      <c r="BD223" s="394">
        <v>300574.35870799772</v>
      </c>
      <c r="BE223" s="394">
        <v>210376.36559499957</v>
      </c>
      <c r="BF223" s="394">
        <v>122129.47849499898</v>
      </c>
      <c r="BG223" s="398">
        <v>38156.297911999936</v>
      </c>
      <c r="BH223" s="402">
        <v>79254.72092500006</v>
      </c>
      <c r="BI223" s="394">
        <v>45295.854666000057</v>
      </c>
      <c r="BJ223" s="394">
        <v>27434.221970000028</v>
      </c>
      <c r="BK223" s="394">
        <v>13794.893042000002</v>
      </c>
      <c r="BL223" s="398">
        <v>5848.3875200000057</v>
      </c>
      <c r="BM223" s="402">
        <v>273061.63947000128</v>
      </c>
      <c r="BN223" s="394">
        <v>228830.79879700139</v>
      </c>
      <c r="BO223" s="394">
        <v>185827.85121099814</v>
      </c>
      <c r="BP223" s="394">
        <v>137643.82790199964</v>
      </c>
      <c r="BQ223" s="398">
        <v>65271.888410000072</v>
      </c>
      <c r="BR223" s="402">
        <v>51346.659572000179</v>
      </c>
      <c r="BS223" s="394">
        <v>968.6476749999938</v>
      </c>
      <c r="BT223" s="394">
        <v>32125.499496999932</v>
      </c>
      <c r="BU223" s="394">
        <v>136634.91596100153</v>
      </c>
      <c r="BV223" s="394">
        <v>220.94226799999998</v>
      </c>
      <c r="BW223" s="394">
        <v>35675.01765399985</v>
      </c>
      <c r="BX223" s="394">
        <v>357.42759000000035</v>
      </c>
      <c r="BY223" s="406">
        <v>84.045801000000012</v>
      </c>
      <c r="BZ223" s="406">
        <v>5239.2686749999884</v>
      </c>
      <c r="CA223" s="406">
        <v>402.03179699999993</v>
      </c>
      <c r="CB223" s="406">
        <v>41180.371505999967</v>
      </c>
      <c r="CC223" s="406">
        <v>13596.825287000016</v>
      </c>
      <c r="CD223" s="406">
        <v>4341.3164020000122</v>
      </c>
      <c r="CE223" s="406">
        <v>5501.9583930000126</v>
      </c>
      <c r="CF223" s="406">
        <v>47454.832649999829</v>
      </c>
      <c r="CG223" s="406">
        <v>36992.744271999771</v>
      </c>
      <c r="CH223" s="406">
        <v>21343.536669999987</v>
      </c>
      <c r="CI223" s="406">
        <v>56.940732000000004</v>
      </c>
      <c r="CJ223" s="406">
        <v>74282.020731999844</v>
      </c>
      <c r="CK223" s="406">
        <v>54815.893994000195</v>
      </c>
      <c r="CL223" s="406">
        <v>1194.4987080000021</v>
      </c>
      <c r="CM223" s="406">
        <v>610.80355399999962</v>
      </c>
      <c r="CN223" s="406">
        <v>138.20136200000002</v>
      </c>
      <c r="CO223" s="406">
        <v>1116.3809060000019</v>
      </c>
      <c r="CP223" s="406">
        <v>65199.981083000195</v>
      </c>
      <c r="CQ223" s="406">
        <v>1179.0204469999994</v>
      </c>
      <c r="CR223" s="406">
        <v>6222.4107790000089</v>
      </c>
      <c r="CS223" s="406">
        <v>55309.845321000139</v>
      </c>
      <c r="CT223" s="406">
        <v>46.286771999999985</v>
      </c>
      <c r="CU223" s="406">
        <v>88012.944450000374</v>
      </c>
      <c r="CV223" s="406">
        <v>29728.009684000022</v>
      </c>
      <c r="CW223" s="406">
        <v>4481.2564499999899</v>
      </c>
      <c r="CX223" s="406">
        <v>131325.22453700021</v>
      </c>
      <c r="CY223" s="406">
        <v>4692.8160640000033</v>
      </c>
      <c r="CZ223" s="410">
        <v>110190.05101500048</v>
      </c>
    </row>
    <row r="224" s="425" customFormat="true" ht="15" customHeight="true" x14ac:dyDescent="0.2">
      <c r="A224" s="1842"/>
      <c r="B224" s="1414" t="s">
        <v>20</v>
      </c>
      <c r="C224" s="1355">
        <v>5.7466983939678986</v>
      </c>
      <c r="D224" s="1356">
        <v>3.74953535100338</v>
      </c>
      <c r="E224" s="1356">
        <v>2.9030039593123123</v>
      </c>
      <c r="F224" s="1356">
        <v>1.98869041367064</v>
      </c>
      <c r="G224" s="1357">
        <v>1.4542090975267283</v>
      </c>
      <c r="H224" s="1358">
        <v>3.9929959532827812</v>
      </c>
      <c r="I224" s="1356">
        <v>2.2036404720161209</v>
      </c>
      <c r="J224" s="1356">
        <v>2.1373894498287647</v>
      </c>
      <c r="K224" s="1356">
        <v>1.5260643581121951</v>
      </c>
      <c r="L224" s="1359">
        <v>1.4983407793327157</v>
      </c>
      <c r="M224" s="1360">
        <v>6.124492326405254</v>
      </c>
      <c r="N224" s="1356">
        <v>4.342721412582466</v>
      </c>
      <c r="O224" s="1356">
        <v>3.5797513576112392</v>
      </c>
      <c r="P224" s="1356">
        <v>2.5324182952220573</v>
      </c>
      <c r="Q224" s="1357">
        <v>1.4746171018540488</v>
      </c>
      <c r="R224" s="1358">
        <v>0.53580613045067549</v>
      </c>
      <c r="S224" s="1356">
        <v>4.4142544595186273</v>
      </c>
      <c r="T224" s="1356">
        <v>7.9104961843258863</v>
      </c>
      <c r="U224" s="1356">
        <v>5.7704898151356048</v>
      </c>
      <c r="V224" s="1356">
        <v>0.8628379493610091</v>
      </c>
      <c r="W224" s="1356">
        <v>0.43470907107461809</v>
      </c>
      <c r="X224" s="1356">
        <v>1.3989690167385291</v>
      </c>
      <c r="Y224" s="1356">
        <v>2.4534112569348618</v>
      </c>
      <c r="Z224" s="1356">
        <v>5.2583993676615668</v>
      </c>
      <c r="AA224" s="1356">
        <v>7.6718920309618133</v>
      </c>
      <c r="AB224" s="1356">
        <v>1.9934768546147685</v>
      </c>
      <c r="AC224" s="1356">
        <v>2.2361379864391164</v>
      </c>
      <c r="AD224" s="1356">
        <v>1.6956649964682955</v>
      </c>
      <c r="AE224" s="1356">
        <v>3.8148226490899177</v>
      </c>
      <c r="AF224" s="1356">
        <v>5.7515666292166605</v>
      </c>
      <c r="AG224" s="1356">
        <v>5.0974053913170625</v>
      </c>
      <c r="AH224" s="1356">
        <v>0.95510599124132745</v>
      </c>
      <c r="AI224" s="1356">
        <v>9.0114608183036266E-2</v>
      </c>
      <c r="AJ224" s="1356">
        <v>3.0671021372210387</v>
      </c>
      <c r="AK224" s="1356">
        <v>1.9876636416882771</v>
      </c>
      <c r="AL224" s="1356">
        <v>9.9537576710114841</v>
      </c>
      <c r="AM224" s="1356">
        <v>3.9030281644741636</v>
      </c>
      <c r="AN224" s="1356">
        <v>0.55646309000839067</v>
      </c>
      <c r="AO224" s="1356">
        <v>1.1755870303755083</v>
      </c>
      <c r="AP224" s="1356">
        <v>3.3225852549689932</v>
      </c>
      <c r="AQ224" s="1356">
        <v>4.3157726306075324</v>
      </c>
      <c r="AR224" s="1356">
        <v>1.5522167266586171</v>
      </c>
      <c r="AS224" s="1356">
        <v>3.7166496525051107</v>
      </c>
      <c r="AT224" s="1356">
        <v>0.27634326162327189</v>
      </c>
      <c r="AU224" s="1356">
        <v>4.9741671735980804</v>
      </c>
      <c r="AV224" s="1356">
        <v>0.79604699774624144</v>
      </c>
      <c r="AW224" s="1356">
        <v>0.29910925324188181</v>
      </c>
      <c r="AX224" s="1356">
        <v>1.3999289750985162</v>
      </c>
      <c r="AY224" s="1361">
        <v>3.2016898932509954</v>
      </c>
      <c r="AZ224" s="1361">
        <v>4.8985252539739603</v>
      </c>
      <c r="BA224" s="1593"/>
      <c r="BB224" s="161" t="s">
        <v>20</v>
      </c>
      <c r="BC224" s="390">
        <v>32431.979283999943</v>
      </c>
      <c r="BD224" s="394">
        <v>21161.184734999999</v>
      </c>
      <c r="BE224" s="394">
        <v>16383.331484999993</v>
      </c>
      <c r="BF224" s="394">
        <v>11223.517747999973</v>
      </c>
      <c r="BG224" s="398">
        <v>8207.0604039999907</v>
      </c>
      <c r="BH224" s="402">
        <v>7444.3691780000026</v>
      </c>
      <c r="BI224" s="394">
        <v>4108.7029539999994</v>
      </c>
      <c r="BJ224" s="394">
        <v>3984.8019699999977</v>
      </c>
      <c r="BK224" s="394">
        <v>2844.607580999997</v>
      </c>
      <c r="BL224" s="398">
        <v>2794.008420000001</v>
      </c>
      <c r="BM224" s="402">
        <v>23145.966165999936</v>
      </c>
      <c r="BN224" s="394">
        <v>16412.351647999985</v>
      </c>
      <c r="BO224" s="394">
        <v>13528.637527000004</v>
      </c>
      <c r="BP224" s="394">
        <v>9570.752140000006</v>
      </c>
      <c r="BQ224" s="398">
        <v>5572.8760719999927</v>
      </c>
      <c r="BR224" s="402">
        <v>626.93728799999997</v>
      </c>
      <c r="BS224" s="394">
        <v>105.44189700000021</v>
      </c>
      <c r="BT224" s="394">
        <v>5328.5057259999867</v>
      </c>
      <c r="BU224" s="394">
        <v>14241.943521000005</v>
      </c>
      <c r="BV224" s="394">
        <v>19.032909999999998</v>
      </c>
      <c r="BW224" s="394">
        <v>278.55145299999992</v>
      </c>
      <c r="BX224" s="394">
        <v>9.9911809999999992</v>
      </c>
      <c r="BY224" s="406">
        <v>10.015853</v>
      </c>
      <c r="BZ224" s="406">
        <v>2174.508605</v>
      </c>
      <c r="CA224" s="406">
        <v>250.90918100000007</v>
      </c>
      <c r="CB224" s="406">
        <v>2686.0922749999982</v>
      </c>
      <c r="CC224" s="406">
        <v>1424.2627869999974</v>
      </c>
      <c r="CD224" s="406">
        <v>256.54019999999997</v>
      </c>
      <c r="CE224" s="406">
        <v>1010.8683370000014</v>
      </c>
      <c r="CF224" s="406">
        <v>4335.8344370000023</v>
      </c>
      <c r="CG224" s="406">
        <v>6971.7982630000015</v>
      </c>
      <c r="CH224" s="406">
        <v>766.17890199999965</v>
      </c>
      <c r="CI224" s="406">
        <v>0.148312</v>
      </c>
      <c r="CJ224" s="406">
        <v>5594.4129639999983</v>
      </c>
      <c r="CK224" s="406">
        <v>5448.9634780000033</v>
      </c>
      <c r="CL224" s="406">
        <v>491.92247499999985</v>
      </c>
      <c r="CM224" s="406">
        <v>251.0362599999998</v>
      </c>
      <c r="CN224" s="406">
        <v>13.037361999999996</v>
      </c>
      <c r="CO224" s="406">
        <v>38.84465299999998</v>
      </c>
      <c r="CP224" s="406">
        <v>3186.333327999997</v>
      </c>
      <c r="CQ224" s="406">
        <v>115.99048899999997</v>
      </c>
      <c r="CR224" s="406">
        <v>946.96806300000014</v>
      </c>
      <c r="CS224" s="406">
        <v>5750.4607310000029</v>
      </c>
      <c r="CT224" s="406">
        <v>3.1539860000000006</v>
      </c>
      <c r="CU224" s="406">
        <v>9037.2600879999864</v>
      </c>
      <c r="CV224" s="406">
        <v>686.49445500000002</v>
      </c>
      <c r="CW224" s="406">
        <v>24.091356000000001</v>
      </c>
      <c r="CX224" s="406">
        <v>6200.880281000007</v>
      </c>
      <c r="CY224" s="406">
        <v>737.76780099999974</v>
      </c>
      <c r="CZ224" s="410">
        <v>10376.217252999997</v>
      </c>
    </row>
    <row r="225" s="425" customFormat="true" ht="15" customHeight="true" x14ac:dyDescent="0.2">
      <c r="A225" s="1830" t="s">
        <v>365</v>
      </c>
      <c r="B225" s="1415" t="s">
        <v>366</v>
      </c>
      <c r="C225" s="1355">
        <v>94.25330160603211</v>
      </c>
      <c r="D225" s="1356">
        <v>96.250464648997067</v>
      </c>
      <c r="E225" s="1356">
        <v>97.096996040687856</v>
      </c>
      <c r="F225" s="1356">
        <v>98.011309586330171</v>
      </c>
      <c r="G225" s="1357">
        <v>98.545790902473186</v>
      </c>
      <c r="H225" s="1358">
        <v>96.007004046717114</v>
      </c>
      <c r="I225" s="1356">
        <v>97.796359527983896</v>
      </c>
      <c r="J225" s="1356">
        <v>97.862610550171013</v>
      </c>
      <c r="K225" s="1356">
        <v>98.473935641887792</v>
      </c>
      <c r="L225" s="1359">
        <v>98.50165922066742</v>
      </c>
      <c r="M225" s="1360">
        <v>93.875507673595223</v>
      </c>
      <c r="N225" s="1356">
        <v>95.657278587418418</v>
      </c>
      <c r="O225" s="1356">
        <v>96.420248642388614</v>
      </c>
      <c r="P225" s="1356">
        <v>97.467581704778112</v>
      </c>
      <c r="Q225" s="1357">
        <v>98.525382898145892</v>
      </c>
      <c r="R225" s="1358">
        <v>99.464193869549334</v>
      </c>
      <c r="S225" s="1356">
        <v>95.585745540481241</v>
      </c>
      <c r="T225" s="1356">
        <v>92.089503815673595</v>
      </c>
      <c r="U225" s="1356">
        <v>94.229510184864012</v>
      </c>
      <c r="V225" s="1356">
        <v>99.137162050638977</v>
      </c>
      <c r="W225" s="1356">
        <v>99.56529092892535</v>
      </c>
      <c r="X225" s="1356">
        <v>98.601030983261467</v>
      </c>
      <c r="Y225" s="1356">
        <v>97.546588743065143</v>
      </c>
      <c r="Z225" s="1356">
        <v>94.741600632338816</v>
      </c>
      <c r="AA225" s="1356">
        <v>92.328107969038072</v>
      </c>
      <c r="AB225" s="1356">
        <v>98.006523145385728</v>
      </c>
      <c r="AC225" s="1356">
        <v>97.763862013560995</v>
      </c>
      <c r="AD225" s="1356">
        <v>98.304335003531591</v>
      </c>
      <c r="AE225" s="1356">
        <v>96.185177350909868</v>
      </c>
      <c r="AF225" s="1356">
        <v>94.248433370784028</v>
      </c>
      <c r="AG225" s="1356">
        <v>94.902594608683373</v>
      </c>
      <c r="AH225" s="1356">
        <v>99.044894008758916</v>
      </c>
      <c r="AI225" s="1356">
        <v>99.909885391816971</v>
      </c>
      <c r="AJ225" s="1356">
        <v>96.932897862779072</v>
      </c>
      <c r="AK225" s="1356">
        <v>98.012336358311543</v>
      </c>
      <c r="AL225" s="1356">
        <v>90.04624232898793</v>
      </c>
      <c r="AM225" s="1356">
        <v>96.096971835525821</v>
      </c>
      <c r="AN225" s="1356">
        <v>99.443536909991593</v>
      </c>
      <c r="AO225" s="1356">
        <v>98.824412969624447</v>
      </c>
      <c r="AP225" s="1356">
        <v>96.677414745031058</v>
      </c>
      <c r="AQ225" s="1356">
        <v>95.684227369392403</v>
      </c>
      <c r="AR225" s="1356">
        <v>98.447783273341415</v>
      </c>
      <c r="AS225" s="1356">
        <v>96.283350347494462</v>
      </c>
      <c r="AT225" s="1356">
        <v>99.723656738376704</v>
      </c>
      <c r="AU225" s="1356">
        <v>95.025832826401668</v>
      </c>
      <c r="AV225" s="1356">
        <v>99.203953002253755</v>
      </c>
      <c r="AW225" s="1356">
        <v>99.700890746758105</v>
      </c>
      <c r="AX225" s="1356">
        <v>98.600071024901723</v>
      </c>
      <c r="AY225" s="1361">
        <v>96.798310106748886</v>
      </c>
      <c r="AZ225" s="1361">
        <v>95.101474746025858</v>
      </c>
      <c r="BA225" s="1593" t="s">
        <v>69</v>
      </c>
      <c r="BB225" s="161" t="s">
        <v>70</v>
      </c>
      <c r="BC225" s="1037" t="s">
        <v>35</v>
      </c>
      <c r="BD225" s="1056" t="s">
        <v>35</v>
      </c>
      <c r="BE225" s="1056" t="s">
        <v>35</v>
      </c>
      <c r="BF225" s="1056" t="s">
        <v>35</v>
      </c>
      <c r="BG225" s="1076" t="s">
        <v>35</v>
      </c>
      <c r="BH225" s="1096" t="s">
        <v>35</v>
      </c>
      <c r="BI225" s="1056" t="s">
        <v>35</v>
      </c>
      <c r="BJ225" s="1056" t="s">
        <v>35</v>
      </c>
      <c r="BK225" s="1056" t="s">
        <v>35</v>
      </c>
      <c r="BL225" s="1076" t="s">
        <v>35</v>
      </c>
      <c r="BM225" s="1096" t="s">
        <v>35</v>
      </c>
      <c r="BN225" s="1056" t="s">
        <v>35</v>
      </c>
      <c r="BO225" s="1056" t="s">
        <v>35</v>
      </c>
      <c r="BP225" s="1056" t="s">
        <v>35</v>
      </c>
      <c r="BQ225" s="1076" t="s">
        <v>35</v>
      </c>
      <c r="BR225" s="1096" t="s">
        <v>35</v>
      </c>
      <c r="BS225" s="1056" t="s">
        <v>35</v>
      </c>
      <c r="BT225" s="1056" t="s">
        <v>35</v>
      </c>
      <c r="BU225" s="1056" t="s">
        <v>35</v>
      </c>
      <c r="BV225" s="1056" t="s">
        <v>35</v>
      </c>
      <c r="BW225" s="1056" t="s">
        <v>35</v>
      </c>
      <c r="BX225" s="1056" t="s">
        <v>35</v>
      </c>
      <c r="BY225" s="1116" t="s">
        <v>35</v>
      </c>
      <c r="BZ225" s="1116" t="s">
        <v>35</v>
      </c>
      <c r="CA225" s="1116" t="s">
        <v>35</v>
      </c>
      <c r="CB225" s="1116" t="s">
        <v>35</v>
      </c>
      <c r="CC225" s="1116" t="s">
        <v>35</v>
      </c>
      <c r="CD225" s="1116" t="s">
        <v>35</v>
      </c>
      <c r="CE225" s="1116" t="s">
        <v>35</v>
      </c>
      <c r="CF225" s="1116" t="s">
        <v>35</v>
      </c>
      <c r="CG225" s="1116" t="s">
        <v>35</v>
      </c>
      <c r="CH225" s="1116" t="s">
        <v>35</v>
      </c>
      <c r="CI225" s="1116" t="s">
        <v>35</v>
      </c>
      <c r="CJ225" s="1116" t="s">
        <v>35</v>
      </c>
      <c r="CK225" s="1116" t="s">
        <v>35</v>
      </c>
      <c r="CL225" s="1116" t="s">
        <v>35</v>
      </c>
      <c r="CM225" s="1116" t="s">
        <v>35</v>
      </c>
      <c r="CN225" s="1116" t="s">
        <v>35</v>
      </c>
      <c r="CO225" s="1116" t="s">
        <v>35</v>
      </c>
      <c r="CP225" s="1116" t="s">
        <v>35</v>
      </c>
      <c r="CQ225" s="1116" t="s">
        <v>35</v>
      </c>
      <c r="CR225" s="1116" t="s">
        <v>35</v>
      </c>
      <c r="CS225" s="1116" t="s">
        <v>35</v>
      </c>
      <c r="CT225" s="1116" t="s">
        <v>35</v>
      </c>
      <c r="CU225" s="1116" t="s">
        <v>35</v>
      </c>
      <c r="CV225" s="1116" t="s">
        <v>35</v>
      </c>
      <c r="CW225" s="1116" t="s">
        <v>35</v>
      </c>
      <c r="CX225" s="1116" t="s">
        <v>35</v>
      </c>
      <c r="CY225" s="1116" t="s">
        <v>35</v>
      </c>
      <c r="CZ225" s="1136" t="s">
        <v>35</v>
      </c>
    </row>
    <row r="226" s="425" customFormat="true" ht="15" customHeight="true" x14ac:dyDescent="0.2">
      <c r="A226" s="1831"/>
      <c r="B226" s="1413" t="s">
        <v>367</v>
      </c>
      <c r="C226" s="1355">
        <v>4.9655259522219923</v>
      </c>
      <c r="D226" s="1356">
        <v>3.1526304087933243</v>
      </c>
      <c r="E226" s="1356">
        <v>2.2395079676317948</v>
      </c>
      <c r="F226" s="1356">
        <v>1.3982271323102728</v>
      </c>
      <c r="G226" s="1357">
        <v>0.75620158016471517</v>
      </c>
      <c r="H226" s="1358">
        <v>3.247208683248838</v>
      </c>
      <c r="I226" s="1356">
        <v>1.5769767006214113</v>
      </c>
      <c r="J226" s="1356">
        <v>1.2602350210586406</v>
      </c>
      <c r="K226" s="1356">
        <v>0.81857361893634906</v>
      </c>
      <c r="L226" s="1359">
        <v>0.4792678441697365</v>
      </c>
      <c r="M226" s="1360">
        <v>5.2991189356834276</v>
      </c>
      <c r="N226" s="1356">
        <v>3.7418390033527524</v>
      </c>
      <c r="O226" s="1356">
        <v>2.9220027604132932</v>
      </c>
      <c r="P226" s="1356">
        <v>1.9399415598717149</v>
      </c>
      <c r="Q226" s="1357">
        <v>1.1398308252597456</v>
      </c>
      <c r="R226" s="1358">
        <v>0.31070135515762309</v>
      </c>
      <c r="S226" s="1356">
        <v>2.2297169086935553</v>
      </c>
      <c r="T226" s="1356">
        <v>7.447794035521178</v>
      </c>
      <c r="U226" s="1356">
        <v>4.9912637727358034</v>
      </c>
      <c r="V226" s="1356">
        <v>0.72173242776340296</v>
      </c>
      <c r="W226" s="1356">
        <v>0.37476043567314227</v>
      </c>
      <c r="X226" s="1356">
        <v>0.89266678389266751</v>
      </c>
      <c r="Y226" s="1356">
        <v>1.6294155060429356</v>
      </c>
      <c r="Z226" s="1356">
        <v>2.7956555602415571</v>
      </c>
      <c r="AA226" s="1356">
        <v>6.4764833638054116</v>
      </c>
      <c r="AB226" s="1356">
        <v>1.587414251557975</v>
      </c>
      <c r="AC226" s="1356">
        <v>1.9744334977793938</v>
      </c>
      <c r="AD226" s="1356">
        <v>1.1049026728382167</v>
      </c>
      <c r="AE226" s="1356">
        <v>3.5332733150564661</v>
      </c>
      <c r="AF226" s="1356">
        <v>5.4252708275813983</v>
      </c>
      <c r="AG226" s="1356">
        <v>2.6586208619686857</v>
      </c>
      <c r="AH226" s="1356">
        <v>0.88652373051105304</v>
      </c>
      <c r="AI226" s="1356">
        <v>9.0114608183036266E-2</v>
      </c>
      <c r="AJ226" s="1356">
        <v>2.6421230984759334</v>
      </c>
      <c r="AK226" s="1356">
        <v>1.6870717433659719</v>
      </c>
      <c r="AL226" s="1356">
        <v>8.3255246107433774</v>
      </c>
      <c r="AM226" s="1356">
        <v>0.89748803336770677</v>
      </c>
      <c r="AN226" s="1356">
        <v>0.41824524396227797</v>
      </c>
      <c r="AO226" s="1356">
        <v>1.0726926937265979</v>
      </c>
      <c r="AP226" s="1356">
        <v>1.956296959493574</v>
      </c>
      <c r="AQ226" s="1356">
        <v>0.80956119061674059</v>
      </c>
      <c r="AR226" s="1356">
        <v>1.5131579863336904</v>
      </c>
      <c r="AS226" s="1356">
        <v>3.1643579401945439</v>
      </c>
      <c r="AT226" s="1356">
        <v>0.21976816751180794</v>
      </c>
      <c r="AU226" s="1356">
        <v>3.3793558145977087</v>
      </c>
      <c r="AV226" s="1356">
        <v>0.43318877753608159</v>
      </c>
      <c r="AW226" s="1356">
        <v>0.29910925324188181</v>
      </c>
      <c r="AX226" s="1356">
        <v>1.1396801301084754</v>
      </c>
      <c r="AY226" s="1361">
        <v>2.943214901561428</v>
      </c>
      <c r="AZ226" s="1361">
        <v>3.9369801675419613</v>
      </c>
      <c r="BA226" s="1593"/>
      <c r="BB226" s="161" t="s">
        <v>71</v>
      </c>
      <c r="BC226" s="1037" t="s">
        <v>35</v>
      </c>
      <c r="BD226" s="1056" t="s">
        <v>35</v>
      </c>
      <c r="BE226" s="1056" t="s">
        <v>35</v>
      </c>
      <c r="BF226" s="1056" t="s">
        <v>35</v>
      </c>
      <c r="BG226" s="1076" t="s">
        <v>35</v>
      </c>
      <c r="BH226" s="1096" t="s">
        <v>35</v>
      </c>
      <c r="BI226" s="1056" t="s">
        <v>35</v>
      </c>
      <c r="BJ226" s="1056" t="s">
        <v>35</v>
      </c>
      <c r="BK226" s="1056" t="s">
        <v>35</v>
      </c>
      <c r="BL226" s="1076" t="s">
        <v>35</v>
      </c>
      <c r="BM226" s="1096" t="s">
        <v>35</v>
      </c>
      <c r="BN226" s="1056" t="s">
        <v>35</v>
      </c>
      <c r="BO226" s="1056" t="s">
        <v>35</v>
      </c>
      <c r="BP226" s="1056" t="s">
        <v>35</v>
      </c>
      <c r="BQ226" s="1076" t="s">
        <v>35</v>
      </c>
      <c r="BR226" s="1096" t="s">
        <v>35</v>
      </c>
      <c r="BS226" s="1056" t="s">
        <v>35</v>
      </c>
      <c r="BT226" s="1056" t="s">
        <v>35</v>
      </c>
      <c r="BU226" s="1056" t="s">
        <v>35</v>
      </c>
      <c r="BV226" s="1056" t="s">
        <v>35</v>
      </c>
      <c r="BW226" s="1056" t="s">
        <v>35</v>
      </c>
      <c r="BX226" s="1056" t="s">
        <v>35</v>
      </c>
      <c r="BY226" s="1116" t="s">
        <v>35</v>
      </c>
      <c r="BZ226" s="1116" t="s">
        <v>35</v>
      </c>
      <c r="CA226" s="1116" t="s">
        <v>35</v>
      </c>
      <c r="CB226" s="1116" t="s">
        <v>35</v>
      </c>
      <c r="CC226" s="1116" t="s">
        <v>35</v>
      </c>
      <c r="CD226" s="1116" t="s">
        <v>35</v>
      </c>
      <c r="CE226" s="1116" t="s">
        <v>35</v>
      </c>
      <c r="CF226" s="1116" t="s">
        <v>35</v>
      </c>
      <c r="CG226" s="1116" t="s">
        <v>35</v>
      </c>
      <c r="CH226" s="1116" t="s">
        <v>35</v>
      </c>
      <c r="CI226" s="1116" t="s">
        <v>35</v>
      </c>
      <c r="CJ226" s="1116" t="s">
        <v>35</v>
      </c>
      <c r="CK226" s="1116" t="s">
        <v>35</v>
      </c>
      <c r="CL226" s="1116" t="s">
        <v>35</v>
      </c>
      <c r="CM226" s="1116" t="s">
        <v>35</v>
      </c>
      <c r="CN226" s="1116" t="s">
        <v>35</v>
      </c>
      <c r="CO226" s="1116" t="s">
        <v>35</v>
      </c>
      <c r="CP226" s="1116" t="s">
        <v>35</v>
      </c>
      <c r="CQ226" s="1116" t="s">
        <v>35</v>
      </c>
      <c r="CR226" s="1116" t="s">
        <v>35</v>
      </c>
      <c r="CS226" s="1116" t="s">
        <v>35</v>
      </c>
      <c r="CT226" s="1116" t="s">
        <v>35</v>
      </c>
      <c r="CU226" s="1116" t="s">
        <v>35</v>
      </c>
      <c r="CV226" s="1116" t="s">
        <v>35</v>
      </c>
      <c r="CW226" s="1116" t="s">
        <v>35</v>
      </c>
      <c r="CX226" s="1116" t="s">
        <v>35</v>
      </c>
      <c r="CY226" s="1116" t="s">
        <v>35</v>
      </c>
      <c r="CZ226" s="1136" t="s">
        <v>35</v>
      </c>
    </row>
    <row r="227" s="425" customFormat="true" ht="15" customHeight="true" x14ac:dyDescent="0.2">
      <c r="A227" s="1831"/>
      <c r="B227" s="1413" t="s">
        <v>368</v>
      </c>
      <c r="C227" s="1355">
        <v>0.35834731965726618</v>
      </c>
      <c r="D227" s="1356">
        <v>0.35982662960669343</v>
      </c>
      <c r="E227" s="1356">
        <v>0.48137332524711157</v>
      </c>
      <c r="F227" s="1356">
        <v>0.44613275232179622</v>
      </c>
      <c r="G227" s="1357">
        <v>0.62559392807781267</v>
      </c>
      <c r="H227" s="1358">
        <v>0.41172143761586688</v>
      </c>
      <c r="I227" s="1356">
        <v>0.42637293689670763</v>
      </c>
      <c r="J227" s="1356">
        <v>0.70190708207217212</v>
      </c>
      <c r="K227" s="1356">
        <v>0.66857358965038127</v>
      </c>
      <c r="L227" s="1359">
        <v>0.93964951098879235</v>
      </c>
      <c r="M227" s="1360">
        <v>0.34421184653710479</v>
      </c>
      <c r="N227" s="1356">
        <v>0.32506701611395861</v>
      </c>
      <c r="O227" s="1356">
        <v>0.46178003909982018</v>
      </c>
      <c r="P227" s="1356">
        <v>0.45319169849552821</v>
      </c>
      <c r="Q227" s="1357">
        <v>0.25438407061207913</v>
      </c>
      <c r="R227" s="1358">
        <v>0.21454011446989996</v>
      </c>
      <c r="S227" s="1356">
        <v>0.41344246063237761</v>
      </c>
      <c r="T227" s="1356">
        <v>0.37397819614125255</v>
      </c>
      <c r="U227" s="1356">
        <v>0.34496012235584023</v>
      </c>
      <c r="V227" s="1356">
        <v>0.14110552159760606</v>
      </c>
      <c r="W227" s="1356">
        <v>1.0140458900268316E-2</v>
      </c>
      <c r="X227" s="1356">
        <v>0</v>
      </c>
      <c r="Y227" s="1356">
        <v>0.17998005109279436</v>
      </c>
      <c r="Z227" s="1356">
        <v>2.1872357867751946</v>
      </c>
      <c r="AA227" s="1356">
        <v>0.32086760440953488</v>
      </c>
      <c r="AB227" s="1356">
        <v>0.17824421650431324</v>
      </c>
      <c r="AC227" s="1356">
        <v>0.14033659341530408</v>
      </c>
      <c r="AD227" s="1356">
        <v>0.15670237831198039</v>
      </c>
      <c r="AE227" s="1356">
        <v>4.8083290707820719E-2</v>
      </c>
      <c r="AF227" s="1356">
        <v>0.18936289899577008</v>
      </c>
      <c r="AG227" s="1356">
        <v>2.3396219536066165</v>
      </c>
      <c r="AH227" s="1356">
        <v>3.9063363718764052E-2</v>
      </c>
      <c r="AI227" s="1356">
        <v>0</v>
      </c>
      <c r="AJ227" s="1356">
        <v>0.25485168367802757</v>
      </c>
      <c r="AK227" s="1356">
        <v>0.17336084905577834</v>
      </c>
      <c r="AL227" s="1356">
        <v>0.82146974258543271</v>
      </c>
      <c r="AM227" s="1356">
        <v>2.4171573478874162</v>
      </c>
      <c r="AN227" s="1356">
        <v>0.10640527739499356</v>
      </c>
      <c r="AO227" s="1356">
        <v>7.1273259804337241E-2</v>
      </c>
      <c r="AP227" s="1356">
        <v>0.92203909297677511</v>
      </c>
      <c r="AQ227" s="1356">
        <v>3.4688836058590584</v>
      </c>
      <c r="AR227" s="1356">
        <v>3.4123031158677535E-2</v>
      </c>
      <c r="AS227" s="1356">
        <v>0.22783073822017583</v>
      </c>
      <c r="AT227" s="1356">
        <v>3.697277219462923E-2</v>
      </c>
      <c r="AU227" s="1356">
        <v>1.2972459542595336</v>
      </c>
      <c r="AV227" s="1356">
        <v>0.2783738433771924</v>
      </c>
      <c r="AW227" s="1356">
        <v>0</v>
      </c>
      <c r="AX227" s="1356">
        <v>0.11754055820689954</v>
      </c>
      <c r="AY227" s="1361">
        <v>0.11759660586541233</v>
      </c>
      <c r="AZ227" s="1361">
        <v>0.54373629843101001</v>
      </c>
      <c r="BA227" s="1593" t="s">
        <v>93</v>
      </c>
      <c r="BB227" s="161" t="s">
        <v>60</v>
      </c>
      <c r="BC227" s="1037" t="s">
        <v>35</v>
      </c>
      <c r="BD227" s="1056" t="s">
        <v>35</v>
      </c>
      <c r="BE227" s="1056" t="s">
        <v>35</v>
      </c>
      <c r="BF227" s="1056" t="s">
        <v>35</v>
      </c>
      <c r="BG227" s="1076" t="s">
        <v>35</v>
      </c>
      <c r="BH227" s="1096" t="s">
        <v>35</v>
      </c>
      <c r="BI227" s="1056" t="s">
        <v>35</v>
      </c>
      <c r="BJ227" s="1056" t="s">
        <v>35</v>
      </c>
      <c r="BK227" s="1056" t="s">
        <v>35</v>
      </c>
      <c r="BL227" s="1076" t="s">
        <v>35</v>
      </c>
      <c r="BM227" s="1096" t="s">
        <v>35</v>
      </c>
      <c r="BN227" s="1056" t="s">
        <v>35</v>
      </c>
      <c r="BO227" s="1056" t="s">
        <v>35</v>
      </c>
      <c r="BP227" s="1056" t="s">
        <v>35</v>
      </c>
      <c r="BQ227" s="1076" t="s">
        <v>35</v>
      </c>
      <c r="BR227" s="1096" t="s">
        <v>35</v>
      </c>
      <c r="BS227" s="1056" t="s">
        <v>35</v>
      </c>
      <c r="BT227" s="1056" t="s">
        <v>35</v>
      </c>
      <c r="BU227" s="1056" t="s">
        <v>35</v>
      </c>
      <c r="BV227" s="1056" t="s">
        <v>35</v>
      </c>
      <c r="BW227" s="1056" t="s">
        <v>35</v>
      </c>
      <c r="BX227" s="1056" t="s">
        <v>35</v>
      </c>
      <c r="BY227" s="1116" t="s">
        <v>35</v>
      </c>
      <c r="BZ227" s="1116" t="s">
        <v>35</v>
      </c>
      <c r="CA227" s="1116" t="s">
        <v>35</v>
      </c>
      <c r="CB227" s="1116" t="s">
        <v>35</v>
      </c>
      <c r="CC227" s="1116" t="s">
        <v>35</v>
      </c>
      <c r="CD227" s="1116" t="s">
        <v>35</v>
      </c>
      <c r="CE227" s="1116" t="s">
        <v>35</v>
      </c>
      <c r="CF227" s="1116" t="s">
        <v>35</v>
      </c>
      <c r="CG227" s="1116" t="s">
        <v>35</v>
      </c>
      <c r="CH227" s="1116" t="s">
        <v>35</v>
      </c>
      <c r="CI227" s="1116" t="s">
        <v>35</v>
      </c>
      <c r="CJ227" s="1116" t="s">
        <v>35</v>
      </c>
      <c r="CK227" s="1116" t="s">
        <v>35</v>
      </c>
      <c r="CL227" s="1116" t="s">
        <v>35</v>
      </c>
      <c r="CM227" s="1116" t="s">
        <v>35</v>
      </c>
      <c r="CN227" s="1116" t="s">
        <v>35</v>
      </c>
      <c r="CO227" s="1116" t="s">
        <v>35</v>
      </c>
      <c r="CP227" s="1116" t="s">
        <v>35</v>
      </c>
      <c r="CQ227" s="1116" t="s">
        <v>35</v>
      </c>
      <c r="CR227" s="1116" t="s">
        <v>35</v>
      </c>
      <c r="CS227" s="1116" t="s">
        <v>35</v>
      </c>
      <c r="CT227" s="1116" t="s">
        <v>35</v>
      </c>
      <c r="CU227" s="1116" t="s">
        <v>35</v>
      </c>
      <c r="CV227" s="1116" t="s">
        <v>35</v>
      </c>
      <c r="CW227" s="1116" t="s">
        <v>35</v>
      </c>
      <c r="CX227" s="1116" t="s">
        <v>35</v>
      </c>
      <c r="CY227" s="1116" t="s">
        <v>35</v>
      </c>
      <c r="CZ227" s="1136" t="s">
        <v>35</v>
      </c>
    </row>
    <row r="228" s="425" customFormat="true" ht="15" customHeight="true" x14ac:dyDescent="0.2">
      <c r="A228" s="1832"/>
      <c r="B228" s="1416" t="s">
        <v>369</v>
      </c>
      <c r="C228" s="1362">
        <v>0.42282512208864115</v>
      </c>
      <c r="D228" s="1363">
        <v>0.23707831260336346</v>
      </c>
      <c r="E228" s="1363">
        <v>0.18212266643341274</v>
      </c>
      <c r="F228" s="1363">
        <v>0.1443305290385733</v>
      </c>
      <c r="G228" s="1364">
        <v>7.2413589284202759E-2</v>
      </c>
      <c r="H228" s="1365">
        <v>0.33406583241807708</v>
      </c>
      <c r="I228" s="1363">
        <v>0.20029083449800145</v>
      </c>
      <c r="J228" s="1363">
        <v>0.17524734669795294</v>
      </c>
      <c r="K228" s="1363">
        <v>3.891714952546612E-2</v>
      </c>
      <c r="L228" s="1366">
        <v>7.9423424174186269E-2</v>
      </c>
      <c r="M228" s="1367">
        <v>0.48116154418472057</v>
      </c>
      <c r="N228" s="1363">
        <v>0.27581539311575165</v>
      </c>
      <c r="O228" s="1363">
        <v>0.1959685580981258</v>
      </c>
      <c r="P228" s="1363">
        <v>0.13928503685481125</v>
      </c>
      <c r="Q228" s="1364">
        <v>8.0402205982226027E-2</v>
      </c>
      <c r="R228" s="1365">
        <v>1.056466082315242E-2</v>
      </c>
      <c r="S228" s="1363">
        <v>1.7710950901926825</v>
      </c>
      <c r="T228" s="1363">
        <v>8.8723952663443559E-2</v>
      </c>
      <c r="U228" s="1363">
        <v>0.43426592004395637</v>
      </c>
      <c r="V228" s="1363">
        <v>0</v>
      </c>
      <c r="W228" s="1363">
        <v>4.9808176501207585E-2</v>
      </c>
      <c r="X228" s="1363">
        <v>0.50630223284586162</v>
      </c>
      <c r="Y228" s="1363">
        <v>0.64401569979913209</v>
      </c>
      <c r="Z228" s="1363">
        <v>0.27550802064481439</v>
      </c>
      <c r="AA228" s="1363">
        <v>0.87454106274686438</v>
      </c>
      <c r="AB228" s="1363">
        <v>0.22781838655248246</v>
      </c>
      <c r="AC228" s="1363">
        <v>0.12136789524442003</v>
      </c>
      <c r="AD228" s="1363">
        <v>0.43405994531809838</v>
      </c>
      <c r="AE228" s="1363">
        <v>0.23346604332563056</v>
      </c>
      <c r="AF228" s="1363">
        <v>0.13693290263949068</v>
      </c>
      <c r="AG228" s="1363">
        <v>9.9162575741756187E-2</v>
      </c>
      <c r="AH228" s="1363">
        <v>2.9518897011510316E-2</v>
      </c>
      <c r="AI228" s="1363">
        <v>0</v>
      </c>
      <c r="AJ228" s="1363">
        <v>0.17012735506707577</v>
      </c>
      <c r="AK228" s="1363">
        <v>0.12723104926652412</v>
      </c>
      <c r="AL228" s="1363">
        <v>0.80676331768267906</v>
      </c>
      <c r="AM228" s="1363">
        <v>0.58838278321904303</v>
      </c>
      <c r="AN228" s="1363">
        <v>3.181256865111929E-2</v>
      </c>
      <c r="AO228" s="1363">
        <v>3.162107684457343E-2</v>
      </c>
      <c r="AP228" s="1363">
        <v>0.44424920249864636</v>
      </c>
      <c r="AQ228" s="1363">
        <v>3.7327834131734031E-2</v>
      </c>
      <c r="AR228" s="1363">
        <v>4.9357091662496971E-3</v>
      </c>
      <c r="AS228" s="1363">
        <v>0.32446097409038904</v>
      </c>
      <c r="AT228" s="1363">
        <v>1.960232191683468E-2</v>
      </c>
      <c r="AU228" s="1363">
        <v>0.2975654047408462</v>
      </c>
      <c r="AV228" s="1363">
        <v>8.4484376832967431E-2</v>
      </c>
      <c r="AW228" s="1363">
        <v>0</v>
      </c>
      <c r="AX228" s="1363">
        <v>0.14270828678314074</v>
      </c>
      <c r="AY228" s="1368">
        <v>0.14087838582415696</v>
      </c>
      <c r="AZ228" s="1368">
        <v>0.41780878800099064</v>
      </c>
      <c r="BA228" s="1593"/>
      <c r="BB228" s="161" t="s">
        <v>90</v>
      </c>
      <c r="BC228" s="1037" t="s">
        <v>35</v>
      </c>
      <c r="BD228" s="1056" t="s">
        <v>35</v>
      </c>
      <c r="BE228" s="1056" t="s">
        <v>35</v>
      </c>
      <c r="BF228" s="1056" t="s">
        <v>35</v>
      </c>
      <c r="BG228" s="1076" t="s">
        <v>35</v>
      </c>
      <c r="BH228" s="1096" t="s">
        <v>35</v>
      </c>
      <c r="BI228" s="1056" t="s">
        <v>35</v>
      </c>
      <c r="BJ228" s="1056" t="s">
        <v>35</v>
      </c>
      <c r="BK228" s="1056" t="s">
        <v>35</v>
      </c>
      <c r="BL228" s="1076" t="s">
        <v>35</v>
      </c>
      <c r="BM228" s="1096" t="s">
        <v>35</v>
      </c>
      <c r="BN228" s="1056" t="s">
        <v>35</v>
      </c>
      <c r="BO228" s="1056" t="s">
        <v>35</v>
      </c>
      <c r="BP228" s="1056" t="s">
        <v>35</v>
      </c>
      <c r="BQ228" s="1076" t="s">
        <v>35</v>
      </c>
      <c r="BR228" s="1096" t="s">
        <v>35</v>
      </c>
      <c r="BS228" s="1056" t="s">
        <v>35</v>
      </c>
      <c r="BT228" s="1056" t="s">
        <v>35</v>
      </c>
      <c r="BU228" s="1056" t="s">
        <v>35</v>
      </c>
      <c r="BV228" s="1056" t="s">
        <v>35</v>
      </c>
      <c r="BW228" s="1056" t="s">
        <v>35</v>
      </c>
      <c r="BX228" s="1056" t="s">
        <v>35</v>
      </c>
      <c r="BY228" s="1116" t="s">
        <v>35</v>
      </c>
      <c r="BZ228" s="1116" t="s">
        <v>35</v>
      </c>
      <c r="CA228" s="1116" t="s">
        <v>35</v>
      </c>
      <c r="CB228" s="1116" t="s">
        <v>35</v>
      </c>
      <c r="CC228" s="1116" t="s">
        <v>35</v>
      </c>
      <c r="CD228" s="1116" t="s">
        <v>35</v>
      </c>
      <c r="CE228" s="1116" t="s">
        <v>35</v>
      </c>
      <c r="CF228" s="1116" t="s">
        <v>35</v>
      </c>
      <c r="CG228" s="1116" t="s">
        <v>35</v>
      </c>
      <c r="CH228" s="1116" t="s">
        <v>35</v>
      </c>
      <c r="CI228" s="1116" t="s">
        <v>35</v>
      </c>
      <c r="CJ228" s="1116" t="s">
        <v>35</v>
      </c>
      <c r="CK228" s="1116" t="s">
        <v>35</v>
      </c>
      <c r="CL228" s="1116" t="s">
        <v>35</v>
      </c>
      <c r="CM228" s="1116" t="s">
        <v>35</v>
      </c>
      <c r="CN228" s="1116" t="s">
        <v>35</v>
      </c>
      <c r="CO228" s="1116" t="s">
        <v>35</v>
      </c>
      <c r="CP228" s="1116" t="s">
        <v>35</v>
      </c>
      <c r="CQ228" s="1116" t="s">
        <v>35</v>
      </c>
      <c r="CR228" s="1116" t="s">
        <v>35</v>
      </c>
      <c r="CS228" s="1116" t="s">
        <v>35</v>
      </c>
      <c r="CT228" s="1116" t="s">
        <v>35</v>
      </c>
      <c r="CU228" s="1116" t="s">
        <v>35</v>
      </c>
      <c r="CV228" s="1116" t="s">
        <v>35</v>
      </c>
      <c r="CW228" s="1116" t="s">
        <v>35</v>
      </c>
      <c r="CX228" s="1116" t="s">
        <v>35</v>
      </c>
      <c r="CY228" s="1116" t="s">
        <v>35</v>
      </c>
      <c r="CZ228" s="1136" t="s">
        <v>35</v>
      </c>
    </row>
    <row r="229" s="425" customFormat="true" ht="15" customHeight="true" x14ac:dyDescent="0.2">
      <c r="A229" s="1211"/>
      <c r="B229" s="1219"/>
      <c r="C229" s="921"/>
      <c r="D229" s="922"/>
      <c r="E229" s="922"/>
      <c r="F229" s="922"/>
      <c r="G229" s="923"/>
      <c r="H229" s="924"/>
      <c r="I229" s="922"/>
      <c r="J229" s="922"/>
      <c r="K229" s="922"/>
      <c r="L229" s="925"/>
      <c r="M229" s="926"/>
      <c r="N229" s="922"/>
      <c r="O229" s="922"/>
      <c r="P229" s="922"/>
      <c r="Q229" s="923"/>
      <c r="R229" s="924"/>
      <c r="S229" s="922"/>
      <c r="T229" s="922"/>
      <c r="U229" s="922"/>
      <c r="V229" s="922"/>
      <c r="W229" s="922"/>
      <c r="X229" s="922"/>
      <c r="Y229" s="922"/>
      <c r="Z229" s="922"/>
      <c r="AA229" s="927"/>
      <c r="AB229" s="813"/>
      <c r="AC229" s="813"/>
      <c r="AD229" s="813"/>
      <c r="AE229" s="813"/>
      <c r="AF229" s="813"/>
      <c r="AG229" s="813"/>
      <c r="AH229" s="813"/>
      <c r="AI229" s="813"/>
      <c r="AJ229" s="813"/>
      <c r="AK229" s="813"/>
      <c r="AL229" s="813"/>
      <c r="AM229" s="813"/>
      <c r="AN229" s="813"/>
      <c r="AO229" s="813"/>
      <c r="AP229" s="813"/>
      <c r="AQ229" s="813"/>
      <c r="AR229" s="813"/>
      <c r="AS229" s="813"/>
      <c r="AT229" s="813"/>
      <c r="AU229" s="813"/>
      <c r="AV229" s="813"/>
      <c r="AW229" s="813"/>
      <c r="AX229" s="813"/>
      <c r="AY229" s="814"/>
      <c r="AZ229" s="814"/>
      <c r="BA229" s="1593"/>
      <c r="BB229" s="161" t="s">
        <v>91</v>
      </c>
      <c r="BC229" s="1037" t="s">
        <v>35</v>
      </c>
      <c r="BD229" s="1056" t="s">
        <v>35</v>
      </c>
      <c r="BE229" s="1056" t="s">
        <v>35</v>
      </c>
      <c r="BF229" s="1056" t="s">
        <v>35</v>
      </c>
      <c r="BG229" s="1076" t="s">
        <v>35</v>
      </c>
      <c r="BH229" s="1096" t="s">
        <v>35</v>
      </c>
      <c r="BI229" s="1056" t="s">
        <v>35</v>
      </c>
      <c r="BJ229" s="1056" t="s">
        <v>35</v>
      </c>
      <c r="BK229" s="1056" t="s">
        <v>35</v>
      </c>
      <c r="BL229" s="1076" t="s">
        <v>35</v>
      </c>
      <c r="BM229" s="1096" t="s">
        <v>35</v>
      </c>
      <c r="BN229" s="1056" t="s">
        <v>35</v>
      </c>
      <c r="BO229" s="1056" t="s">
        <v>35</v>
      </c>
      <c r="BP229" s="1056" t="s">
        <v>35</v>
      </c>
      <c r="BQ229" s="1076" t="s">
        <v>35</v>
      </c>
      <c r="BR229" s="1096" t="s">
        <v>35</v>
      </c>
      <c r="BS229" s="1056" t="s">
        <v>35</v>
      </c>
      <c r="BT229" s="1056" t="s">
        <v>35</v>
      </c>
      <c r="BU229" s="1056" t="s">
        <v>35</v>
      </c>
      <c r="BV229" s="1056" t="s">
        <v>35</v>
      </c>
      <c r="BW229" s="1056" t="s">
        <v>35</v>
      </c>
      <c r="BX229" s="1056" t="s">
        <v>35</v>
      </c>
      <c r="BY229" s="1116" t="s">
        <v>35</v>
      </c>
      <c r="BZ229" s="1116" t="s">
        <v>35</v>
      </c>
      <c r="CA229" s="1116" t="s">
        <v>35</v>
      </c>
      <c r="CB229" s="1116" t="s">
        <v>35</v>
      </c>
      <c r="CC229" s="1116" t="s">
        <v>35</v>
      </c>
      <c r="CD229" s="1116" t="s">
        <v>35</v>
      </c>
      <c r="CE229" s="1116" t="s">
        <v>35</v>
      </c>
      <c r="CF229" s="1116" t="s">
        <v>35</v>
      </c>
      <c r="CG229" s="1116" t="s">
        <v>35</v>
      </c>
      <c r="CH229" s="1116" t="s">
        <v>35</v>
      </c>
      <c r="CI229" s="1116" t="s">
        <v>35</v>
      </c>
      <c r="CJ229" s="1116" t="s">
        <v>35</v>
      </c>
      <c r="CK229" s="1116" t="s">
        <v>35</v>
      </c>
      <c r="CL229" s="1116" t="s">
        <v>35</v>
      </c>
      <c r="CM229" s="1116" t="s">
        <v>35</v>
      </c>
      <c r="CN229" s="1116" t="s">
        <v>35</v>
      </c>
      <c r="CO229" s="1116" t="s">
        <v>35</v>
      </c>
      <c r="CP229" s="1116" t="s">
        <v>35</v>
      </c>
      <c r="CQ229" s="1116" t="s">
        <v>35</v>
      </c>
      <c r="CR229" s="1116" t="s">
        <v>35</v>
      </c>
      <c r="CS229" s="1116" t="s">
        <v>35</v>
      </c>
      <c r="CT229" s="1116" t="s">
        <v>35</v>
      </c>
      <c r="CU229" s="1116" t="s">
        <v>35</v>
      </c>
      <c r="CV229" s="1116" t="s">
        <v>35</v>
      </c>
      <c r="CW229" s="1116" t="s">
        <v>35</v>
      </c>
      <c r="CX229" s="1116" t="s">
        <v>35</v>
      </c>
      <c r="CY229" s="1116" t="s">
        <v>35</v>
      </c>
      <c r="CZ229" s="1136" t="s">
        <v>35</v>
      </c>
    </row>
    <row r="230" s="425" customFormat="true" ht="15" customHeight="true" x14ac:dyDescent="0.2">
      <c r="A230" s="1212"/>
      <c r="B230" s="1417"/>
      <c r="C230" s="1162"/>
      <c r="D230" s="1163"/>
      <c r="E230" s="1163"/>
      <c r="F230" s="1163"/>
      <c r="G230" s="1201"/>
      <c r="H230" s="1191"/>
      <c r="I230" s="1163"/>
      <c r="J230" s="1163"/>
      <c r="K230" s="1163"/>
      <c r="L230" s="1170"/>
      <c r="M230" s="1180"/>
      <c r="N230" s="1163"/>
      <c r="O230" s="1163"/>
      <c r="P230" s="1163"/>
      <c r="Q230" s="1201"/>
      <c r="R230" s="1193"/>
      <c r="S230" s="1163"/>
      <c r="T230" s="1163"/>
      <c r="U230" s="1163"/>
      <c r="V230" s="1163"/>
      <c r="W230" s="1163"/>
      <c r="X230" s="1163"/>
      <c r="Y230" s="1163"/>
      <c r="Z230" s="1163"/>
      <c r="AA230" s="1163"/>
      <c r="AB230" s="1163"/>
      <c r="AC230" s="1163"/>
      <c r="AD230" s="1163"/>
      <c r="AE230" s="1163"/>
      <c r="AF230" s="1163"/>
      <c r="AG230" s="1163"/>
      <c r="AH230" s="1163"/>
      <c r="AI230" s="1163"/>
      <c r="AJ230" s="1163"/>
      <c r="AK230" s="1163"/>
      <c r="AL230" s="1163"/>
      <c r="AM230" s="1163"/>
      <c r="AN230" s="1163"/>
      <c r="AO230" s="1163"/>
      <c r="AP230" s="1163"/>
      <c r="AQ230" s="1163"/>
      <c r="AR230" s="1163"/>
      <c r="AS230" s="1163"/>
      <c r="AT230" s="1163"/>
      <c r="AU230" s="1163"/>
      <c r="AV230" s="1163"/>
      <c r="AW230" s="1163"/>
      <c r="AX230" s="1163"/>
      <c r="AY230" s="1164"/>
      <c r="AZ230" s="1164"/>
      <c r="BA230" s="1593"/>
      <c r="BB230" s="161" t="s">
        <v>92</v>
      </c>
      <c r="BC230" s="1037" t="s">
        <v>35</v>
      </c>
      <c r="BD230" s="1056" t="s">
        <v>35</v>
      </c>
      <c r="BE230" s="1056" t="s">
        <v>35</v>
      </c>
      <c r="BF230" s="1056" t="s">
        <v>35</v>
      </c>
      <c r="BG230" s="1076" t="s">
        <v>35</v>
      </c>
      <c r="BH230" s="1096" t="s">
        <v>35</v>
      </c>
      <c r="BI230" s="1056" t="s">
        <v>35</v>
      </c>
      <c r="BJ230" s="1056" t="s">
        <v>35</v>
      </c>
      <c r="BK230" s="1056" t="s">
        <v>35</v>
      </c>
      <c r="BL230" s="1076" t="s">
        <v>35</v>
      </c>
      <c r="BM230" s="1096" t="s">
        <v>35</v>
      </c>
      <c r="BN230" s="1056" t="s">
        <v>35</v>
      </c>
      <c r="BO230" s="1056" t="s">
        <v>35</v>
      </c>
      <c r="BP230" s="1056" t="s">
        <v>35</v>
      </c>
      <c r="BQ230" s="1076" t="s">
        <v>35</v>
      </c>
      <c r="BR230" s="1096" t="s">
        <v>35</v>
      </c>
      <c r="BS230" s="1056" t="s">
        <v>35</v>
      </c>
      <c r="BT230" s="1056" t="s">
        <v>35</v>
      </c>
      <c r="BU230" s="1056" t="s">
        <v>35</v>
      </c>
      <c r="BV230" s="1056" t="s">
        <v>35</v>
      </c>
      <c r="BW230" s="1056" t="s">
        <v>35</v>
      </c>
      <c r="BX230" s="1056" t="s">
        <v>35</v>
      </c>
      <c r="BY230" s="1116" t="s">
        <v>35</v>
      </c>
      <c r="BZ230" s="1116" t="s">
        <v>35</v>
      </c>
      <c r="CA230" s="1116" t="s">
        <v>35</v>
      </c>
      <c r="CB230" s="1116" t="s">
        <v>35</v>
      </c>
      <c r="CC230" s="1116" t="s">
        <v>35</v>
      </c>
      <c r="CD230" s="1116" t="s">
        <v>35</v>
      </c>
      <c r="CE230" s="1116" t="s">
        <v>35</v>
      </c>
      <c r="CF230" s="1116" t="s">
        <v>35</v>
      </c>
      <c r="CG230" s="1116" t="s">
        <v>35</v>
      </c>
      <c r="CH230" s="1116" t="s">
        <v>35</v>
      </c>
      <c r="CI230" s="1116" t="s">
        <v>35</v>
      </c>
      <c r="CJ230" s="1116" t="s">
        <v>35</v>
      </c>
      <c r="CK230" s="1116" t="s">
        <v>35</v>
      </c>
      <c r="CL230" s="1116" t="s">
        <v>35</v>
      </c>
      <c r="CM230" s="1116" t="s">
        <v>35</v>
      </c>
      <c r="CN230" s="1116" t="s">
        <v>35</v>
      </c>
      <c r="CO230" s="1116" t="s">
        <v>35</v>
      </c>
      <c r="CP230" s="1116" t="s">
        <v>35</v>
      </c>
      <c r="CQ230" s="1116" t="s">
        <v>35</v>
      </c>
      <c r="CR230" s="1116" t="s">
        <v>35</v>
      </c>
      <c r="CS230" s="1116" t="s">
        <v>35</v>
      </c>
      <c r="CT230" s="1116" t="s">
        <v>35</v>
      </c>
      <c r="CU230" s="1116" t="s">
        <v>35</v>
      </c>
      <c r="CV230" s="1116" t="s">
        <v>35</v>
      </c>
      <c r="CW230" s="1116" t="s">
        <v>35</v>
      </c>
      <c r="CX230" s="1116" t="s">
        <v>35</v>
      </c>
      <c r="CY230" s="1116" t="s">
        <v>35</v>
      </c>
      <c r="CZ230" s="1136" t="s">
        <v>35</v>
      </c>
    </row>
    <row r="231" s="425" customFormat="true" ht="15" customHeight="true" x14ac:dyDescent="0.2">
      <c r="A231" s="1213"/>
      <c r="B231" s="1418"/>
      <c r="C231" s="1165"/>
      <c r="D231" s="1166"/>
      <c r="E231" s="1166"/>
      <c r="F231" s="1166"/>
      <c r="G231" s="1202"/>
      <c r="H231" s="1192"/>
      <c r="I231" s="1166"/>
      <c r="J231" s="1166"/>
      <c r="K231" s="1166"/>
      <c r="L231" s="1171"/>
      <c r="M231" s="1181"/>
      <c r="N231" s="1166"/>
      <c r="O231" s="1166"/>
      <c r="P231" s="1166"/>
      <c r="Q231" s="1202"/>
      <c r="R231" s="1192"/>
      <c r="S231" s="1166"/>
      <c r="T231" s="1166"/>
      <c r="U231" s="1166"/>
      <c r="V231" s="1166"/>
      <c r="W231" s="1166"/>
      <c r="X231" s="1166"/>
      <c r="Y231" s="1166"/>
      <c r="Z231" s="1166"/>
      <c r="AA231" s="1166"/>
      <c r="AB231" s="1166"/>
      <c r="AC231" s="1166"/>
      <c r="AD231" s="1166"/>
      <c r="AE231" s="1166"/>
      <c r="AF231" s="1166"/>
      <c r="AG231" s="1166"/>
      <c r="AH231" s="1166"/>
      <c r="AI231" s="1166"/>
      <c r="AJ231" s="1166"/>
      <c r="AK231" s="1166"/>
      <c r="AL231" s="1166"/>
      <c r="AM231" s="1166"/>
      <c r="AN231" s="1166"/>
      <c r="AO231" s="1166"/>
      <c r="AP231" s="1166"/>
      <c r="AQ231" s="1166"/>
      <c r="AR231" s="1166"/>
      <c r="AS231" s="1166"/>
      <c r="AT231" s="1166"/>
      <c r="AU231" s="1166"/>
      <c r="AV231" s="1166"/>
      <c r="AW231" s="1166"/>
      <c r="AX231" s="1166"/>
      <c r="AY231" s="1167"/>
      <c r="AZ231" s="1167"/>
      <c r="BA231" s="1767" t="s">
        <v>365</v>
      </c>
      <c r="BB231" s="161" t="s">
        <v>366</v>
      </c>
      <c r="BC231" s="351">
        <v>531926.49336601107</v>
      </c>
      <c r="BD231" s="302">
        <v>543207.0036949967</v>
      </c>
      <c r="BE231" s="302">
        <v>547974.54451600416</v>
      </c>
      <c r="BF231" s="302">
        <v>553143.74981901026</v>
      </c>
      <c r="BG231" s="352">
        <v>556158.84941999207</v>
      </c>
      <c r="BH231" s="360">
        <v>178991.31132600151</v>
      </c>
      <c r="BI231" s="302">
        <v>182341.99107599884</v>
      </c>
      <c r="BJ231" s="302">
        <v>182448.32421199873</v>
      </c>
      <c r="BK231" s="302">
        <v>183556.94002600227</v>
      </c>
      <c r="BL231" s="352">
        <v>183679.48669800066</v>
      </c>
      <c r="BM231" s="360">
        <v>354778.68346100807</v>
      </c>
      <c r="BN231" s="302">
        <v>361515.45188200526</v>
      </c>
      <c r="BO231" s="302">
        <v>364392.51328800013</v>
      </c>
      <c r="BP231" s="302">
        <v>368358.6032929974</v>
      </c>
      <c r="BQ231" s="352">
        <v>372347.33555399859</v>
      </c>
      <c r="BR231" s="360">
        <v>116381.29616999956</v>
      </c>
      <c r="BS231" s="302">
        <v>2283.2264039999941</v>
      </c>
      <c r="BT231" s="302">
        <v>62031.437339999255</v>
      </c>
      <c r="BU231" s="302">
        <v>232564.54912099888</v>
      </c>
      <c r="BV231" s="302">
        <v>2186.8169850000027</v>
      </c>
      <c r="BW231" s="302">
        <v>63799.120611999606</v>
      </c>
      <c r="BX231" s="302">
        <v>704.1905399999996</v>
      </c>
      <c r="BY231" s="303">
        <v>398.22605799999997</v>
      </c>
      <c r="BZ231" s="303">
        <v>39178.543016999982</v>
      </c>
      <c r="CA231" s="303">
        <v>3019.5901949999998</v>
      </c>
      <c r="CB231" s="303">
        <v>132057.99912399886</v>
      </c>
      <c r="CC231" s="303">
        <v>62268.711244000282</v>
      </c>
      <c r="CD231" s="303">
        <v>14872.639238999898</v>
      </c>
      <c r="CE231" s="303">
        <v>25487.56763199994</v>
      </c>
      <c r="CF231" s="303">
        <v>71049.442593000334</v>
      </c>
      <c r="CG231" s="303">
        <v>129799.71052999923</v>
      </c>
      <c r="CH231" s="303">
        <v>79453.075194000179</v>
      </c>
      <c r="CI231" s="303">
        <v>164.43321699999976</v>
      </c>
      <c r="CJ231" s="303">
        <v>176806.19561399953</v>
      </c>
      <c r="CK231" s="303">
        <v>268690.14958500123</v>
      </c>
      <c r="CL231" s="303">
        <v>4450.1555949999565</v>
      </c>
      <c r="CM231" s="303">
        <v>6180.7969069999799</v>
      </c>
      <c r="CN231" s="303">
        <v>2329.8605289999959</v>
      </c>
      <c r="CO231" s="303">
        <v>3265.4324439999668</v>
      </c>
      <c r="CP231" s="303">
        <v>92712.886210002005</v>
      </c>
      <c r="CQ231" s="303">
        <v>2571.6045010000148</v>
      </c>
      <c r="CR231" s="303">
        <v>60060.496084000493</v>
      </c>
      <c r="CS231" s="303">
        <v>148971.16408300499</v>
      </c>
      <c r="CT231" s="303">
        <v>1138.1750919999938</v>
      </c>
      <c r="CU231" s="303">
        <v>172646.62331599969</v>
      </c>
      <c r="CV231" s="303">
        <v>85551.435835999742</v>
      </c>
      <c r="CW231" s="303">
        <v>8030.2753139999922</v>
      </c>
      <c r="CX231" s="303">
        <v>436741.61118101521</v>
      </c>
      <c r="CY231" s="303">
        <v>22305.307125000079</v>
      </c>
      <c r="CZ231" s="374">
        <v>201447.07067599872</v>
      </c>
    </row>
    <row r="232" s="425" customFormat="true" ht="15" customHeight="true" x14ac:dyDescent="0.2">
      <c r="A232" s="1214"/>
      <c r="B232" s="1419"/>
      <c r="C232" s="1369"/>
      <c r="D232" s="1370"/>
      <c r="E232" s="1370"/>
      <c r="F232" s="1370"/>
      <c r="G232" s="1371"/>
      <c r="H232" s="1372"/>
      <c r="I232" s="1370"/>
      <c r="J232" s="1370"/>
      <c r="K232" s="1370"/>
      <c r="L232" s="1373"/>
      <c r="M232" s="1374"/>
      <c r="N232" s="1370"/>
      <c r="O232" s="1370"/>
      <c r="P232" s="1370"/>
      <c r="Q232" s="1371"/>
      <c r="R232" s="1372"/>
      <c r="S232" s="1370"/>
      <c r="T232" s="1370"/>
      <c r="U232" s="1370"/>
      <c r="V232" s="1370"/>
      <c r="W232" s="1370"/>
      <c r="X232" s="1370"/>
      <c r="Y232" s="1370"/>
      <c r="Z232" s="1370"/>
      <c r="AA232" s="1370"/>
      <c r="AB232" s="1370"/>
      <c r="AC232" s="1370"/>
      <c r="AD232" s="1370"/>
      <c r="AE232" s="1370"/>
      <c r="AF232" s="1370"/>
      <c r="AG232" s="1370"/>
      <c r="AH232" s="1370"/>
      <c r="AI232" s="1370"/>
      <c r="AJ232" s="1370"/>
      <c r="AK232" s="1370"/>
      <c r="AL232" s="1370"/>
      <c r="AM232" s="1370"/>
      <c r="AN232" s="1370"/>
      <c r="AO232" s="1370"/>
      <c r="AP232" s="1370"/>
      <c r="AQ232" s="1370"/>
      <c r="AR232" s="1370"/>
      <c r="AS232" s="1370"/>
      <c r="AT232" s="1370"/>
      <c r="AU232" s="1370"/>
      <c r="AV232" s="1370"/>
      <c r="AW232" s="1370"/>
      <c r="AX232" s="1370"/>
      <c r="AY232" s="1375"/>
      <c r="AZ232" s="1375"/>
      <c r="BA232" s="1767"/>
      <c r="BB232" s="161" t="s">
        <v>367</v>
      </c>
      <c r="BC232" s="351">
        <v>28023.366422999952</v>
      </c>
      <c r="BD232" s="302">
        <v>17792.443126000002</v>
      </c>
      <c r="BE232" s="302">
        <v>12638.839599000032</v>
      </c>
      <c r="BF232" s="302">
        <v>7891.1362609999887</v>
      </c>
      <c r="BG232" s="352">
        <v>4267.7439280000026</v>
      </c>
      <c r="BH232" s="360">
        <v>6053.955606000005</v>
      </c>
      <c r="BI232" s="302">
        <v>2940.2840029999984</v>
      </c>
      <c r="BJ232" s="302">
        <v>2349.4955469999986</v>
      </c>
      <c r="BK232" s="302">
        <v>1525.8338940000001</v>
      </c>
      <c r="BL232" s="352">
        <v>893.70749999999953</v>
      </c>
      <c r="BM232" s="360">
        <v>20026.676670999936</v>
      </c>
      <c r="BN232" s="302">
        <v>14141.44995699997</v>
      </c>
      <c r="BO232" s="302">
        <v>11042.866459000006</v>
      </c>
      <c r="BP232" s="302">
        <v>7331.6086329999944</v>
      </c>
      <c r="BQ232" s="352">
        <v>4307.6510669999998</v>
      </c>
      <c r="BR232" s="360">
        <v>363.54616699999997</v>
      </c>
      <c r="BS232" s="302">
        <v>53.260541000000003</v>
      </c>
      <c r="BT232" s="302">
        <v>5016.8298219999788</v>
      </c>
      <c r="BU232" s="302">
        <v>12318.763055999994</v>
      </c>
      <c r="BV232" s="302">
        <v>15.920333999999999</v>
      </c>
      <c r="BW232" s="302">
        <v>240.13776299999995</v>
      </c>
      <c r="BX232" s="302">
        <v>6.3752630000000003</v>
      </c>
      <c r="BY232" s="303">
        <v>6.6519570000000003</v>
      </c>
      <c r="BZ232" s="303">
        <v>1156.0888869999994</v>
      </c>
      <c r="CA232" s="303">
        <v>211.81334800000002</v>
      </c>
      <c r="CB232" s="303">
        <v>2138.946910000001</v>
      </c>
      <c r="CC232" s="303">
        <v>1257.5754149999984</v>
      </c>
      <c r="CD232" s="303">
        <v>167.16270799999998</v>
      </c>
      <c r="CE232" s="303">
        <v>936.26216700000134</v>
      </c>
      <c r="CF232" s="303">
        <v>4089.8554430000013</v>
      </c>
      <c r="CG232" s="303">
        <v>3636.2358659999968</v>
      </c>
      <c r="CH232" s="303">
        <v>711.16272399999968</v>
      </c>
      <c r="CI232" s="303">
        <v>0.148312</v>
      </c>
      <c r="CJ232" s="303">
        <v>4819.2486109999945</v>
      </c>
      <c r="CK232" s="303">
        <v>4624.9235139999964</v>
      </c>
      <c r="CL232" s="303">
        <v>411.45392600000008</v>
      </c>
      <c r="CM232" s="303">
        <v>57.724933000000021</v>
      </c>
      <c r="CN232" s="303">
        <v>9.7990589999999997</v>
      </c>
      <c r="CO232" s="303">
        <v>35.444738999999991</v>
      </c>
      <c r="CP232" s="303">
        <v>1876.0735159999997</v>
      </c>
      <c r="CQ232" s="303">
        <v>21.757726000000005</v>
      </c>
      <c r="CR232" s="303">
        <v>923.13931600000035</v>
      </c>
      <c r="CS232" s="303">
        <v>4895.9460200000003</v>
      </c>
      <c r="CT232" s="303">
        <v>2.5082780000000002</v>
      </c>
      <c r="CU232" s="303">
        <v>6139.7448780000004</v>
      </c>
      <c r="CV232" s="303">
        <v>373.57303600000006</v>
      </c>
      <c r="CW232" s="303">
        <v>24.091356000000001</v>
      </c>
      <c r="CX232" s="303">
        <v>5048.1275630000055</v>
      </c>
      <c r="CY232" s="303">
        <v>678.20721500000013</v>
      </c>
      <c r="CZ232" s="374">
        <v>8339.4408359999998</v>
      </c>
    </row>
    <row r="233" s="425" customFormat="true" ht="15" customHeight="true" x14ac:dyDescent="0.2">
      <c r="A233" s="1215"/>
      <c r="B233" s="1420"/>
      <c r="C233" s="1376"/>
      <c r="D233" s="1377"/>
      <c r="E233" s="1377"/>
      <c r="F233" s="1377"/>
      <c r="G233" s="1378"/>
      <c r="H233" s="1379"/>
      <c r="I233" s="1377"/>
      <c r="J233" s="1377"/>
      <c r="K233" s="1377"/>
      <c r="L233" s="1380"/>
      <c r="M233" s="1381"/>
      <c r="N233" s="1377"/>
      <c r="O233" s="1377"/>
      <c r="P233" s="1377"/>
      <c r="Q233" s="1378"/>
      <c r="R233" s="1379"/>
      <c r="S233" s="1377"/>
      <c r="T233" s="1377"/>
      <c r="U233" s="1377"/>
      <c r="V233" s="1377"/>
      <c r="W233" s="1377"/>
      <c r="X233" s="1377"/>
      <c r="Y233" s="1377"/>
      <c r="Z233" s="1377"/>
      <c r="AA233" s="1377"/>
      <c r="AB233" s="1377"/>
      <c r="AC233" s="1377"/>
      <c r="AD233" s="1377"/>
      <c r="AE233" s="1377"/>
      <c r="AF233" s="1377"/>
      <c r="AG233" s="1377"/>
      <c r="AH233" s="1377"/>
      <c r="AI233" s="1377"/>
      <c r="AJ233" s="1377"/>
      <c r="AK233" s="1377"/>
      <c r="AL233" s="1377"/>
      <c r="AM233" s="1377"/>
      <c r="AN233" s="1377"/>
      <c r="AO233" s="1377"/>
      <c r="AP233" s="1377"/>
      <c r="AQ233" s="1377"/>
      <c r="AR233" s="1377"/>
      <c r="AS233" s="1377"/>
      <c r="AT233" s="1377"/>
      <c r="AU233" s="1377"/>
      <c r="AV233" s="1377"/>
      <c r="AW233" s="1377"/>
      <c r="AX233" s="1377"/>
      <c r="AY233" s="1382"/>
      <c r="AZ233" s="1382"/>
      <c r="BA233" s="1767"/>
      <c r="BB233" s="161" t="s">
        <v>368</v>
      </c>
      <c r="BC233" s="351">
        <v>2022.36346</v>
      </c>
      <c r="BD233" s="302">
        <v>2030.7470310000006</v>
      </c>
      <c r="BE233" s="302">
        <v>2716.6682739999997</v>
      </c>
      <c r="BF233" s="302">
        <v>2517.8272239999988</v>
      </c>
      <c r="BG233" s="352">
        <v>3530.6388640000009</v>
      </c>
      <c r="BH233" s="360">
        <v>767.59566400000028</v>
      </c>
      <c r="BI233" s="302">
        <v>794.97530000000029</v>
      </c>
      <c r="BJ233" s="302">
        <v>1308.5873160000008</v>
      </c>
      <c r="BK233" s="302">
        <v>1246.2315179999996</v>
      </c>
      <c r="BL233" s="352">
        <v>1752.1972850000006</v>
      </c>
      <c r="BM233" s="360">
        <v>1300.8614150000017</v>
      </c>
      <c r="BN233" s="302">
        <v>1228.5186340000009</v>
      </c>
      <c r="BO233" s="302">
        <v>1745.1644380000005</v>
      </c>
      <c r="BP233" s="302">
        <v>1712.7444649999998</v>
      </c>
      <c r="BQ233" s="352">
        <v>961.36881799999992</v>
      </c>
      <c r="BR233" s="360">
        <v>251.02959800000002</v>
      </c>
      <c r="BS233" s="302">
        <v>9.8757689999999982</v>
      </c>
      <c r="BT233" s="302">
        <v>251.91149999999996</v>
      </c>
      <c r="BU233" s="302">
        <v>851.38397900000041</v>
      </c>
      <c r="BV233" s="302">
        <v>3.1125759999999998</v>
      </c>
      <c r="BW233" s="302">
        <v>6.4977699999999992</v>
      </c>
      <c r="BX233" s="302">
        <v>0</v>
      </c>
      <c r="BY233" s="303">
        <v>0.73475400000000002</v>
      </c>
      <c r="BZ233" s="303">
        <v>904.48874400000022</v>
      </c>
      <c r="CA233" s="303">
        <v>10.493972999999999</v>
      </c>
      <c r="CB233" s="303">
        <v>240.17355000000003</v>
      </c>
      <c r="CC233" s="303">
        <v>89.384549999999976</v>
      </c>
      <c r="CD233" s="303">
        <v>23.707783999999997</v>
      </c>
      <c r="CE233" s="303">
        <v>12.74132</v>
      </c>
      <c r="CF233" s="303">
        <v>142.75174600000003</v>
      </c>
      <c r="CG233" s="303">
        <v>3199.9362459999998</v>
      </c>
      <c r="CH233" s="303">
        <v>31.336339000000002</v>
      </c>
      <c r="CI233" s="303">
        <v>0</v>
      </c>
      <c r="CJ233" s="303">
        <v>464.85102200000011</v>
      </c>
      <c r="CK233" s="303">
        <v>475.24989399999993</v>
      </c>
      <c r="CL233" s="303">
        <v>40.597676</v>
      </c>
      <c r="CM233" s="303">
        <v>155.46752799999996</v>
      </c>
      <c r="CN233" s="303">
        <v>2.4929670000000002</v>
      </c>
      <c r="CO233" s="303">
        <v>2.3550659999999999</v>
      </c>
      <c r="CP233" s="303">
        <v>884.22829399999955</v>
      </c>
      <c r="CQ233" s="303">
        <v>93.229541999999967</v>
      </c>
      <c r="CR233" s="303">
        <v>20.817595999999998</v>
      </c>
      <c r="CS233" s="303">
        <v>352.50341999999983</v>
      </c>
      <c r="CT233" s="303">
        <v>0.42198099999999999</v>
      </c>
      <c r="CU233" s="303">
        <v>2356.8868269999998</v>
      </c>
      <c r="CV233" s="303">
        <v>240.063841</v>
      </c>
      <c r="CW233" s="303">
        <v>0</v>
      </c>
      <c r="CX233" s="303">
        <v>520.63707699999975</v>
      </c>
      <c r="CY233" s="303">
        <v>27.097874000000001</v>
      </c>
      <c r="CZ233" s="374">
        <v>1151.7601050000001</v>
      </c>
    </row>
    <row r="234" s="425" customFormat="true" ht="15" customHeight="true" x14ac:dyDescent="0.2">
      <c r="A234" s="1215"/>
      <c r="B234" s="1420"/>
      <c r="C234" s="1376"/>
      <c r="D234" s="1377"/>
      <c r="E234" s="1377"/>
      <c r="F234" s="1377"/>
      <c r="G234" s="1378"/>
      <c r="H234" s="1379"/>
      <c r="I234" s="1377"/>
      <c r="J234" s="1377"/>
      <c r="K234" s="1377"/>
      <c r="L234" s="1380"/>
      <c r="M234" s="1381"/>
      <c r="N234" s="1377"/>
      <c r="O234" s="1377"/>
      <c r="P234" s="1377"/>
      <c r="Q234" s="1378"/>
      <c r="R234" s="1379"/>
      <c r="S234" s="1377"/>
      <c r="T234" s="1377"/>
      <c r="U234" s="1377"/>
      <c r="V234" s="1377"/>
      <c r="W234" s="1377"/>
      <c r="X234" s="1377"/>
      <c r="Y234" s="1377"/>
      <c r="Z234" s="1377"/>
      <c r="AA234" s="1377"/>
      <c r="AB234" s="1377"/>
      <c r="AC234" s="1377"/>
      <c r="AD234" s="1377"/>
      <c r="AE234" s="1377"/>
      <c r="AF234" s="1377"/>
      <c r="AG234" s="1377"/>
      <c r="AH234" s="1377"/>
      <c r="AI234" s="1377"/>
      <c r="AJ234" s="1377"/>
      <c r="AK234" s="1377"/>
      <c r="AL234" s="1377"/>
      <c r="AM234" s="1377"/>
      <c r="AN234" s="1377"/>
      <c r="AO234" s="1377"/>
      <c r="AP234" s="1377"/>
      <c r="AQ234" s="1377"/>
      <c r="AR234" s="1377"/>
      <c r="AS234" s="1377"/>
      <c r="AT234" s="1377"/>
      <c r="AU234" s="1377"/>
      <c r="AV234" s="1377"/>
      <c r="AW234" s="1377"/>
      <c r="AX234" s="1377"/>
      <c r="AY234" s="1382"/>
      <c r="AZ234" s="1382"/>
      <c r="BA234" s="1767"/>
      <c r="BB234" s="161" t="s">
        <v>369</v>
      </c>
      <c r="BC234" s="351">
        <v>2386.2494009999991</v>
      </c>
      <c r="BD234" s="302">
        <v>1337.9945780000007</v>
      </c>
      <c r="BE234" s="302">
        <v>1027.8236120000001</v>
      </c>
      <c r="BF234" s="302">
        <v>814.55426299999988</v>
      </c>
      <c r="BG234" s="352">
        <v>408.67761200000007</v>
      </c>
      <c r="BH234" s="360">
        <v>622.81790799999987</v>
      </c>
      <c r="BI234" s="302">
        <v>373.44365099999999</v>
      </c>
      <c r="BJ234" s="302">
        <v>326.71910700000012</v>
      </c>
      <c r="BK234" s="302">
        <v>72.542168999999987</v>
      </c>
      <c r="BL234" s="352">
        <v>148.103635</v>
      </c>
      <c r="BM234" s="360">
        <v>1818.4280799999979</v>
      </c>
      <c r="BN234" s="302">
        <v>1042.3830570000002</v>
      </c>
      <c r="BO234" s="302">
        <v>740.60663000000034</v>
      </c>
      <c r="BP234" s="302">
        <v>526.39904200000012</v>
      </c>
      <c r="BQ234" s="352">
        <v>303.85618700000009</v>
      </c>
      <c r="BR234" s="360">
        <v>12.361523</v>
      </c>
      <c r="BS234" s="302">
        <v>42.305586999999917</v>
      </c>
      <c r="BT234" s="302">
        <v>59.764403999999999</v>
      </c>
      <c r="BU234" s="302">
        <v>1071.796486</v>
      </c>
      <c r="BV234" s="302">
        <v>0</v>
      </c>
      <c r="BW234" s="302">
        <v>31.91592</v>
      </c>
      <c r="BX234" s="302">
        <v>3.6159180000000002</v>
      </c>
      <c r="BY234" s="303">
        <v>2.6291419999999994</v>
      </c>
      <c r="BZ234" s="303">
        <v>113.93097400000002</v>
      </c>
      <c r="CA234" s="303">
        <v>28.601859999999999</v>
      </c>
      <c r="CB234" s="303">
        <v>306.97181499999999</v>
      </c>
      <c r="CC234" s="303">
        <v>77.302821999999992</v>
      </c>
      <c r="CD234" s="303">
        <v>65.669708000000014</v>
      </c>
      <c r="CE234" s="303">
        <v>61.864850000000011</v>
      </c>
      <c r="CF234" s="303">
        <v>103.22724799999999</v>
      </c>
      <c r="CG234" s="303">
        <v>135.62615099999999</v>
      </c>
      <c r="CH234" s="303">
        <v>23.679839000000001</v>
      </c>
      <c r="CI234" s="303">
        <v>0</v>
      </c>
      <c r="CJ234" s="303">
        <v>310.31333099999995</v>
      </c>
      <c r="CK234" s="303">
        <v>348.79006999999996</v>
      </c>
      <c r="CL234" s="303">
        <v>39.870872999999996</v>
      </c>
      <c r="CM234" s="303">
        <v>37.843799000000004</v>
      </c>
      <c r="CN234" s="303">
        <v>0.74533599999999989</v>
      </c>
      <c r="CO234" s="303">
        <v>1.044848</v>
      </c>
      <c r="CP234" s="303">
        <v>426.03151799999972</v>
      </c>
      <c r="CQ234" s="303">
        <v>1.0032209999999999</v>
      </c>
      <c r="CR234" s="303">
        <v>3.0111509999999999</v>
      </c>
      <c r="CS234" s="303">
        <v>502.0112909999998</v>
      </c>
      <c r="CT234" s="303">
        <v>0.22372700000000001</v>
      </c>
      <c r="CU234" s="303">
        <v>540.6283830000001</v>
      </c>
      <c r="CV234" s="303">
        <v>72.857578000000004</v>
      </c>
      <c r="CW234" s="303">
        <v>0</v>
      </c>
      <c r="CX234" s="303">
        <v>632.11564099999975</v>
      </c>
      <c r="CY234" s="303">
        <v>32.462712000000003</v>
      </c>
      <c r="CZ234" s="374">
        <v>885.01631199999997</v>
      </c>
    </row>
    <row r="235" s="425" customFormat="true" ht="15" customHeight="true" x14ac:dyDescent="0.2">
      <c r="A235" s="1215"/>
      <c r="B235" s="1420"/>
      <c r="C235" s="1376"/>
      <c r="D235" s="1377"/>
      <c r="E235" s="1377"/>
      <c r="F235" s="1377"/>
      <c r="G235" s="1378"/>
      <c r="H235" s="1379"/>
      <c r="I235" s="1377"/>
      <c r="J235" s="1377"/>
      <c r="K235" s="1377"/>
      <c r="L235" s="1380"/>
      <c r="M235" s="1381"/>
      <c r="N235" s="1377"/>
      <c r="O235" s="1377"/>
      <c r="P235" s="1377"/>
      <c r="Q235" s="1378"/>
      <c r="R235" s="1379"/>
      <c r="S235" s="1377"/>
      <c r="T235" s="1377"/>
      <c r="U235" s="1377"/>
      <c r="V235" s="1377"/>
      <c r="W235" s="1377"/>
      <c r="X235" s="1377"/>
      <c r="Y235" s="1377"/>
      <c r="Z235" s="1377"/>
      <c r="AA235" s="1377"/>
      <c r="AB235" s="1377"/>
      <c r="AC235" s="1377"/>
      <c r="AD235" s="1377"/>
      <c r="AE235" s="1377"/>
      <c r="AF235" s="1377"/>
      <c r="AG235" s="1377"/>
      <c r="AH235" s="1377"/>
      <c r="AI235" s="1377"/>
      <c r="AJ235" s="1377"/>
      <c r="AK235" s="1377"/>
      <c r="AL235" s="1377"/>
      <c r="AM235" s="1377"/>
      <c r="AN235" s="1377"/>
      <c r="AO235" s="1377"/>
      <c r="AP235" s="1377"/>
      <c r="AQ235" s="1377"/>
      <c r="AR235" s="1377"/>
      <c r="AS235" s="1377"/>
      <c r="AT235" s="1377"/>
      <c r="AU235" s="1377"/>
      <c r="AV235" s="1377"/>
      <c r="AW235" s="1377"/>
      <c r="AX235" s="1377"/>
      <c r="AY235" s="1382"/>
      <c r="AZ235" s="1382"/>
      <c r="BA235" s="1768"/>
      <c r="BB235" s="161" t="s">
        <v>207</v>
      </c>
      <c r="BC235" s="351">
        <v>564358.47265001095</v>
      </c>
      <c r="BD235" s="302">
        <v>564368.18842999416</v>
      </c>
      <c r="BE235" s="302">
        <v>564357.8760010032</v>
      </c>
      <c r="BF235" s="302">
        <v>564367.26756700571</v>
      </c>
      <c r="BG235" s="352">
        <v>564365.90982399252</v>
      </c>
      <c r="BH235" s="360">
        <v>186435.68050400171</v>
      </c>
      <c r="BI235" s="302">
        <v>186450.69402999882</v>
      </c>
      <c r="BJ235" s="302">
        <v>186433.12618199913</v>
      </c>
      <c r="BK235" s="302">
        <v>186401.54760700229</v>
      </c>
      <c r="BL235" s="352">
        <v>186473.49511800043</v>
      </c>
      <c r="BM235" s="360">
        <v>377924.64962700621</v>
      </c>
      <c r="BN235" s="302">
        <v>377927.8035300019</v>
      </c>
      <c r="BO235" s="302">
        <v>377921.1508150007</v>
      </c>
      <c r="BP235" s="302">
        <v>377929.35543299676</v>
      </c>
      <c r="BQ235" s="352">
        <v>377920.21162599884</v>
      </c>
      <c r="BR235" s="360">
        <v>117008.23345799955</v>
      </c>
      <c r="BS235" s="302">
        <v>2388.6683009999974</v>
      </c>
      <c r="BT235" s="302">
        <v>67359.943065999585</v>
      </c>
      <c r="BU235" s="302">
        <v>246806.49264199982</v>
      </c>
      <c r="BV235" s="302">
        <v>2205.849895000003</v>
      </c>
      <c r="BW235" s="302">
        <v>64077.67206499962</v>
      </c>
      <c r="BX235" s="302">
        <v>714.18172099999958</v>
      </c>
      <c r="BY235" s="303">
        <v>408.24191099999996</v>
      </c>
      <c r="BZ235" s="303">
        <v>41353.051621999824</v>
      </c>
      <c r="CA235" s="303">
        <v>3270.4993760000034</v>
      </c>
      <c r="CB235" s="303">
        <v>134744.09139899819</v>
      </c>
      <c r="CC235" s="303">
        <v>63692.974031000209</v>
      </c>
      <c r="CD235" s="303">
        <v>15129.179438999914</v>
      </c>
      <c r="CE235" s="303">
        <v>26498.435968999998</v>
      </c>
      <c r="CF235" s="303">
        <v>75385.277029999823</v>
      </c>
      <c r="CG235" s="303">
        <v>136771.50879299862</v>
      </c>
      <c r="CH235" s="303">
        <v>80219.254095999975</v>
      </c>
      <c r="CI235" s="303">
        <v>164.58152899999976</v>
      </c>
      <c r="CJ235" s="303">
        <v>182400.60857799932</v>
      </c>
      <c r="CK235" s="303">
        <v>274139.11306300171</v>
      </c>
      <c r="CL235" s="303">
        <v>4942.078069999985</v>
      </c>
      <c r="CM235" s="303">
        <v>6431.8331669999807</v>
      </c>
      <c r="CN235" s="303">
        <v>2342.8978909999964</v>
      </c>
      <c r="CO235" s="303">
        <v>3304.2770969999683</v>
      </c>
      <c r="CP235" s="303">
        <v>95899.219538001955</v>
      </c>
      <c r="CQ235" s="303">
        <v>2687.5949900000164</v>
      </c>
      <c r="CR235" s="303">
        <v>61007.464147000472</v>
      </c>
      <c r="CS235" s="303">
        <v>154721.62481400566</v>
      </c>
      <c r="CT235" s="303">
        <v>1141.3290779999941</v>
      </c>
      <c r="CU235" s="303">
        <v>181683.88340400014</v>
      </c>
      <c r="CV235" s="303">
        <v>86237.93029099975</v>
      </c>
      <c r="CW235" s="303">
        <v>8054.3666699999931</v>
      </c>
      <c r="CX235" s="303">
        <v>442942.49146201415</v>
      </c>
      <c r="CY235" s="303">
        <v>23043.074926000107</v>
      </c>
      <c r="CZ235" s="374">
        <v>211823.28792899911</v>
      </c>
    </row>
    <row r="236" s="425" customFormat="true" ht="15" customHeight="true" x14ac:dyDescent="0.2">
      <c r="A236" s="1215"/>
      <c r="B236" s="1420"/>
      <c r="C236" s="1376"/>
      <c r="D236" s="1377"/>
      <c r="E236" s="1377"/>
      <c r="F236" s="1377"/>
      <c r="G236" s="1378"/>
      <c r="H236" s="1379"/>
      <c r="I236" s="1377"/>
      <c r="J236" s="1377"/>
      <c r="K236" s="1377"/>
      <c r="L236" s="1380"/>
      <c r="M236" s="1381"/>
      <c r="N236" s="1377"/>
      <c r="O236" s="1377"/>
      <c r="P236" s="1377"/>
      <c r="Q236" s="1378"/>
      <c r="R236" s="1379"/>
      <c r="S236" s="1377"/>
      <c r="T236" s="1377"/>
      <c r="U236" s="1377"/>
      <c r="V236" s="1377"/>
      <c r="W236" s="1377"/>
      <c r="X236" s="1377"/>
      <c r="Y236" s="1377"/>
      <c r="Z236" s="1377"/>
      <c r="AA236" s="1377"/>
      <c r="AB236" s="1377"/>
      <c r="AC236" s="1377"/>
      <c r="AD236" s="1377"/>
      <c r="AE236" s="1377"/>
      <c r="AF236" s="1377"/>
      <c r="AG236" s="1377"/>
      <c r="AH236" s="1377"/>
      <c r="AI236" s="1377"/>
      <c r="AJ236" s="1377"/>
      <c r="AK236" s="1377"/>
      <c r="AL236" s="1377"/>
      <c r="AM236" s="1377"/>
      <c r="AN236" s="1377"/>
      <c r="AO236" s="1377"/>
      <c r="AP236" s="1377"/>
      <c r="AQ236" s="1377"/>
      <c r="AR236" s="1377"/>
      <c r="AS236" s="1377"/>
      <c r="AT236" s="1377"/>
      <c r="AU236" s="1377"/>
      <c r="AV236" s="1377"/>
      <c r="AW236" s="1377"/>
      <c r="AX236" s="1377"/>
      <c r="AY236" s="1382"/>
      <c r="AZ236" s="1382"/>
      <c r="BA236" s="481"/>
      <c r="BB236" s="161"/>
      <c r="BC236" s="351"/>
      <c r="BD236" s="302"/>
      <c r="BE236" s="302"/>
      <c r="BF236" s="302"/>
      <c r="BG236" s="352"/>
      <c r="BH236" s="360"/>
      <c r="BI236" s="302"/>
      <c r="BJ236" s="302"/>
      <c r="BK236" s="302"/>
      <c r="BL236" s="352"/>
      <c r="BM236" s="360"/>
      <c r="BN236" s="302"/>
      <c r="BO236" s="302"/>
      <c r="BP236" s="302"/>
      <c r="BQ236" s="352"/>
      <c r="BR236" s="360"/>
      <c r="BS236" s="302"/>
      <c r="BT236" s="302"/>
      <c r="BU236" s="302"/>
      <c r="BV236" s="302"/>
      <c r="BW236" s="302"/>
      <c r="BX236" s="302"/>
      <c r="BY236" s="303"/>
      <c r="BZ236" s="303"/>
      <c r="CA236" s="303"/>
      <c r="CB236" s="303"/>
      <c r="CC236" s="303"/>
      <c r="CD236" s="303"/>
      <c r="CE236" s="303"/>
      <c r="CF236" s="303"/>
      <c r="CG236" s="303"/>
      <c r="CH236" s="303"/>
      <c r="CI236" s="303"/>
      <c r="CJ236" s="303"/>
      <c r="CK236" s="303"/>
      <c r="CL236" s="303"/>
      <c r="CM236" s="303"/>
      <c r="CN236" s="303"/>
      <c r="CO236" s="303"/>
      <c r="CP236" s="303"/>
      <c r="CQ236" s="303"/>
      <c r="CR236" s="303"/>
      <c r="CS236" s="303"/>
      <c r="CT236" s="303"/>
      <c r="CU236" s="303"/>
      <c r="CV236" s="303"/>
      <c r="CW236" s="303"/>
      <c r="CX236" s="303"/>
      <c r="CY236" s="303"/>
      <c r="CZ236" s="374"/>
    </row>
    <row r="237" s="425" customFormat="true" ht="15" customHeight="true" x14ac:dyDescent="0.2">
      <c r="A237" s="1215"/>
      <c r="B237" s="1420"/>
      <c r="C237" s="1376"/>
      <c r="D237" s="1377"/>
      <c r="E237" s="1377"/>
      <c r="F237" s="1377"/>
      <c r="G237" s="1378"/>
      <c r="H237" s="1379"/>
      <c r="I237" s="1377"/>
      <c r="J237" s="1377"/>
      <c r="K237" s="1377"/>
      <c r="L237" s="1380"/>
      <c r="M237" s="1381"/>
      <c r="N237" s="1377"/>
      <c r="O237" s="1377"/>
      <c r="P237" s="1377"/>
      <c r="Q237" s="1378"/>
      <c r="R237" s="1379"/>
      <c r="S237" s="1377"/>
      <c r="T237" s="1377"/>
      <c r="U237" s="1377"/>
      <c r="V237" s="1377"/>
      <c r="W237" s="1377"/>
      <c r="X237" s="1377"/>
      <c r="Y237" s="1377"/>
      <c r="Z237" s="1377"/>
      <c r="AA237" s="1377"/>
      <c r="AB237" s="1377"/>
      <c r="AC237" s="1377"/>
      <c r="AD237" s="1377"/>
      <c r="AE237" s="1377"/>
      <c r="AF237" s="1377"/>
      <c r="AG237" s="1377"/>
      <c r="AH237" s="1377"/>
      <c r="AI237" s="1377"/>
      <c r="AJ237" s="1377"/>
      <c r="AK237" s="1377"/>
      <c r="AL237" s="1377"/>
      <c r="AM237" s="1377"/>
      <c r="AN237" s="1377"/>
      <c r="AO237" s="1377"/>
      <c r="AP237" s="1377"/>
      <c r="AQ237" s="1377"/>
      <c r="AR237" s="1377"/>
      <c r="AS237" s="1377"/>
      <c r="AT237" s="1377"/>
      <c r="AU237" s="1377"/>
      <c r="AV237" s="1377"/>
      <c r="AW237" s="1377"/>
      <c r="AX237" s="1377"/>
      <c r="AY237" s="1382"/>
      <c r="AZ237" s="1382"/>
      <c r="BA237" s="481"/>
      <c r="BB237" s="161"/>
      <c r="BC237" s="351"/>
      <c r="BD237" s="302"/>
      <c r="BE237" s="302"/>
      <c r="BF237" s="302"/>
      <c r="BG237" s="352"/>
      <c r="BH237" s="360"/>
      <c r="BI237" s="302"/>
      <c r="BJ237" s="302"/>
      <c r="BK237" s="302"/>
      <c r="BL237" s="352"/>
      <c r="BM237" s="360"/>
      <c r="BN237" s="302"/>
      <c r="BO237" s="302"/>
      <c r="BP237" s="302"/>
      <c r="BQ237" s="352"/>
      <c r="BR237" s="360"/>
      <c r="BS237" s="302"/>
      <c r="BT237" s="302"/>
      <c r="BU237" s="302"/>
      <c r="BV237" s="302"/>
      <c r="BW237" s="302"/>
      <c r="BX237" s="302"/>
      <c r="BY237" s="303"/>
      <c r="BZ237" s="303"/>
      <c r="CA237" s="303"/>
      <c r="CB237" s="303"/>
      <c r="CC237" s="303"/>
      <c r="CD237" s="303"/>
      <c r="CE237" s="303"/>
      <c r="CF237" s="303"/>
      <c r="CG237" s="303"/>
      <c r="CH237" s="303"/>
      <c r="CI237" s="303"/>
      <c r="CJ237" s="303"/>
      <c r="CK237" s="303"/>
      <c r="CL237" s="303"/>
      <c r="CM237" s="303"/>
      <c r="CN237" s="303"/>
      <c r="CO237" s="303"/>
      <c r="CP237" s="303"/>
      <c r="CQ237" s="303"/>
      <c r="CR237" s="303"/>
      <c r="CS237" s="303"/>
      <c r="CT237" s="303"/>
      <c r="CU237" s="303"/>
      <c r="CV237" s="303"/>
      <c r="CW237" s="303"/>
      <c r="CX237" s="303"/>
      <c r="CY237" s="303"/>
      <c r="CZ237" s="374"/>
    </row>
    <row r="238" s="425" customFormat="true" ht="15" customHeight="true" x14ac:dyDescent="0.2">
      <c r="A238" s="1215"/>
      <c r="B238" s="1420"/>
      <c r="C238" s="1376"/>
      <c r="D238" s="1377"/>
      <c r="E238" s="1377"/>
      <c r="F238" s="1377"/>
      <c r="G238" s="1378"/>
      <c r="H238" s="1379"/>
      <c r="I238" s="1377"/>
      <c r="J238" s="1377"/>
      <c r="K238" s="1377"/>
      <c r="L238" s="1380"/>
      <c r="M238" s="1381"/>
      <c r="N238" s="1377"/>
      <c r="O238" s="1377"/>
      <c r="P238" s="1377"/>
      <c r="Q238" s="1378"/>
      <c r="R238" s="1379"/>
      <c r="S238" s="1377"/>
      <c r="T238" s="1377"/>
      <c r="U238" s="1377"/>
      <c r="V238" s="1377"/>
      <c r="W238" s="1377"/>
      <c r="X238" s="1377"/>
      <c r="Y238" s="1377"/>
      <c r="Z238" s="1377"/>
      <c r="AA238" s="1377"/>
      <c r="AB238" s="1377"/>
      <c r="AC238" s="1377"/>
      <c r="AD238" s="1377"/>
      <c r="AE238" s="1377"/>
      <c r="AF238" s="1377"/>
      <c r="AG238" s="1377"/>
      <c r="AH238" s="1377"/>
      <c r="AI238" s="1377"/>
      <c r="AJ238" s="1377"/>
      <c r="AK238" s="1377"/>
      <c r="AL238" s="1377"/>
      <c r="AM238" s="1377"/>
      <c r="AN238" s="1377"/>
      <c r="AO238" s="1377"/>
      <c r="AP238" s="1377"/>
      <c r="AQ238" s="1377"/>
      <c r="AR238" s="1377"/>
      <c r="AS238" s="1377"/>
      <c r="AT238" s="1377"/>
      <c r="AU238" s="1377"/>
      <c r="AV238" s="1377"/>
      <c r="AW238" s="1377"/>
      <c r="AX238" s="1377"/>
      <c r="AY238" s="1382"/>
      <c r="AZ238" s="1382"/>
      <c r="BA238" s="481"/>
      <c r="BB238" s="161"/>
      <c r="BC238" s="351"/>
      <c r="BD238" s="302"/>
      <c r="BE238" s="302"/>
      <c r="BF238" s="302"/>
      <c r="BG238" s="352"/>
      <c r="BH238" s="360"/>
      <c r="BI238" s="302"/>
      <c r="BJ238" s="302"/>
      <c r="BK238" s="302"/>
      <c r="BL238" s="352"/>
      <c r="BM238" s="360"/>
      <c r="BN238" s="302"/>
      <c r="BO238" s="302"/>
      <c r="BP238" s="302"/>
      <c r="BQ238" s="352"/>
      <c r="BR238" s="360"/>
      <c r="BS238" s="302"/>
      <c r="BT238" s="302"/>
      <c r="BU238" s="302"/>
      <c r="BV238" s="302"/>
      <c r="BW238" s="302"/>
      <c r="BX238" s="302"/>
      <c r="BY238" s="303"/>
      <c r="BZ238" s="303"/>
      <c r="CA238" s="303"/>
      <c r="CB238" s="303"/>
      <c r="CC238" s="303"/>
      <c r="CD238" s="303"/>
      <c r="CE238" s="303"/>
      <c r="CF238" s="303"/>
      <c r="CG238" s="303"/>
      <c r="CH238" s="303"/>
      <c r="CI238" s="303"/>
      <c r="CJ238" s="303"/>
      <c r="CK238" s="303"/>
      <c r="CL238" s="303"/>
      <c r="CM238" s="303"/>
      <c r="CN238" s="303"/>
      <c r="CO238" s="303"/>
      <c r="CP238" s="303"/>
      <c r="CQ238" s="303"/>
      <c r="CR238" s="303"/>
      <c r="CS238" s="303"/>
      <c r="CT238" s="303"/>
      <c r="CU238" s="303"/>
      <c r="CV238" s="303"/>
      <c r="CW238" s="303"/>
      <c r="CX238" s="303"/>
      <c r="CY238" s="303"/>
      <c r="CZ238" s="374"/>
    </row>
    <row r="239" s="425" customFormat="true" ht="15" customHeight="true" x14ac:dyDescent="0.2">
      <c r="A239" s="1216"/>
      <c r="B239" s="1421"/>
      <c r="C239" s="1383"/>
      <c r="D239" s="1384"/>
      <c r="E239" s="1384"/>
      <c r="F239" s="1384"/>
      <c r="G239" s="1385"/>
      <c r="H239" s="1386"/>
      <c r="I239" s="1384"/>
      <c r="J239" s="1384"/>
      <c r="K239" s="1384"/>
      <c r="L239" s="1387"/>
      <c r="M239" s="1388"/>
      <c r="N239" s="1384"/>
      <c r="O239" s="1384"/>
      <c r="P239" s="1384"/>
      <c r="Q239" s="1385"/>
      <c r="R239" s="1386"/>
      <c r="S239" s="1384"/>
      <c r="T239" s="1384"/>
      <c r="U239" s="1384"/>
      <c r="V239" s="1384"/>
      <c r="W239" s="1384"/>
      <c r="X239" s="1384"/>
      <c r="Y239" s="1384"/>
      <c r="Z239" s="1384"/>
      <c r="AA239" s="1384"/>
      <c r="AB239" s="1384"/>
      <c r="AC239" s="1384"/>
      <c r="AD239" s="1384"/>
      <c r="AE239" s="1384"/>
      <c r="AF239" s="1384"/>
      <c r="AG239" s="1384"/>
      <c r="AH239" s="1384"/>
      <c r="AI239" s="1384"/>
      <c r="AJ239" s="1384"/>
      <c r="AK239" s="1384"/>
      <c r="AL239" s="1384"/>
      <c r="AM239" s="1384"/>
      <c r="AN239" s="1384"/>
      <c r="AO239" s="1384"/>
      <c r="AP239" s="1384"/>
      <c r="AQ239" s="1384"/>
      <c r="AR239" s="1384"/>
      <c r="AS239" s="1384"/>
      <c r="AT239" s="1384"/>
      <c r="AU239" s="1384"/>
      <c r="AV239" s="1384"/>
      <c r="AW239" s="1384"/>
      <c r="AX239" s="1384"/>
      <c r="AY239" s="1389"/>
      <c r="AZ239" s="1389"/>
      <c r="BA239" s="481"/>
      <c r="BB239" s="161"/>
      <c r="BC239" s="351"/>
      <c r="BD239" s="302"/>
      <c r="BE239" s="302"/>
      <c r="BF239" s="302"/>
      <c r="BG239" s="352"/>
      <c r="BH239" s="360"/>
      <c r="BI239" s="302"/>
      <c r="BJ239" s="302"/>
      <c r="BK239" s="302"/>
      <c r="BL239" s="352"/>
      <c r="BM239" s="360"/>
      <c r="BN239" s="302"/>
      <c r="BO239" s="302"/>
      <c r="BP239" s="302"/>
      <c r="BQ239" s="352"/>
      <c r="BR239" s="360"/>
      <c r="BS239" s="302"/>
      <c r="BT239" s="302"/>
      <c r="BU239" s="302"/>
      <c r="BV239" s="302"/>
      <c r="BW239" s="302"/>
      <c r="BX239" s="302"/>
      <c r="BY239" s="303"/>
      <c r="BZ239" s="303"/>
      <c r="CA239" s="303"/>
      <c r="CB239" s="303"/>
      <c r="CC239" s="303"/>
      <c r="CD239" s="303"/>
      <c r="CE239" s="303"/>
      <c r="CF239" s="303"/>
      <c r="CG239" s="303"/>
      <c r="CH239" s="303"/>
      <c r="CI239" s="303"/>
      <c r="CJ239" s="303"/>
      <c r="CK239" s="303"/>
      <c r="CL239" s="303"/>
      <c r="CM239" s="303"/>
      <c r="CN239" s="303"/>
      <c r="CO239" s="303"/>
      <c r="CP239" s="303"/>
      <c r="CQ239" s="303"/>
      <c r="CR239" s="303"/>
      <c r="CS239" s="303"/>
      <c r="CT239" s="303"/>
      <c r="CU239" s="303"/>
      <c r="CV239" s="303"/>
      <c r="CW239" s="303"/>
      <c r="CX239" s="303"/>
      <c r="CY239" s="303"/>
      <c r="CZ239" s="374"/>
    </row>
    <row r="240" s="425" customFormat="true" ht="15" customHeight="true" x14ac:dyDescent="0.2">
      <c r="A240" s="1217"/>
      <c r="B240" s="1220"/>
      <c r="C240" s="935"/>
      <c r="D240" s="936"/>
      <c r="E240" s="936"/>
      <c r="F240" s="936"/>
      <c r="G240" s="937"/>
      <c r="H240" s="938"/>
      <c r="I240" s="936"/>
      <c r="J240" s="936"/>
      <c r="K240" s="936"/>
      <c r="L240" s="939"/>
      <c r="M240" s="940"/>
      <c r="N240" s="936"/>
      <c r="O240" s="936"/>
      <c r="P240" s="936"/>
      <c r="Q240" s="937"/>
      <c r="R240" s="938"/>
      <c r="S240" s="936"/>
      <c r="T240" s="936"/>
      <c r="U240" s="936"/>
      <c r="V240" s="936"/>
      <c r="W240" s="936"/>
      <c r="X240" s="936"/>
      <c r="Y240" s="936"/>
      <c r="Z240" s="936"/>
      <c r="AA240" s="941"/>
      <c r="AB240" s="813"/>
      <c r="AC240" s="813"/>
      <c r="AD240" s="813"/>
      <c r="AE240" s="813"/>
      <c r="AF240" s="813"/>
      <c r="AG240" s="813"/>
      <c r="AH240" s="813"/>
      <c r="AI240" s="813"/>
      <c r="AJ240" s="813"/>
      <c r="AK240" s="813"/>
      <c r="AL240" s="813"/>
      <c r="AM240" s="813"/>
      <c r="AN240" s="813"/>
      <c r="AO240" s="813"/>
      <c r="AP240" s="813"/>
      <c r="AQ240" s="813"/>
      <c r="AR240" s="813"/>
      <c r="AS240" s="813"/>
      <c r="AT240" s="813"/>
      <c r="AU240" s="813"/>
      <c r="AV240" s="813"/>
      <c r="AW240" s="813"/>
      <c r="AX240" s="813"/>
      <c r="AY240" s="814"/>
      <c r="AZ240" s="814"/>
      <c r="BA240" s="481"/>
      <c r="BB240" s="161"/>
      <c r="BC240" s="351"/>
      <c r="BD240" s="302"/>
      <c r="BE240" s="302"/>
      <c r="BF240" s="302"/>
      <c r="BG240" s="352"/>
      <c r="BH240" s="360"/>
      <c r="BI240" s="302"/>
      <c r="BJ240" s="302"/>
      <c r="BK240" s="302"/>
      <c r="BL240" s="352"/>
      <c r="BM240" s="360"/>
      <c r="BN240" s="302"/>
      <c r="BO240" s="302"/>
      <c r="BP240" s="302"/>
      <c r="BQ240" s="352"/>
      <c r="BR240" s="360"/>
      <c r="BS240" s="302"/>
      <c r="BT240" s="302"/>
      <c r="BU240" s="302"/>
      <c r="BV240" s="302"/>
      <c r="BW240" s="302"/>
      <c r="BX240" s="302"/>
      <c r="BY240" s="303"/>
      <c r="BZ240" s="303"/>
      <c r="CA240" s="303"/>
      <c r="CB240" s="303"/>
      <c r="CC240" s="303"/>
      <c r="CD240" s="303"/>
      <c r="CE240" s="303"/>
      <c r="CF240" s="303"/>
      <c r="CG240" s="303"/>
      <c r="CH240" s="303"/>
      <c r="CI240" s="303"/>
      <c r="CJ240" s="303"/>
      <c r="CK240" s="303"/>
      <c r="CL240" s="303"/>
      <c r="CM240" s="303"/>
      <c r="CN240" s="303"/>
      <c r="CO240" s="303"/>
      <c r="CP240" s="303"/>
      <c r="CQ240" s="303"/>
      <c r="CR240" s="303"/>
      <c r="CS240" s="303"/>
      <c r="CT240" s="303"/>
      <c r="CU240" s="303"/>
      <c r="CV240" s="303"/>
      <c r="CW240" s="303"/>
      <c r="CX240" s="303"/>
      <c r="CY240" s="303"/>
      <c r="CZ240" s="374"/>
    </row>
    <row r="241" s="425" customFormat="true" ht="15" customHeight="true" x14ac:dyDescent="0.2">
      <c r="A241" s="1211"/>
      <c r="B241" s="1221"/>
      <c r="C241" s="942"/>
      <c r="D241" s="943"/>
      <c r="E241" s="943"/>
      <c r="F241" s="943"/>
      <c r="G241" s="944"/>
      <c r="H241" s="945"/>
      <c r="I241" s="943"/>
      <c r="J241" s="943"/>
      <c r="K241" s="943"/>
      <c r="L241" s="946"/>
      <c r="M241" s="947"/>
      <c r="N241" s="943"/>
      <c r="O241" s="943"/>
      <c r="P241" s="943"/>
      <c r="Q241" s="944"/>
      <c r="R241" s="945"/>
      <c r="S241" s="943"/>
      <c r="T241" s="943"/>
      <c r="U241" s="943"/>
      <c r="V241" s="943"/>
      <c r="W241" s="943"/>
      <c r="X241" s="943"/>
      <c r="Y241" s="943"/>
      <c r="Z241" s="943"/>
      <c r="AA241" s="948"/>
      <c r="AB241" s="813"/>
      <c r="AC241" s="813"/>
      <c r="AD241" s="813"/>
      <c r="AE241" s="813"/>
      <c r="AF241" s="813"/>
      <c r="AG241" s="813"/>
      <c r="AH241" s="813"/>
      <c r="AI241" s="813"/>
      <c r="AJ241" s="813"/>
      <c r="AK241" s="813"/>
      <c r="AL241" s="813"/>
      <c r="AM241" s="813"/>
      <c r="AN241" s="813"/>
      <c r="AO241" s="813"/>
      <c r="AP241" s="813"/>
      <c r="AQ241" s="813"/>
      <c r="AR241" s="813"/>
      <c r="AS241" s="813"/>
      <c r="AT241" s="813"/>
      <c r="AU241" s="813"/>
      <c r="AV241" s="813"/>
      <c r="AW241" s="813"/>
      <c r="AX241" s="813"/>
      <c r="AY241" s="814"/>
      <c r="AZ241" s="814"/>
      <c r="BA241" s="481"/>
      <c r="BB241" s="161"/>
      <c r="BC241" s="351"/>
      <c r="BD241" s="302"/>
      <c r="BE241" s="302"/>
      <c r="BF241" s="302"/>
      <c r="BG241" s="352"/>
      <c r="BH241" s="360"/>
      <c r="BI241" s="302"/>
      <c r="BJ241" s="302"/>
      <c r="BK241" s="302"/>
      <c r="BL241" s="352"/>
      <c r="BM241" s="360"/>
      <c r="BN241" s="302"/>
      <c r="BO241" s="302"/>
      <c r="BP241" s="302"/>
      <c r="BQ241" s="352"/>
      <c r="BR241" s="360"/>
      <c r="BS241" s="302"/>
      <c r="BT241" s="302"/>
      <c r="BU241" s="302"/>
      <c r="BV241" s="302"/>
      <c r="BW241" s="302"/>
      <c r="BX241" s="302"/>
      <c r="BY241" s="303"/>
      <c r="BZ241" s="303"/>
      <c r="CA241" s="303"/>
      <c r="CB241" s="303"/>
      <c r="CC241" s="303"/>
      <c r="CD241" s="303"/>
      <c r="CE241" s="303"/>
      <c r="CF241" s="303"/>
      <c r="CG241" s="303"/>
      <c r="CH241" s="303"/>
      <c r="CI241" s="303"/>
      <c r="CJ241" s="303"/>
      <c r="CK241" s="303"/>
      <c r="CL241" s="303"/>
      <c r="CM241" s="303"/>
      <c r="CN241" s="303"/>
      <c r="CO241" s="303"/>
      <c r="CP241" s="303"/>
      <c r="CQ241" s="303"/>
      <c r="CR241" s="303"/>
      <c r="CS241" s="303"/>
      <c r="CT241" s="303"/>
      <c r="CU241" s="303"/>
      <c r="CV241" s="303"/>
      <c r="CW241" s="303"/>
      <c r="CX241" s="303"/>
      <c r="CY241" s="303"/>
      <c r="CZ241" s="374"/>
    </row>
    <row r="242" s="425" customFormat="true" ht="15" customHeight="true" x14ac:dyDescent="0.2">
      <c r="A242" s="677"/>
      <c r="B242" s="771"/>
      <c r="C242" s="880"/>
      <c r="D242" s="813"/>
      <c r="E242" s="813"/>
      <c r="F242" s="813"/>
      <c r="G242" s="814"/>
      <c r="H242" s="881"/>
      <c r="I242" s="813"/>
      <c r="J242" s="813"/>
      <c r="K242" s="813"/>
      <c r="L242" s="882"/>
      <c r="M242" s="880"/>
      <c r="N242" s="813"/>
      <c r="O242" s="813"/>
      <c r="P242" s="813"/>
      <c r="Q242" s="814"/>
      <c r="R242" s="881"/>
      <c r="S242" s="813"/>
      <c r="T242" s="813"/>
      <c r="U242" s="813"/>
      <c r="V242" s="813"/>
      <c r="W242" s="813"/>
      <c r="X242" s="813"/>
      <c r="Y242" s="813"/>
      <c r="Z242" s="813"/>
      <c r="AA242" s="813"/>
      <c r="AB242" s="813"/>
      <c r="AC242" s="813"/>
      <c r="AD242" s="813"/>
      <c r="AE242" s="813"/>
      <c r="AF242" s="813"/>
      <c r="AG242" s="813"/>
      <c r="AH242" s="813"/>
      <c r="AI242" s="813"/>
      <c r="AJ242" s="813"/>
      <c r="AK242" s="813"/>
      <c r="AL242" s="813"/>
      <c r="AM242" s="813"/>
      <c r="AN242" s="813"/>
      <c r="AO242" s="813"/>
      <c r="AP242" s="813"/>
      <c r="AQ242" s="813"/>
      <c r="AR242" s="813"/>
      <c r="AS242" s="813"/>
      <c r="AT242" s="813"/>
      <c r="AU242" s="813"/>
      <c r="AV242" s="813"/>
      <c r="AW242" s="813"/>
      <c r="AX242" s="813"/>
      <c r="AY242" s="814"/>
      <c r="AZ242" s="814"/>
      <c r="BA242" s="481"/>
      <c r="BB242" s="161"/>
      <c r="BC242" s="351"/>
      <c r="BD242" s="302"/>
      <c r="BE242" s="302"/>
      <c r="BF242" s="302"/>
      <c r="BG242" s="352"/>
      <c r="BH242" s="360"/>
      <c r="BI242" s="302"/>
      <c r="BJ242" s="302"/>
      <c r="BK242" s="302"/>
      <c r="BL242" s="352"/>
      <c r="BM242" s="360"/>
      <c r="BN242" s="302"/>
      <c r="BO242" s="302"/>
      <c r="BP242" s="302"/>
      <c r="BQ242" s="352"/>
      <c r="BR242" s="360"/>
      <c r="BS242" s="302"/>
      <c r="BT242" s="302"/>
      <c r="BU242" s="302"/>
      <c r="BV242" s="302"/>
      <c r="BW242" s="302"/>
      <c r="BX242" s="302"/>
      <c r="BY242" s="303"/>
      <c r="BZ242" s="303"/>
      <c r="CA242" s="303"/>
      <c r="CB242" s="303"/>
      <c r="CC242" s="303"/>
      <c r="CD242" s="303"/>
      <c r="CE242" s="303"/>
      <c r="CF242" s="303"/>
      <c r="CG242" s="303"/>
      <c r="CH242" s="303"/>
      <c r="CI242" s="303"/>
      <c r="CJ242" s="303"/>
      <c r="CK242" s="303"/>
      <c r="CL242" s="303"/>
      <c r="CM242" s="303"/>
      <c r="CN242" s="303"/>
      <c r="CO242" s="303"/>
      <c r="CP242" s="303"/>
      <c r="CQ242" s="303"/>
      <c r="CR242" s="303"/>
      <c r="CS242" s="303"/>
      <c r="CT242" s="303"/>
      <c r="CU242" s="303"/>
      <c r="CV242" s="303"/>
      <c r="CW242" s="303"/>
      <c r="CX242" s="303"/>
      <c r="CY242" s="303"/>
      <c r="CZ242" s="374"/>
    </row>
    <row r="243" s="425" customFormat="true" ht="15" customHeight="true" x14ac:dyDescent="0.2">
      <c r="A243" s="677"/>
      <c r="B243" s="771"/>
      <c r="C243" s="880"/>
      <c r="D243" s="813"/>
      <c r="E243" s="813"/>
      <c r="F243" s="813"/>
      <c r="G243" s="814"/>
      <c r="H243" s="881"/>
      <c r="I243" s="813"/>
      <c r="J243" s="813"/>
      <c r="K243" s="813"/>
      <c r="L243" s="882"/>
      <c r="M243" s="880"/>
      <c r="N243" s="813"/>
      <c r="O243" s="813"/>
      <c r="P243" s="813"/>
      <c r="Q243" s="814"/>
      <c r="R243" s="881"/>
      <c r="S243" s="813"/>
      <c r="T243" s="813"/>
      <c r="U243" s="813"/>
      <c r="V243" s="813"/>
      <c r="W243" s="813"/>
      <c r="X243" s="813"/>
      <c r="Y243" s="813"/>
      <c r="Z243" s="813"/>
      <c r="AA243" s="813"/>
      <c r="AB243" s="813"/>
      <c r="AC243" s="813"/>
      <c r="AD243" s="813"/>
      <c r="AE243" s="813"/>
      <c r="AF243" s="813"/>
      <c r="AG243" s="813"/>
      <c r="AH243" s="813"/>
      <c r="AI243" s="813"/>
      <c r="AJ243" s="813"/>
      <c r="AK243" s="813"/>
      <c r="AL243" s="813"/>
      <c r="AM243" s="813"/>
      <c r="AN243" s="813"/>
      <c r="AO243" s="813"/>
      <c r="AP243" s="813"/>
      <c r="AQ243" s="813"/>
      <c r="AR243" s="813"/>
      <c r="AS243" s="813"/>
      <c r="AT243" s="813"/>
      <c r="AU243" s="813"/>
      <c r="AV243" s="813"/>
      <c r="AW243" s="813"/>
      <c r="AX243" s="813"/>
      <c r="AY243" s="814"/>
      <c r="AZ243" s="814"/>
      <c r="BA243" s="481"/>
      <c r="BB243" s="161"/>
      <c r="BC243" s="351"/>
      <c r="BD243" s="302"/>
      <c r="BE243" s="302"/>
      <c r="BF243" s="302"/>
      <c r="BG243" s="352"/>
      <c r="BH243" s="360"/>
      <c r="BI243" s="302"/>
      <c r="BJ243" s="302"/>
      <c r="BK243" s="302"/>
      <c r="BL243" s="352"/>
      <c r="BM243" s="360"/>
      <c r="BN243" s="302"/>
      <c r="BO243" s="302"/>
      <c r="BP243" s="302"/>
      <c r="BQ243" s="352"/>
      <c r="BR243" s="360"/>
      <c r="BS243" s="302"/>
      <c r="BT243" s="302"/>
      <c r="BU243" s="302"/>
      <c r="BV243" s="302"/>
      <c r="BW243" s="302"/>
      <c r="BX243" s="302"/>
      <c r="BY243" s="303"/>
      <c r="BZ243" s="303"/>
      <c r="CA243" s="303"/>
      <c r="CB243" s="303"/>
      <c r="CC243" s="303"/>
      <c r="CD243" s="303"/>
      <c r="CE243" s="303"/>
      <c r="CF243" s="303"/>
      <c r="CG243" s="303"/>
      <c r="CH243" s="303"/>
      <c r="CI243" s="303"/>
      <c r="CJ243" s="303"/>
      <c r="CK243" s="303"/>
      <c r="CL243" s="303"/>
      <c r="CM243" s="303"/>
      <c r="CN243" s="303"/>
      <c r="CO243" s="303"/>
      <c r="CP243" s="303"/>
      <c r="CQ243" s="303"/>
      <c r="CR243" s="303"/>
      <c r="CS243" s="303"/>
      <c r="CT243" s="303"/>
      <c r="CU243" s="303"/>
      <c r="CV243" s="303"/>
      <c r="CW243" s="303"/>
      <c r="CX243" s="303"/>
      <c r="CY243" s="303"/>
      <c r="CZ243" s="374"/>
    </row>
    <row r="244" s="425" customFormat="true" ht="15" customHeight="true" x14ac:dyDescent="0.2">
      <c r="A244" s="677"/>
      <c r="B244" s="771"/>
      <c r="C244" s="880"/>
      <c r="D244" s="813"/>
      <c r="E244" s="813"/>
      <c r="F244" s="813"/>
      <c r="G244" s="814"/>
      <c r="H244" s="881"/>
      <c r="I244" s="813"/>
      <c r="J244" s="813"/>
      <c r="K244" s="813"/>
      <c r="L244" s="882"/>
      <c r="M244" s="880"/>
      <c r="N244" s="813"/>
      <c r="O244" s="813"/>
      <c r="P244" s="813"/>
      <c r="Q244" s="814"/>
      <c r="R244" s="881"/>
      <c r="S244" s="813"/>
      <c r="T244" s="813"/>
      <c r="U244" s="813"/>
      <c r="V244" s="813"/>
      <c r="W244" s="813"/>
      <c r="X244" s="813"/>
      <c r="Y244" s="813"/>
      <c r="Z244" s="813"/>
      <c r="AA244" s="813"/>
      <c r="AB244" s="813"/>
      <c r="AC244" s="813"/>
      <c r="AD244" s="813"/>
      <c r="AE244" s="813"/>
      <c r="AF244" s="813"/>
      <c r="AG244" s="813"/>
      <c r="AH244" s="813"/>
      <c r="AI244" s="813"/>
      <c r="AJ244" s="813"/>
      <c r="AK244" s="813"/>
      <c r="AL244" s="813"/>
      <c r="AM244" s="813"/>
      <c r="AN244" s="813"/>
      <c r="AO244" s="813"/>
      <c r="AP244" s="813"/>
      <c r="AQ244" s="813"/>
      <c r="AR244" s="813"/>
      <c r="AS244" s="813"/>
      <c r="AT244" s="813"/>
      <c r="AU244" s="813"/>
      <c r="AV244" s="813"/>
      <c r="AW244" s="813"/>
      <c r="AX244" s="813"/>
      <c r="AY244" s="814"/>
      <c r="AZ244" s="814"/>
      <c r="BA244" s="481"/>
      <c r="BB244" s="161"/>
      <c r="BC244" s="351"/>
      <c r="BD244" s="302"/>
      <c r="BE244" s="302"/>
      <c r="BF244" s="302"/>
      <c r="BG244" s="352"/>
      <c r="BH244" s="360"/>
      <c r="BI244" s="302"/>
      <c r="BJ244" s="302"/>
      <c r="BK244" s="302"/>
      <c r="BL244" s="352"/>
      <c r="BM244" s="360"/>
      <c r="BN244" s="302"/>
      <c r="BO244" s="302"/>
      <c r="BP244" s="302"/>
      <c r="BQ244" s="352"/>
      <c r="BR244" s="360"/>
      <c r="BS244" s="302"/>
      <c r="BT244" s="302"/>
      <c r="BU244" s="302"/>
      <c r="BV244" s="302"/>
      <c r="BW244" s="302"/>
      <c r="BX244" s="302"/>
      <c r="BY244" s="303"/>
      <c r="BZ244" s="303"/>
      <c r="CA244" s="303"/>
      <c r="CB244" s="303"/>
      <c r="CC244" s="303"/>
      <c r="CD244" s="303"/>
      <c r="CE244" s="303"/>
      <c r="CF244" s="303"/>
      <c r="CG244" s="303"/>
      <c r="CH244" s="303"/>
      <c r="CI244" s="303"/>
      <c r="CJ244" s="303"/>
      <c r="CK244" s="303"/>
      <c r="CL244" s="303"/>
      <c r="CM244" s="303"/>
      <c r="CN244" s="303"/>
      <c r="CO244" s="303"/>
      <c r="CP244" s="303"/>
      <c r="CQ244" s="303"/>
      <c r="CR244" s="303"/>
      <c r="CS244" s="303"/>
      <c r="CT244" s="303"/>
      <c r="CU244" s="303"/>
      <c r="CV244" s="303"/>
      <c r="CW244" s="303"/>
      <c r="CX244" s="303"/>
      <c r="CY244" s="303"/>
      <c r="CZ244" s="374"/>
    </row>
    <row r="245" s="425" customFormat="true" ht="15" customHeight="true" x14ac:dyDescent="0.2">
      <c r="A245" s="677"/>
      <c r="B245" s="771"/>
      <c r="C245" s="880"/>
      <c r="D245" s="813"/>
      <c r="E245" s="813"/>
      <c r="F245" s="813"/>
      <c r="G245" s="814"/>
      <c r="H245" s="881"/>
      <c r="I245" s="813"/>
      <c r="J245" s="813"/>
      <c r="K245" s="813"/>
      <c r="L245" s="882"/>
      <c r="M245" s="880"/>
      <c r="N245" s="813"/>
      <c r="O245" s="813"/>
      <c r="P245" s="813"/>
      <c r="Q245" s="814"/>
      <c r="R245" s="881"/>
      <c r="S245" s="813"/>
      <c r="T245" s="813"/>
      <c r="U245" s="813"/>
      <c r="V245" s="813"/>
      <c r="W245" s="813"/>
      <c r="X245" s="813"/>
      <c r="Y245" s="813"/>
      <c r="Z245" s="813"/>
      <c r="AA245" s="813"/>
      <c r="AB245" s="813"/>
      <c r="AC245" s="813"/>
      <c r="AD245" s="813"/>
      <c r="AE245" s="813"/>
      <c r="AF245" s="813"/>
      <c r="AG245" s="813"/>
      <c r="AH245" s="813"/>
      <c r="AI245" s="813"/>
      <c r="AJ245" s="813"/>
      <c r="AK245" s="813"/>
      <c r="AL245" s="813"/>
      <c r="AM245" s="813"/>
      <c r="AN245" s="813"/>
      <c r="AO245" s="813"/>
      <c r="AP245" s="813"/>
      <c r="AQ245" s="813"/>
      <c r="AR245" s="813"/>
      <c r="AS245" s="813"/>
      <c r="AT245" s="813"/>
      <c r="AU245" s="813"/>
      <c r="AV245" s="813"/>
      <c r="AW245" s="813"/>
      <c r="AX245" s="813"/>
      <c r="AY245" s="814"/>
      <c r="AZ245" s="814"/>
      <c r="BA245" s="481"/>
      <c r="BB245" s="161"/>
      <c r="BC245" s="351"/>
      <c r="BD245" s="302"/>
      <c r="BE245" s="302"/>
      <c r="BF245" s="302"/>
      <c r="BG245" s="352"/>
      <c r="BH245" s="360"/>
      <c r="BI245" s="302"/>
      <c r="BJ245" s="302"/>
      <c r="BK245" s="302"/>
      <c r="BL245" s="352"/>
      <c r="BM245" s="360"/>
      <c r="BN245" s="302"/>
      <c r="BO245" s="302"/>
      <c r="BP245" s="302"/>
      <c r="BQ245" s="352"/>
      <c r="BR245" s="360"/>
      <c r="BS245" s="302"/>
      <c r="BT245" s="302"/>
      <c r="BU245" s="302"/>
      <c r="BV245" s="302"/>
      <c r="BW245" s="302"/>
      <c r="BX245" s="302"/>
      <c r="BY245" s="303"/>
      <c r="BZ245" s="303"/>
      <c r="CA245" s="303"/>
      <c r="CB245" s="303"/>
      <c r="CC245" s="303"/>
      <c r="CD245" s="303"/>
      <c r="CE245" s="303"/>
      <c r="CF245" s="303"/>
      <c r="CG245" s="303"/>
      <c r="CH245" s="303"/>
      <c r="CI245" s="303"/>
      <c r="CJ245" s="303"/>
      <c r="CK245" s="303"/>
      <c r="CL245" s="303"/>
      <c r="CM245" s="303"/>
      <c r="CN245" s="303"/>
      <c r="CO245" s="303"/>
      <c r="CP245" s="303"/>
      <c r="CQ245" s="303"/>
      <c r="CR245" s="303"/>
      <c r="CS245" s="303"/>
      <c r="CT245" s="303"/>
      <c r="CU245" s="303"/>
      <c r="CV245" s="303"/>
      <c r="CW245" s="303"/>
      <c r="CX245" s="303"/>
      <c r="CY245" s="303"/>
      <c r="CZ245" s="374"/>
    </row>
    <row r="246" s="425" customFormat="true" ht="15" customHeight="true" x14ac:dyDescent="0.2">
      <c r="A246" s="677"/>
      <c r="B246" s="771"/>
      <c r="C246" s="880"/>
      <c r="D246" s="813"/>
      <c r="E246" s="813"/>
      <c r="F246" s="813"/>
      <c r="G246" s="814"/>
      <c r="H246" s="881"/>
      <c r="I246" s="813"/>
      <c r="J246" s="813"/>
      <c r="K246" s="813"/>
      <c r="L246" s="882"/>
      <c r="M246" s="880"/>
      <c r="N246" s="813"/>
      <c r="O246" s="813"/>
      <c r="P246" s="813"/>
      <c r="Q246" s="814"/>
      <c r="R246" s="881"/>
      <c r="S246" s="813"/>
      <c r="T246" s="813"/>
      <c r="U246" s="813"/>
      <c r="V246" s="813"/>
      <c r="W246" s="813"/>
      <c r="X246" s="813"/>
      <c r="Y246" s="813"/>
      <c r="Z246" s="813"/>
      <c r="AA246" s="813"/>
      <c r="AB246" s="813"/>
      <c r="AC246" s="813"/>
      <c r="AD246" s="813"/>
      <c r="AE246" s="813"/>
      <c r="AF246" s="813"/>
      <c r="AG246" s="813"/>
      <c r="AH246" s="813"/>
      <c r="AI246" s="813"/>
      <c r="AJ246" s="813"/>
      <c r="AK246" s="813"/>
      <c r="AL246" s="813"/>
      <c r="AM246" s="813"/>
      <c r="AN246" s="813"/>
      <c r="AO246" s="813"/>
      <c r="AP246" s="813"/>
      <c r="AQ246" s="813"/>
      <c r="AR246" s="813"/>
      <c r="AS246" s="813"/>
      <c r="AT246" s="813"/>
      <c r="AU246" s="813"/>
      <c r="AV246" s="813"/>
      <c r="AW246" s="813"/>
      <c r="AX246" s="813"/>
      <c r="AY246" s="814"/>
      <c r="AZ246" s="814"/>
      <c r="BA246" s="481"/>
      <c r="BB246" s="161"/>
      <c r="BC246" s="351"/>
      <c r="BD246" s="302"/>
      <c r="BE246" s="302"/>
      <c r="BF246" s="302"/>
      <c r="BG246" s="352"/>
      <c r="BH246" s="360"/>
      <c r="BI246" s="302"/>
      <c r="BJ246" s="302"/>
      <c r="BK246" s="302"/>
      <c r="BL246" s="352"/>
      <c r="BM246" s="360"/>
      <c r="BN246" s="302"/>
      <c r="BO246" s="302"/>
      <c r="BP246" s="302"/>
      <c r="BQ246" s="352"/>
      <c r="BR246" s="360"/>
      <c r="BS246" s="302"/>
      <c r="BT246" s="302"/>
      <c r="BU246" s="302"/>
      <c r="BV246" s="302"/>
      <c r="BW246" s="302"/>
      <c r="BX246" s="302"/>
      <c r="BY246" s="303"/>
      <c r="BZ246" s="303"/>
      <c r="CA246" s="303"/>
      <c r="CB246" s="303"/>
      <c r="CC246" s="303"/>
      <c r="CD246" s="303"/>
      <c r="CE246" s="303"/>
      <c r="CF246" s="303"/>
      <c r="CG246" s="303"/>
      <c r="CH246" s="303"/>
      <c r="CI246" s="303"/>
      <c r="CJ246" s="303"/>
      <c r="CK246" s="303"/>
      <c r="CL246" s="303"/>
      <c r="CM246" s="303"/>
      <c r="CN246" s="303"/>
      <c r="CO246" s="303"/>
      <c r="CP246" s="303"/>
      <c r="CQ246" s="303"/>
      <c r="CR246" s="303"/>
      <c r="CS246" s="303"/>
      <c r="CT246" s="303"/>
      <c r="CU246" s="303"/>
      <c r="CV246" s="303"/>
      <c r="CW246" s="303"/>
      <c r="CX246" s="303"/>
      <c r="CY246" s="303"/>
      <c r="CZ246" s="374"/>
    </row>
    <row r="247" s="425" customFormat="true" ht="15" customHeight="true" x14ac:dyDescent="0.2">
      <c r="A247" s="677"/>
      <c r="B247" s="771"/>
      <c r="C247" s="880"/>
      <c r="D247" s="813"/>
      <c r="E247" s="813"/>
      <c r="F247" s="813"/>
      <c r="G247" s="814"/>
      <c r="H247" s="881"/>
      <c r="I247" s="813"/>
      <c r="J247" s="813"/>
      <c r="K247" s="813"/>
      <c r="L247" s="882"/>
      <c r="M247" s="880"/>
      <c r="N247" s="813"/>
      <c r="O247" s="813"/>
      <c r="P247" s="813"/>
      <c r="Q247" s="814"/>
      <c r="R247" s="881"/>
      <c r="S247" s="813"/>
      <c r="T247" s="813"/>
      <c r="U247" s="813"/>
      <c r="V247" s="813"/>
      <c r="W247" s="813"/>
      <c r="X247" s="813"/>
      <c r="Y247" s="813"/>
      <c r="Z247" s="813"/>
      <c r="AA247" s="813"/>
      <c r="AB247" s="813"/>
      <c r="AC247" s="813"/>
      <c r="AD247" s="813"/>
      <c r="AE247" s="813"/>
      <c r="AF247" s="813"/>
      <c r="AG247" s="813"/>
      <c r="AH247" s="813"/>
      <c r="AI247" s="813"/>
      <c r="AJ247" s="813"/>
      <c r="AK247" s="813"/>
      <c r="AL247" s="813"/>
      <c r="AM247" s="813"/>
      <c r="AN247" s="813"/>
      <c r="AO247" s="813"/>
      <c r="AP247" s="813"/>
      <c r="AQ247" s="813"/>
      <c r="AR247" s="813"/>
      <c r="AS247" s="813"/>
      <c r="AT247" s="813"/>
      <c r="AU247" s="813"/>
      <c r="AV247" s="813"/>
      <c r="AW247" s="813"/>
      <c r="AX247" s="813"/>
      <c r="AY247" s="814"/>
      <c r="AZ247" s="814"/>
      <c r="BA247" s="481"/>
      <c r="BB247" s="161"/>
      <c r="BC247" s="351"/>
      <c r="BD247" s="302"/>
      <c r="BE247" s="302"/>
      <c r="BF247" s="302"/>
      <c r="BG247" s="352"/>
      <c r="BH247" s="360"/>
      <c r="BI247" s="302"/>
      <c r="BJ247" s="302"/>
      <c r="BK247" s="302"/>
      <c r="BL247" s="352"/>
      <c r="BM247" s="360"/>
      <c r="BN247" s="302"/>
      <c r="BO247" s="302"/>
      <c r="BP247" s="302"/>
      <c r="BQ247" s="352"/>
      <c r="BR247" s="360"/>
      <c r="BS247" s="302"/>
      <c r="BT247" s="302"/>
      <c r="BU247" s="302"/>
      <c r="BV247" s="302"/>
      <c r="BW247" s="302"/>
      <c r="BX247" s="302"/>
      <c r="BY247" s="303"/>
      <c r="BZ247" s="303"/>
      <c r="CA247" s="303"/>
      <c r="CB247" s="303"/>
      <c r="CC247" s="303"/>
      <c r="CD247" s="303"/>
      <c r="CE247" s="303"/>
      <c r="CF247" s="303"/>
      <c r="CG247" s="303"/>
      <c r="CH247" s="303"/>
      <c r="CI247" s="303"/>
      <c r="CJ247" s="303"/>
      <c r="CK247" s="303"/>
      <c r="CL247" s="303"/>
      <c r="CM247" s="303"/>
      <c r="CN247" s="303"/>
      <c r="CO247" s="303"/>
      <c r="CP247" s="303"/>
      <c r="CQ247" s="303"/>
      <c r="CR247" s="303"/>
      <c r="CS247" s="303"/>
      <c r="CT247" s="303"/>
      <c r="CU247" s="303"/>
      <c r="CV247" s="303"/>
      <c r="CW247" s="303"/>
      <c r="CX247" s="303"/>
      <c r="CY247" s="303"/>
      <c r="CZ247" s="374"/>
    </row>
    <row r="248" s="425" customFormat="true" ht="15" customHeight="true" x14ac:dyDescent="0.2">
      <c r="A248" s="1155"/>
      <c r="B248" s="1222"/>
      <c r="C248" s="949"/>
      <c r="D248" s="845"/>
      <c r="E248" s="845"/>
      <c r="F248" s="845"/>
      <c r="G248" s="846"/>
      <c r="H248" s="950"/>
      <c r="I248" s="845"/>
      <c r="J248" s="845"/>
      <c r="K248" s="845"/>
      <c r="L248" s="951"/>
      <c r="M248" s="949"/>
      <c r="N248" s="845"/>
      <c r="O248" s="845"/>
      <c r="P248" s="845"/>
      <c r="Q248" s="846"/>
      <c r="R248" s="950"/>
      <c r="S248" s="845"/>
      <c r="T248" s="845"/>
      <c r="U248" s="845"/>
      <c r="V248" s="845"/>
      <c r="W248" s="845"/>
      <c r="X248" s="845"/>
      <c r="Y248" s="845"/>
      <c r="Z248" s="845"/>
      <c r="AA248" s="845"/>
      <c r="AB248" s="845"/>
      <c r="AC248" s="845"/>
      <c r="AD248" s="845"/>
      <c r="AE248" s="845"/>
      <c r="AF248" s="845"/>
      <c r="AG248" s="845"/>
      <c r="AH248" s="845"/>
      <c r="AI248" s="845"/>
      <c r="AJ248" s="845"/>
      <c r="AK248" s="845"/>
      <c r="AL248" s="845"/>
      <c r="AM248" s="845"/>
      <c r="AN248" s="845"/>
      <c r="AO248" s="845"/>
      <c r="AP248" s="845"/>
      <c r="AQ248" s="845"/>
      <c r="AR248" s="845"/>
      <c r="AS248" s="845"/>
      <c r="AT248" s="845"/>
      <c r="AU248" s="845"/>
      <c r="AV248" s="845"/>
      <c r="AW248" s="845"/>
      <c r="AX248" s="845"/>
      <c r="AY248" s="846"/>
      <c r="AZ248" s="846"/>
      <c r="BA248" s="481"/>
      <c r="BB248" s="161"/>
      <c r="BC248" s="353"/>
      <c r="BD248" s="354"/>
      <c r="BE248" s="354"/>
      <c r="BF248" s="354"/>
      <c r="BG248" s="355"/>
      <c r="BH248" s="361"/>
      <c r="BI248" s="354"/>
      <c r="BJ248" s="354"/>
      <c r="BK248" s="354"/>
      <c r="BL248" s="355"/>
      <c r="BM248" s="361"/>
      <c r="BN248" s="354"/>
      <c r="BO248" s="354"/>
      <c r="BP248" s="354"/>
      <c r="BQ248" s="355"/>
      <c r="BR248" s="361"/>
      <c r="BS248" s="354"/>
      <c r="BT248" s="354"/>
      <c r="BU248" s="354"/>
      <c r="BV248" s="354"/>
      <c r="BW248" s="354"/>
      <c r="BX248" s="354"/>
      <c r="BY248" s="375"/>
      <c r="BZ248" s="375"/>
      <c r="CA248" s="375"/>
      <c r="CB248" s="375"/>
      <c r="CC248" s="375"/>
      <c r="CD248" s="375"/>
      <c r="CE248" s="375"/>
      <c r="CF248" s="375"/>
      <c r="CG248" s="375"/>
      <c r="CH248" s="375"/>
      <c r="CI248" s="375"/>
      <c r="CJ248" s="375"/>
      <c r="CK248" s="375"/>
      <c r="CL248" s="375"/>
      <c r="CM248" s="375"/>
      <c r="CN248" s="375"/>
      <c r="CO248" s="375"/>
      <c r="CP248" s="375"/>
      <c r="CQ248" s="375"/>
      <c r="CR248" s="375"/>
      <c r="CS248" s="375"/>
      <c r="CT248" s="375"/>
      <c r="CU248" s="375"/>
      <c r="CV248" s="375"/>
      <c r="CW248" s="375"/>
      <c r="CX248" s="375"/>
      <c r="CY248" s="375"/>
      <c r="CZ248" s="376"/>
    </row>
    <row r="249" s="425" customFormat="true" ht="250.15" customHeight="true" x14ac:dyDescent="0.2">
      <c r="B249" s="424"/>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09"/>
      <c r="CA249" s="209"/>
      <c r="CB249" s="209"/>
      <c r="CC249" s="209"/>
      <c r="CD249" s="209"/>
      <c r="CE249" s="209"/>
      <c r="CF249" s="209"/>
      <c r="CG249" s="209"/>
      <c r="CH249" s="209"/>
      <c r="CI249" s="209"/>
      <c r="CJ249" s="209"/>
      <c r="CK249" s="209"/>
      <c r="CL249" s="209"/>
      <c r="CM249" s="209"/>
      <c r="CN249" s="209"/>
      <c r="CO249" s="209"/>
      <c r="CP249" s="209"/>
      <c r="CQ249" s="209"/>
      <c r="CR249" s="209"/>
      <c r="CS249" s="209"/>
      <c r="CT249" s="209"/>
      <c r="CU249" s="209"/>
      <c r="CV249" s="209"/>
      <c r="CW249" s="209"/>
      <c r="CX249" s="209"/>
      <c r="CY249" s="209"/>
      <c r="CZ249" s="209"/>
    </row>
    <row r="250" s="212" customFormat="true" ht="19.15" customHeight="true" x14ac:dyDescent="0.2">
      <c r="B250" s="423"/>
      <c r="BA250" s="478"/>
      <c r="BB250" s="232"/>
      <c r="BC250" s="478"/>
      <c r="BD250" s="478"/>
      <c r="BE250" s="478"/>
      <c r="BF250" s="478"/>
      <c r="BG250" s="478"/>
      <c r="BH250" s="478"/>
      <c r="BI250" s="478"/>
      <c r="BJ250" s="478"/>
      <c r="BK250" s="478"/>
      <c r="BL250" s="478"/>
      <c r="BM250" s="478"/>
      <c r="BN250" s="478"/>
      <c r="BO250" s="478"/>
      <c r="BP250" s="478"/>
      <c r="BQ250" s="478"/>
      <c r="BR250" s="478"/>
      <c r="BS250" s="478"/>
      <c r="BT250" s="478"/>
      <c r="BU250" s="478"/>
      <c r="BV250" s="478"/>
      <c r="BW250" s="478"/>
      <c r="BX250" s="478"/>
      <c r="BY250" s="478"/>
      <c r="BZ250" s="205"/>
      <c r="CA250" s="205"/>
      <c r="CB250" s="205"/>
      <c r="CC250" s="205"/>
      <c r="CD250" s="205"/>
      <c r="CE250" s="205"/>
      <c r="CF250" s="205"/>
      <c r="CG250" s="205"/>
      <c r="CH250" s="205"/>
      <c r="CI250" s="205"/>
      <c r="CJ250" s="205"/>
      <c r="CK250" s="205"/>
      <c r="CL250" s="205"/>
      <c r="CM250" s="205"/>
      <c r="CN250" s="205"/>
      <c r="CO250" s="205"/>
      <c r="CP250" s="205"/>
      <c r="CQ250" s="205"/>
      <c r="CR250" s="205"/>
      <c r="CS250" s="205"/>
      <c r="CT250" s="205"/>
      <c r="CU250" s="205"/>
      <c r="CV250" s="205"/>
      <c r="CW250" s="205"/>
      <c r="CX250" s="205"/>
      <c r="CY250" s="205"/>
      <c r="CZ250" s="205"/>
    </row>
    <row r="251" s="212" customFormat="true" ht="15" customHeight="true" x14ac:dyDescent="0.2">
      <c r="B251" s="423"/>
      <c r="BA251" s="478"/>
      <c r="BB251" s="232"/>
      <c r="BC251" s="478"/>
      <c r="BD251" s="478"/>
      <c r="BE251" s="478"/>
      <c r="BF251" s="478"/>
      <c r="BG251" s="478"/>
      <c r="BH251" s="478"/>
      <c r="BI251" s="478"/>
      <c r="BJ251" s="478"/>
      <c r="BK251" s="478"/>
      <c r="BL251" s="478"/>
      <c r="BM251" s="478"/>
      <c r="BN251" s="478"/>
      <c r="BO251" s="478"/>
      <c r="BP251" s="478"/>
      <c r="BQ251" s="478"/>
      <c r="BR251" s="478"/>
      <c r="BS251" s="478"/>
      <c r="BT251" s="478"/>
      <c r="BU251" s="478"/>
      <c r="BV251" s="478"/>
      <c r="BW251" s="478"/>
      <c r="BX251" s="478"/>
      <c r="BY251" s="478"/>
      <c r="BZ251" s="205"/>
      <c r="CA251" s="205"/>
      <c r="CB251" s="205"/>
      <c r="CC251" s="205"/>
      <c r="CD251" s="205"/>
      <c r="CE251" s="205"/>
      <c r="CF251" s="205"/>
      <c r="CG251" s="205"/>
      <c r="CH251" s="205"/>
      <c r="CI251" s="205"/>
      <c r="CJ251" s="205"/>
      <c r="CK251" s="205"/>
      <c r="CL251" s="205"/>
      <c r="CM251" s="205"/>
      <c r="CN251" s="205"/>
      <c r="CO251" s="205"/>
      <c r="CP251" s="205"/>
      <c r="CQ251" s="205"/>
      <c r="CR251" s="205"/>
      <c r="CS251" s="205"/>
      <c r="CT251" s="205"/>
      <c r="CU251" s="205"/>
      <c r="CV251" s="205"/>
      <c r="CW251" s="205"/>
      <c r="CX251" s="205"/>
      <c r="CY251" s="205"/>
      <c r="CZ251" s="205"/>
    </row>
    <row r="252" s="212" customFormat="true" ht="15" customHeight="true" x14ac:dyDescent="0.2">
      <c r="B252" s="423"/>
      <c r="BA252" s="478"/>
      <c r="BB252" s="232"/>
      <c r="BC252" s="478"/>
      <c r="BD252" s="478"/>
      <c r="BE252" s="478"/>
      <c r="BF252" s="478"/>
      <c r="BG252" s="478"/>
      <c r="BH252" s="478"/>
      <c r="BI252" s="478"/>
      <c r="BJ252" s="478"/>
      <c r="BK252" s="478"/>
      <c r="BL252" s="478"/>
      <c r="BM252" s="478"/>
      <c r="BN252" s="478"/>
      <c r="BO252" s="478"/>
      <c r="BP252" s="478"/>
      <c r="BQ252" s="478"/>
      <c r="BR252" s="478"/>
      <c r="BS252" s="478"/>
      <c r="BT252" s="478"/>
      <c r="BU252" s="478"/>
      <c r="BV252" s="478"/>
      <c r="BW252" s="478"/>
      <c r="BX252" s="478"/>
      <c r="BY252" s="478"/>
      <c r="BZ252" s="205"/>
      <c r="CA252" s="205"/>
      <c r="CB252" s="205"/>
      <c r="CC252" s="205"/>
      <c r="CD252" s="205"/>
      <c r="CE252" s="205"/>
      <c r="CF252" s="205"/>
      <c r="CG252" s="205"/>
      <c r="CH252" s="205"/>
      <c r="CI252" s="205"/>
      <c r="CJ252" s="205"/>
      <c r="CK252" s="205"/>
      <c r="CL252" s="205"/>
      <c r="CM252" s="205"/>
      <c r="CN252" s="205"/>
      <c r="CO252" s="205"/>
      <c r="CP252" s="205"/>
      <c r="CQ252" s="205"/>
      <c r="CR252" s="205"/>
      <c r="CS252" s="205"/>
      <c r="CT252" s="205"/>
      <c r="CU252" s="205"/>
      <c r="CV252" s="205"/>
      <c r="CW252" s="205"/>
      <c r="CX252" s="205"/>
      <c r="CY252" s="205"/>
      <c r="CZ252" s="205"/>
    </row>
    <row r="253" s="212" customFormat="true" ht="15" customHeight="true" x14ac:dyDescent="0.2">
      <c r="B253" s="423"/>
      <c r="BA253" s="478"/>
      <c r="BB253" s="232"/>
      <c r="BC253" s="478"/>
      <c r="BD253" s="478"/>
      <c r="BE253" s="478"/>
      <c r="BF253" s="478"/>
      <c r="BG253" s="478"/>
      <c r="BH253" s="478"/>
      <c r="BI253" s="478"/>
      <c r="BJ253" s="478"/>
      <c r="BK253" s="478"/>
      <c r="BL253" s="478"/>
      <c r="BM253" s="478"/>
      <c r="BN253" s="478"/>
      <c r="BO253" s="478"/>
      <c r="BP253" s="478"/>
      <c r="BQ253" s="478"/>
      <c r="BR253" s="478"/>
      <c r="BS253" s="478"/>
      <c r="BT253" s="478"/>
      <c r="BU253" s="478"/>
      <c r="BV253" s="478"/>
      <c r="BW253" s="478"/>
      <c r="BX253" s="478"/>
      <c r="BY253" s="478"/>
      <c r="BZ253" s="205"/>
      <c r="CA253" s="205"/>
      <c r="CB253" s="205"/>
      <c r="CC253" s="205"/>
      <c r="CD253" s="205"/>
      <c r="CE253" s="205"/>
      <c r="CF253" s="205"/>
      <c r="CG253" s="205"/>
      <c r="CH253" s="205"/>
      <c r="CI253" s="205"/>
      <c r="CJ253" s="205"/>
      <c r="CK253" s="205"/>
      <c r="CL253" s="205"/>
      <c r="CM253" s="205"/>
      <c r="CN253" s="205"/>
      <c r="CO253" s="205"/>
      <c r="CP253" s="205"/>
      <c r="CQ253" s="205"/>
      <c r="CR253" s="205"/>
      <c r="CS253" s="205"/>
      <c r="CT253" s="205"/>
      <c r="CU253" s="205"/>
      <c r="CV253" s="205"/>
      <c r="CW253" s="205"/>
      <c r="CX253" s="205"/>
      <c r="CY253" s="205"/>
      <c r="CZ253" s="205"/>
    </row>
    <row r="254" s="212" customFormat="true" ht="15" customHeight="true" x14ac:dyDescent="0.2">
      <c r="B254" s="423"/>
      <c r="BA254" s="478"/>
      <c r="BB254" s="232"/>
      <c r="BC254" s="478"/>
      <c r="BD254" s="478"/>
      <c r="BE254" s="478"/>
      <c r="BF254" s="478"/>
      <c r="BG254" s="478"/>
      <c r="BH254" s="478"/>
      <c r="BI254" s="478"/>
      <c r="BJ254" s="478"/>
      <c r="BK254" s="478"/>
      <c r="BL254" s="478"/>
      <c r="BM254" s="478"/>
      <c r="BN254" s="478"/>
      <c r="BO254" s="478"/>
      <c r="BP254" s="478"/>
      <c r="BQ254" s="478"/>
      <c r="BR254" s="478"/>
      <c r="BS254" s="478"/>
      <c r="BT254" s="478"/>
      <c r="BU254" s="478"/>
      <c r="BV254" s="478"/>
      <c r="BW254" s="478"/>
      <c r="BX254" s="478"/>
      <c r="BY254" s="478"/>
      <c r="BZ254" s="205"/>
      <c r="CA254" s="205"/>
      <c r="CB254" s="205"/>
      <c r="CC254" s="205"/>
      <c r="CD254" s="205"/>
      <c r="CE254" s="205"/>
      <c r="CF254" s="205"/>
      <c r="CG254" s="205"/>
      <c r="CH254" s="205"/>
      <c r="CI254" s="205"/>
      <c r="CJ254" s="205"/>
      <c r="CK254" s="205"/>
      <c r="CL254" s="205"/>
      <c r="CM254" s="205"/>
      <c r="CN254" s="205"/>
      <c r="CO254" s="205"/>
      <c r="CP254" s="205"/>
      <c r="CQ254" s="205"/>
      <c r="CR254" s="205"/>
      <c r="CS254" s="205"/>
      <c r="CT254" s="205"/>
      <c r="CU254" s="205"/>
      <c r="CV254" s="205"/>
      <c r="CW254" s="205"/>
      <c r="CX254" s="205"/>
      <c r="CY254" s="205"/>
      <c r="CZ254" s="205"/>
    </row>
    <row r="255" s="212" customFormat="true" ht="15" customHeight="true" x14ac:dyDescent="0.2">
      <c r="B255" s="423"/>
      <c r="BA255" s="478"/>
      <c r="BB255" s="232"/>
      <c r="BC255" s="478"/>
      <c r="BD255" s="478"/>
      <c r="BE255" s="478"/>
      <c r="BF255" s="478"/>
      <c r="BG255" s="478"/>
      <c r="BH255" s="478"/>
      <c r="BI255" s="478"/>
      <c r="BJ255" s="478"/>
      <c r="BK255" s="478"/>
      <c r="BL255" s="478"/>
      <c r="BM255" s="478"/>
      <c r="BN255" s="478"/>
      <c r="BO255" s="478"/>
      <c r="BP255" s="478"/>
      <c r="BQ255" s="478"/>
      <c r="BR255" s="478"/>
      <c r="BS255" s="478"/>
      <c r="BT255" s="478"/>
      <c r="BU255" s="478"/>
      <c r="BV255" s="478"/>
      <c r="BW255" s="478"/>
      <c r="BX255" s="478"/>
      <c r="BY255" s="478"/>
      <c r="BZ255" s="205"/>
      <c r="CA255" s="205"/>
      <c r="CB255" s="205"/>
      <c r="CC255" s="205"/>
      <c r="CD255" s="205"/>
      <c r="CE255" s="205"/>
      <c r="CF255" s="205"/>
      <c r="CG255" s="205"/>
      <c r="CH255" s="205"/>
      <c r="CI255" s="205"/>
      <c r="CJ255" s="205"/>
      <c r="CK255" s="205"/>
      <c r="CL255" s="205"/>
      <c r="CM255" s="205"/>
      <c r="CN255" s="205"/>
      <c r="CO255" s="205"/>
      <c r="CP255" s="205"/>
      <c r="CQ255" s="205"/>
      <c r="CR255" s="205"/>
      <c r="CS255" s="205"/>
      <c r="CT255" s="205"/>
      <c r="CU255" s="205"/>
      <c r="CV255" s="205"/>
      <c r="CW255" s="205"/>
      <c r="CX255" s="205"/>
      <c r="CY255" s="205"/>
      <c r="CZ255" s="205"/>
    </row>
    <row r="256" s="212" customFormat="true" ht="15" customHeight="true" x14ac:dyDescent="0.2">
      <c r="B256" s="423"/>
      <c r="BA256" s="478"/>
      <c r="BB256" s="232"/>
      <c r="BC256" s="478"/>
      <c r="BD256" s="478"/>
      <c r="BE256" s="478"/>
      <c r="BF256" s="478"/>
      <c r="BG256" s="478"/>
      <c r="BH256" s="478"/>
      <c r="BI256" s="478"/>
      <c r="BJ256" s="478"/>
      <c r="BK256" s="478"/>
      <c r="BL256" s="478"/>
      <c r="BM256" s="478"/>
      <c r="BN256" s="478"/>
      <c r="BO256" s="478"/>
      <c r="BP256" s="478"/>
      <c r="BQ256" s="478"/>
      <c r="BR256" s="478"/>
      <c r="BS256" s="478"/>
      <c r="BT256" s="478"/>
      <c r="BU256" s="478"/>
      <c r="BV256" s="478"/>
      <c r="BW256" s="478"/>
      <c r="BX256" s="478"/>
      <c r="BY256" s="478"/>
      <c r="BZ256" s="205"/>
      <c r="CA256" s="205"/>
      <c r="CB256" s="205"/>
      <c r="CC256" s="205"/>
      <c r="CD256" s="205"/>
      <c r="CE256" s="205"/>
      <c r="CF256" s="205"/>
      <c r="CG256" s="205"/>
      <c r="CH256" s="205"/>
      <c r="CI256" s="205"/>
      <c r="CJ256" s="205"/>
      <c r="CK256" s="205"/>
      <c r="CL256" s="205"/>
      <c r="CM256" s="205"/>
      <c r="CN256" s="205"/>
      <c r="CO256" s="205"/>
      <c r="CP256" s="205"/>
      <c r="CQ256" s="205"/>
      <c r="CR256" s="205"/>
      <c r="CS256" s="205"/>
      <c r="CT256" s="205"/>
      <c r="CU256" s="205"/>
      <c r="CV256" s="205"/>
      <c r="CW256" s="205"/>
      <c r="CX256" s="205"/>
      <c r="CY256" s="205"/>
      <c r="CZ256" s="205"/>
    </row>
    <row r="257" s="212" customFormat="true" ht="18" customHeight="true" x14ac:dyDescent="0.2">
      <c r="B257" s="423"/>
      <c r="BA257" s="478"/>
      <c r="BB257" s="232"/>
      <c r="BC257" s="478"/>
      <c r="BD257" s="478"/>
      <c r="BE257" s="478"/>
      <c r="BF257" s="478"/>
      <c r="BG257" s="478"/>
      <c r="BH257" s="478"/>
      <c r="BI257" s="478"/>
      <c r="BJ257" s="478"/>
      <c r="BK257" s="478"/>
      <c r="BL257" s="478"/>
      <c r="BM257" s="478"/>
      <c r="BN257" s="478"/>
      <c r="BO257" s="478"/>
      <c r="BP257" s="478"/>
      <c r="BQ257" s="478"/>
      <c r="BR257" s="478"/>
      <c r="BS257" s="478"/>
      <c r="BT257" s="478"/>
      <c r="BU257" s="478"/>
      <c r="BV257" s="478"/>
      <c r="BW257" s="478"/>
      <c r="BX257" s="478"/>
      <c r="BY257" s="478"/>
      <c r="BZ257" s="205"/>
      <c r="CA257" s="205"/>
      <c r="CB257" s="205"/>
      <c r="CC257" s="205"/>
      <c r="CD257" s="205"/>
      <c r="CE257" s="205"/>
      <c r="CF257" s="205"/>
      <c r="CG257" s="205"/>
      <c r="CH257" s="205"/>
      <c r="CI257" s="205"/>
      <c r="CJ257" s="205"/>
      <c r="CK257" s="205"/>
      <c r="CL257" s="205"/>
      <c r="CM257" s="205"/>
      <c r="CN257" s="205"/>
      <c r="CO257" s="205"/>
      <c r="CP257" s="205"/>
      <c r="CQ257" s="205"/>
      <c r="CR257" s="205"/>
      <c r="CS257" s="205"/>
      <c r="CT257" s="205"/>
      <c r="CU257" s="205"/>
      <c r="CV257" s="205"/>
      <c r="CW257" s="205"/>
      <c r="CX257" s="205"/>
      <c r="CY257" s="205"/>
      <c r="CZ257" s="205"/>
    </row>
    <row r="258" s="212" customFormat="true" ht="18" customHeight="true" x14ac:dyDescent="0.2">
      <c r="B258" s="423"/>
      <c r="BA258" s="478"/>
      <c r="BB258" s="232"/>
      <c r="BC258" s="478"/>
      <c r="BD258" s="478"/>
      <c r="BE258" s="478"/>
      <c r="BF258" s="478"/>
      <c r="BG258" s="478"/>
      <c r="BH258" s="478"/>
      <c r="BI258" s="478"/>
      <c r="BJ258" s="478"/>
      <c r="BK258" s="478"/>
      <c r="BL258" s="478"/>
      <c r="BM258" s="478"/>
      <c r="BN258" s="478"/>
      <c r="BO258" s="478"/>
      <c r="BP258" s="478"/>
      <c r="BQ258" s="478"/>
      <c r="BR258" s="478"/>
      <c r="BS258" s="478"/>
      <c r="BT258" s="478"/>
      <c r="BU258" s="478"/>
      <c r="BV258" s="478"/>
      <c r="BW258" s="478"/>
      <c r="BX258" s="478"/>
      <c r="BY258" s="478"/>
      <c r="BZ258" s="205"/>
      <c r="CA258" s="205"/>
      <c r="CB258" s="205"/>
      <c r="CC258" s="205"/>
      <c r="CD258" s="205"/>
      <c r="CE258" s="205"/>
      <c r="CF258" s="205"/>
      <c r="CG258" s="205"/>
      <c r="CH258" s="205"/>
      <c r="CI258" s="205"/>
      <c r="CJ258" s="205"/>
      <c r="CK258" s="205"/>
      <c r="CL258" s="205"/>
      <c r="CM258" s="205"/>
      <c r="CN258" s="205"/>
      <c r="CO258" s="205"/>
      <c r="CP258" s="205"/>
      <c r="CQ258" s="205"/>
      <c r="CR258" s="205"/>
      <c r="CS258" s="205"/>
      <c r="CT258" s="205"/>
      <c r="CU258" s="205"/>
      <c r="CV258" s="205"/>
      <c r="CW258" s="205"/>
      <c r="CX258" s="205"/>
      <c r="CY258" s="205"/>
      <c r="CZ258" s="205"/>
    </row>
    <row r="259" s="425" customFormat="true" ht="15" customHeight="true" x14ac:dyDescent="0.2">
      <c r="B259" s="424"/>
      <c r="BA259" s="211" t="s">
        <v>127</v>
      </c>
      <c r="BB259" s="137" t="s">
        <v>84</v>
      </c>
      <c r="BC259" s="1594" t="s">
        <v>113</v>
      </c>
      <c r="BD259" s="1595"/>
      <c r="BE259" s="1595"/>
      <c r="BF259" s="1595"/>
      <c r="BG259" s="1596"/>
      <c r="BH259" s="1597" t="s">
        <v>38</v>
      </c>
      <c r="BI259" s="1595"/>
      <c r="BJ259" s="1595"/>
      <c r="BK259" s="1595"/>
      <c r="BL259" s="1596"/>
      <c r="BM259" s="1597" t="s">
        <v>37</v>
      </c>
      <c r="BN259" s="1595"/>
      <c r="BO259" s="1595"/>
      <c r="BP259" s="1595"/>
      <c r="BQ259" s="1596"/>
      <c r="BR259" s="412" t="s">
        <v>136</v>
      </c>
      <c r="BS259" s="380"/>
      <c r="BT259" s="380"/>
      <c r="BU259" s="380"/>
      <c r="BV259" s="380"/>
      <c r="BW259" s="380"/>
      <c r="BX259" s="380"/>
      <c r="BY259" s="381"/>
      <c r="BZ259" s="308"/>
      <c r="CA259" s="308"/>
      <c r="CB259" s="308"/>
      <c r="CC259" s="308"/>
      <c r="CD259" s="308"/>
      <c r="CE259" s="308"/>
      <c r="CF259" s="308"/>
      <c r="CG259" s="308"/>
      <c r="CH259" s="308"/>
      <c r="CI259" s="308"/>
      <c r="CJ259" s="308"/>
      <c r="CK259" s="308"/>
      <c r="CL259" s="308"/>
      <c r="CM259" s="308"/>
      <c r="CN259" s="308"/>
      <c r="CO259" s="308"/>
      <c r="CP259" s="308"/>
      <c r="CQ259" s="308"/>
      <c r="CR259" s="308"/>
      <c r="CS259" s="308"/>
      <c r="CT259" s="308"/>
      <c r="CU259" s="308"/>
      <c r="CV259" s="308"/>
      <c r="CW259" s="308"/>
      <c r="CX259" s="308"/>
      <c r="CY259" s="308"/>
      <c r="CZ259" s="309"/>
    </row>
    <row r="260" s="425" customFormat="true" ht="12.75" x14ac:dyDescent="0.2">
      <c r="B260" s="424"/>
      <c r="BA260" s="198" t="s">
        <v>117</v>
      </c>
      <c r="BB260" s="197"/>
      <c r="BC260" s="377" t="s">
        <v>0</v>
      </c>
      <c r="BD260" s="172" t="s">
        <v>1</v>
      </c>
      <c r="BE260" s="172" t="s">
        <v>2</v>
      </c>
      <c r="BF260" s="172" t="s">
        <v>3</v>
      </c>
      <c r="BG260" s="378" t="s">
        <v>4</v>
      </c>
      <c r="BH260" s="379" t="s">
        <v>0</v>
      </c>
      <c r="BI260" s="172" t="s">
        <v>1</v>
      </c>
      <c r="BJ260" s="172" t="s">
        <v>2</v>
      </c>
      <c r="BK260" s="172" t="s">
        <v>3</v>
      </c>
      <c r="BL260" s="378" t="s">
        <v>4</v>
      </c>
      <c r="BM260" s="379" t="s">
        <v>0</v>
      </c>
      <c r="BN260" s="172" t="s">
        <v>1</v>
      </c>
      <c r="BO260" s="172" t="s">
        <v>2</v>
      </c>
      <c r="BP260" s="172" t="s">
        <v>3</v>
      </c>
      <c r="BQ260" s="378" t="s">
        <v>4</v>
      </c>
      <c r="BR260" s="379"/>
      <c r="BS260" s="172"/>
      <c r="BT260" s="172"/>
      <c r="BU260" s="172"/>
      <c r="BV260" s="172"/>
      <c r="BW260" s="172"/>
      <c r="BX260" s="172"/>
      <c r="BY260" s="173"/>
      <c r="BZ260" s="173"/>
      <c r="CA260" s="173"/>
      <c r="CB260" s="173"/>
      <c r="CC260" s="173"/>
      <c r="CD260" s="173"/>
      <c r="CE260" s="173"/>
      <c r="CF260" s="173"/>
      <c r="CG260" s="173"/>
      <c r="CH260" s="173"/>
      <c r="CI260" s="173"/>
      <c r="CJ260" s="173"/>
      <c r="CK260" s="173"/>
      <c r="CL260" s="173"/>
      <c r="CM260" s="173"/>
      <c r="CN260" s="173"/>
      <c r="CO260" s="173"/>
      <c r="CP260" s="173"/>
      <c r="CQ260" s="173"/>
      <c r="CR260" s="173"/>
      <c r="CS260" s="173"/>
      <c r="CT260" s="173"/>
      <c r="CU260" s="173"/>
      <c r="CV260" s="173"/>
      <c r="CW260" s="173"/>
      <c r="CX260" s="173"/>
      <c r="CY260" s="173"/>
      <c r="CZ260" s="382"/>
    </row>
    <row r="261" s="425" customFormat="true" ht="15" customHeight="true" x14ac:dyDescent="0.2">
      <c r="B261" s="424"/>
      <c r="BA261" s="1581" t="s">
        <v>72</v>
      </c>
      <c r="BB261" s="287" t="s">
        <v>49</v>
      </c>
      <c r="BC261" s="1038" t="s">
        <v>35</v>
      </c>
      <c r="BD261" s="1057" t="s">
        <v>35</v>
      </c>
      <c r="BE261" s="1057" t="s">
        <v>35</v>
      </c>
      <c r="BF261" s="1057" t="s">
        <v>35</v>
      </c>
      <c r="BG261" s="1077" t="s">
        <v>35</v>
      </c>
      <c r="BH261" s="1097" t="s">
        <v>35</v>
      </c>
      <c r="BI261" s="1057" t="s">
        <v>35</v>
      </c>
      <c r="BJ261" s="1057" t="s">
        <v>35</v>
      </c>
      <c r="BK261" s="1057" t="s">
        <v>35</v>
      </c>
      <c r="BL261" s="1077" t="s">
        <v>35</v>
      </c>
      <c r="BM261" s="1097" t="s">
        <v>35</v>
      </c>
      <c r="BN261" s="1057" t="s">
        <v>35</v>
      </c>
      <c r="BO261" s="1057" t="s">
        <v>35</v>
      </c>
      <c r="BP261" s="1057" t="s">
        <v>35</v>
      </c>
      <c r="BQ261" s="1077" t="s">
        <v>35</v>
      </c>
      <c r="BR261" s="1097" t="s">
        <v>35</v>
      </c>
      <c r="BS261" s="1057" t="s">
        <v>35</v>
      </c>
      <c r="BT261" s="1057" t="s">
        <v>35</v>
      </c>
      <c r="BU261" s="1057" t="s">
        <v>35</v>
      </c>
      <c r="BV261" s="1057" t="s">
        <v>35</v>
      </c>
      <c r="BW261" s="1057" t="s">
        <v>35</v>
      </c>
      <c r="BX261" s="1057" t="s">
        <v>35</v>
      </c>
      <c r="BY261" s="1117" t="s">
        <v>35</v>
      </c>
      <c r="BZ261" s="1117" t="s">
        <v>35</v>
      </c>
      <c r="CA261" s="1117" t="s">
        <v>35</v>
      </c>
      <c r="CB261" s="1117" t="s">
        <v>35</v>
      </c>
      <c r="CC261" s="1117" t="s">
        <v>35</v>
      </c>
      <c r="CD261" s="1117" t="s">
        <v>35</v>
      </c>
      <c r="CE261" s="1117" t="s">
        <v>35</v>
      </c>
      <c r="CF261" s="1117" t="s">
        <v>35</v>
      </c>
      <c r="CG261" s="1117" t="s">
        <v>35</v>
      </c>
      <c r="CH261" s="1117" t="s">
        <v>35</v>
      </c>
      <c r="CI261" s="1117" t="s">
        <v>35</v>
      </c>
      <c r="CJ261" s="1117" t="s">
        <v>35</v>
      </c>
      <c r="CK261" s="1117" t="s">
        <v>35</v>
      </c>
      <c r="CL261" s="1117" t="s">
        <v>35</v>
      </c>
      <c r="CM261" s="1117" t="s">
        <v>35</v>
      </c>
      <c r="CN261" s="1117" t="s">
        <v>35</v>
      </c>
      <c r="CO261" s="1117" t="s">
        <v>35</v>
      </c>
      <c r="CP261" s="1117" t="s">
        <v>35</v>
      </c>
      <c r="CQ261" s="1117" t="s">
        <v>35</v>
      </c>
      <c r="CR261" s="1117" t="s">
        <v>35</v>
      </c>
      <c r="CS261" s="1117" t="s">
        <v>35</v>
      </c>
      <c r="CT261" s="1117" t="s">
        <v>35</v>
      </c>
      <c r="CU261" s="1117" t="s">
        <v>35</v>
      </c>
      <c r="CV261" s="1117" t="s">
        <v>35</v>
      </c>
      <c r="CW261" s="1117" t="s">
        <v>35</v>
      </c>
      <c r="CX261" s="1117" t="s">
        <v>35</v>
      </c>
      <c r="CY261" s="1117" t="s">
        <v>35</v>
      </c>
      <c r="CZ261" s="1137" t="s">
        <v>35</v>
      </c>
    </row>
    <row r="262" s="425" customFormat="true" ht="15" customHeight="true" x14ac:dyDescent="0.2">
      <c r="B262" s="424"/>
      <c r="BA262" s="1582"/>
      <c r="BB262" s="288" t="s">
        <v>48</v>
      </c>
      <c r="BC262" s="1039" t="s">
        <v>35</v>
      </c>
      <c r="BD262" s="1058" t="s">
        <v>35</v>
      </c>
      <c r="BE262" s="1058" t="s">
        <v>35</v>
      </c>
      <c r="BF262" s="1058" t="s">
        <v>35</v>
      </c>
      <c r="BG262" s="1078" t="s">
        <v>35</v>
      </c>
      <c r="BH262" s="1098" t="s">
        <v>35</v>
      </c>
      <c r="BI262" s="1058" t="s">
        <v>35</v>
      </c>
      <c r="BJ262" s="1058" t="s">
        <v>35</v>
      </c>
      <c r="BK262" s="1058" t="s">
        <v>35</v>
      </c>
      <c r="BL262" s="1078" t="s">
        <v>35</v>
      </c>
      <c r="BM262" s="1098" t="s">
        <v>35</v>
      </c>
      <c r="BN262" s="1058" t="s">
        <v>35</v>
      </c>
      <c r="BO262" s="1058" t="s">
        <v>35</v>
      </c>
      <c r="BP262" s="1058" t="s">
        <v>35</v>
      </c>
      <c r="BQ262" s="1078" t="s">
        <v>35</v>
      </c>
      <c r="BR262" s="1098" t="s">
        <v>35</v>
      </c>
      <c r="BS262" s="1058" t="s">
        <v>35</v>
      </c>
      <c r="BT262" s="1058" t="s">
        <v>35</v>
      </c>
      <c r="BU262" s="1058" t="s">
        <v>35</v>
      </c>
      <c r="BV262" s="1058" t="s">
        <v>35</v>
      </c>
      <c r="BW262" s="1058" t="s">
        <v>35</v>
      </c>
      <c r="BX262" s="1058" t="s">
        <v>35</v>
      </c>
      <c r="BY262" s="1118" t="s">
        <v>35</v>
      </c>
      <c r="BZ262" s="1118" t="s">
        <v>35</v>
      </c>
      <c r="CA262" s="1118" t="s">
        <v>35</v>
      </c>
      <c r="CB262" s="1118" t="s">
        <v>35</v>
      </c>
      <c r="CC262" s="1118" t="s">
        <v>35</v>
      </c>
      <c r="CD262" s="1118" t="s">
        <v>35</v>
      </c>
      <c r="CE262" s="1118" t="s">
        <v>35</v>
      </c>
      <c r="CF262" s="1118" t="s">
        <v>35</v>
      </c>
      <c r="CG262" s="1118" t="s">
        <v>35</v>
      </c>
      <c r="CH262" s="1118" t="s">
        <v>35</v>
      </c>
      <c r="CI262" s="1118" t="s">
        <v>35</v>
      </c>
      <c r="CJ262" s="1118" t="s">
        <v>35</v>
      </c>
      <c r="CK262" s="1118" t="s">
        <v>35</v>
      </c>
      <c r="CL262" s="1118" t="s">
        <v>35</v>
      </c>
      <c r="CM262" s="1118" t="s">
        <v>35</v>
      </c>
      <c r="CN262" s="1118" t="s">
        <v>35</v>
      </c>
      <c r="CO262" s="1118" t="s">
        <v>35</v>
      </c>
      <c r="CP262" s="1118" t="s">
        <v>35</v>
      </c>
      <c r="CQ262" s="1118" t="s">
        <v>35</v>
      </c>
      <c r="CR262" s="1118" t="s">
        <v>35</v>
      </c>
      <c r="CS262" s="1118" t="s">
        <v>35</v>
      </c>
      <c r="CT262" s="1118" t="s">
        <v>35</v>
      </c>
      <c r="CU262" s="1118" t="s">
        <v>35</v>
      </c>
      <c r="CV262" s="1118" t="s">
        <v>35</v>
      </c>
      <c r="CW262" s="1118" t="s">
        <v>35</v>
      </c>
      <c r="CX262" s="1118" t="s">
        <v>35</v>
      </c>
      <c r="CY262" s="1118" t="s">
        <v>35</v>
      </c>
      <c r="CZ262" s="1138" t="s">
        <v>35</v>
      </c>
    </row>
    <row r="263" s="425" customFormat="true" ht="15" customHeight="true" x14ac:dyDescent="0.2">
      <c r="B263" s="424"/>
      <c r="BA263" s="1582"/>
      <c r="BB263" s="288" t="s">
        <v>111</v>
      </c>
      <c r="BC263" s="1039" t="s">
        <v>35</v>
      </c>
      <c r="BD263" s="1058" t="s">
        <v>35</v>
      </c>
      <c r="BE263" s="1058" t="s">
        <v>35</v>
      </c>
      <c r="BF263" s="1058" t="s">
        <v>35</v>
      </c>
      <c r="BG263" s="1078" t="s">
        <v>35</v>
      </c>
      <c r="BH263" s="1098" t="s">
        <v>35</v>
      </c>
      <c r="BI263" s="1058" t="s">
        <v>35</v>
      </c>
      <c r="BJ263" s="1058" t="s">
        <v>35</v>
      </c>
      <c r="BK263" s="1058" t="s">
        <v>35</v>
      </c>
      <c r="BL263" s="1078" t="s">
        <v>35</v>
      </c>
      <c r="BM263" s="1098" t="s">
        <v>35</v>
      </c>
      <c r="BN263" s="1058" t="s">
        <v>35</v>
      </c>
      <c r="BO263" s="1058" t="s">
        <v>35</v>
      </c>
      <c r="BP263" s="1058" t="s">
        <v>35</v>
      </c>
      <c r="BQ263" s="1078" t="s">
        <v>35</v>
      </c>
      <c r="BR263" s="1098" t="s">
        <v>35</v>
      </c>
      <c r="BS263" s="1058" t="s">
        <v>35</v>
      </c>
      <c r="BT263" s="1058" t="s">
        <v>35</v>
      </c>
      <c r="BU263" s="1058" t="s">
        <v>35</v>
      </c>
      <c r="BV263" s="1058" t="s">
        <v>35</v>
      </c>
      <c r="BW263" s="1058" t="s">
        <v>35</v>
      </c>
      <c r="BX263" s="1058" t="s">
        <v>35</v>
      </c>
      <c r="BY263" s="1118" t="s">
        <v>35</v>
      </c>
      <c r="BZ263" s="1118" t="s">
        <v>35</v>
      </c>
      <c r="CA263" s="1118" t="s">
        <v>35</v>
      </c>
      <c r="CB263" s="1118" t="s">
        <v>35</v>
      </c>
      <c r="CC263" s="1118" t="s">
        <v>35</v>
      </c>
      <c r="CD263" s="1118" t="s">
        <v>35</v>
      </c>
      <c r="CE263" s="1118" t="s">
        <v>35</v>
      </c>
      <c r="CF263" s="1118" t="s">
        <v>35</v>
      </c>
      <c r="CG263" s="1118" t="s">
        <v>35</v>
      </c>
      <c r="CH263" s="1118" t="s">
        <v>35</v>
      </c>
      <c r="CI263" s="1118" t="s">
        <v>35</v>
      </c>
      <c r="CJ263" s="1118" t="s">
        <v>35</v>
      </c>
      <c r="CK263" s="1118" t="s">
        <v>35</v>
      </c>
      <c r="CL263" s="1118" t="s">
        <v>35</v>
      </c>
      <c r="CM263" s="1118" t="s">
        <v>35</v>
      </c>
      <c r="CN263" s="1118" t="s">
        <v>35</v>
      </c>
      <c r="CO263" s="1118" t="s">
        <v>35</v>
      </c>
      <c r="CP263" s="1118" t="s">
        <v>35</v>
      </c>
      <c r="CQ263" s="1118" t="s">
        <v>35</v>
      </c>
      <c r="CR263" s="1118" t="s">
        <v>35</v>
      </c>
      <c r="CS263" s="1118" t="s">
        <v>35</v>
      </c>
      <c r="CT263" s="1118" t="s">
        <v>35</v>
      </c>
      <c r="CU263" s="1118" t="s">
        <v>35</v>
      </c>
      <c r="CV263" s="1118" t="s">
        <v>35</v>
      </c>
      <c r="CW263" s="1118" t="s">
        <v>35</v>
      </c>
      <c r="CX263" s="1118" t="s">
        <v>35</v>
      </c>
      <c r="CY263" s="1118" t="s">
        <v>35</v>
      </c>
      <c r="CZ263" s="1138" t="s">
        <v>35</v>
      </c>
    </row>
    <row r="264" s="425" customFormat="true" ht="15" customHeight="true" x14ac:dyDescent="0.2">
      <c r="B264" s="424"/>
      <c r="BA264" s="1582" t="s">
        <v>73</v>
      </c>
      <c r="BB264" s="288" t="s">
        <v>87</v>
      </c>
      <c r="BC264" s="1039" t="s">
        <v>35</v>
      </c>
      <c r="BD264" s="1058" t="s">
        <v>35</v>
      </c>
      <c r="BE264" s="1058" t="s">
        <v>35</v>
      </c>
      <c r="BF264" s="1058" t="s">
        <v>35</v>
      </c>
      <c r="BG264" s="1078" t="s">
        <v>35</v>
      </c>
      <c r="BH264" s="1098" t="s">
        <v>35</v>
      </c>
      <c r="BI264" s="1058" t="s">
        <v>35</v>
      </c>
      <c r="BJ264" s="1058" t="s">
        <v>35</v>
      </c>
      <c r="BK264" s="1058" t="s">
        <v>35</v>
      </c>
      <c r="BL264" s="1078" t="s">
        <v>35</v>
      </c>
      <c r="BM264" s="1098" t="s">
        <v>35</v>
      </c>
      <c r="BN264" s="1058" t="s">
        <v>35</v>
      </c>
      <c r="BO264" s="1058" t="s">
        <v>35</v>
      </c>
      <c r="BP264" s="1058" t="s">
        <v>35</v>
      </c>
      <c r="BQ264" s="1078" t="s">
        <v>35</v>
      </c>
      <c r="BR264" s="1098" t="s">
        <v>35</v>
      </c>
      <c r="BS264" s="1058" t="s">
        <v>35</v>
      </c>
      <c r="BT264" s="1058" t="s">
        <v>35</v>
      </c>
      <c r="BU264" s="1058" t="s">
        <v>35</v>
      </c>
      <c r="BV264" s="1058" t="s">
        <v>35</v>
      </c>
      <c r="BW264" s="1058" t="s">
        <v>35</v>
      </c>
      <c r="BX264" s="1058" t="s">
        <v>35</v>
      </c>
      <c r="BY264" s="1118" t="s">
        <v>35</v>
      </c>
      <c r="BZ264" s="1118" t="s">
        <v>35</v>
      </c>
      <c r="CA264" s="1118" t="s">
        <v>35</v>
      </c>
      <c r="CB264" s="1118" t="s">
        <v>35</v>
      </c>
      <c r="CC264" s="1118" t="s">
        <v>35</v>
      </c>
      <c r="CD264" s="1118" t="s">
        <v>35</v>
      </c>
      <c r="CE264" s="1118" t="s">
        <v>35</v>
      </c>
      <c r="CF264" s="1118" t="s">
        <v>35</v>
      </c>
      <c r="CG264" s="1118" t="s">
        <v>35</v>
      </c>
      <c r="CH264" s="1118" t="s">
        <v>35</v>
      </c>
      <c r="CI264" s="1118" t="s">
        <v>35</v>
      </c>
      <c r="CJ264" s="1118" t="s">
        <v>35</v>
      </c>
      <c r="CK264" s="1118" t="s">
        <v>35</v>
      </c>
      <c r="CL264" s="1118" t="s">
        <v>35</v>
      </c>
      <c r="CM264" s="1118" t="s">
        <v>35</v>
      </c>
      <c r="CN264" s="1118" t="s">
        <v>35</v>
      </c>
      <c r="CO264" s="1118" t="s">
        <v>35</v>
      </c>
      <c r="CP264" s="1118" t="s">
        <v>35</v>
      </c>
      <c r="CQ264" s="1118" t="s">
        <v>35</v>
      </c>
      <c r="CR264" s="1118" t="s">
        <v>35</v>
      </c>
      <c r="CS264" s="1118" t="s">
        <v>35</v>
      </c>
      <c r="CT264" s="1118" t="s">
        <v>35</v>
      </c>
      <c r="CU264" s="1118" t="s">
        <v>35</v>
      </c>
      <c r="CV264" s="1118" t="s">
        <v>35</v>
      </c>
      <c r="CW264" s="1118" t="s">
        <v>35</v>
      </c>
      <c r="CX264" s="1118" t="s">
        <v>35</v>
      </c>
      <c r="CY264" s="1118" t="s">
        <v>35</v>
      </c>
      <c r="CZ264" s="1138" t="s">
        <v>35</v>
      </c>
    </row>
    <row r="265" s="425" customFormat="true" ht="15" customHeight="true" x14ac:dyDescent="0.2">
      <c r="B265" s="424"/>
      <c r="BA265" s="1582"/>
      <c r="BB265" s="288" t="s">
        <v>88</v>
      </c>
      <c r="BC265" s="1039" t="s">
        <v>35</v>
      </c>
      <c r="BD265" s="1058" t="s">
        <v>35</v>
      </c>
      <c r="BE265" s="1058" t="s">
        <v>35</v>
      </c>
      <c r="BF265" s="1058" t="s">
        <v>35</v>
      </c>
      <c r="BG265" s="1078" t="s">
        <v>35</v>
      </c>
      <c r="BH265" s="1098" t="s">
        <v>35</v>
      </c>
      <c r="BI265" s="1058" t="s">
        <v>35</v>
      </c>
      <c r="BJ265" s="1058" t="s">
        <v>35</v>
      </c>
      <c r="BK265" s="1058" t="s">
        <v>35</v>
      </c>
      <c r="BL265" s="1078" t="s">
        <v>35</v>
      </c>
      <c r="BM265" s="1098" t="s">
        <v>35</v>
      </c>
      <c r="BN265" s="1058" t="s">
        <v>35</v>
      </c>
      <c r="BO265" s="1058" t="s">
        <v>35</v>
      </c>
      <c r="BP265" s="1058" t="s">
        <v>35</v>
      </c>
      <c r="BQ265" s="1078" t="s">
        <v>35</v>
      </c>
      <c r="BR265" s="1098" t="s">
        <v>35</v>
      </c>
      <c r="BS265" s="1058" t="s">
        <v>35</v>
      </c>
      <c r="BT265" s="1058" t="s">
        <v>35</v>
      </c>
      <c r="BU265" s="1058" t="s">
        <v>35</v>
      </c>
      <c r="BV265" s="1058" t="s">
        <v>35</v>
      </c>
      <c r="BW265" s="1058" t="s">
        <v>35</v>
      </c>
      <c r="BX265" s="1058" t="s">
        <v>35</v>
      </c>
      <c r="BY265" s="1118" t="s">
        <v>35</v>
      </c>
      <c r="BZ265" s="1118" t="s">
        <v>35</v>
      </c>
      <c r="CA265" s="1118" t="s">
        <v>35</v>
      </c>
      <c r="CB265" s="1118" t="s">
        <v>35</v>
      </c>
      <c r="CC265" s="1118" t="s">
        <v>35</v>
      </c>
      <c r="CD265" s="1118" t="s">
        <v>35</v>
      </c>
      <c r="CE265" s="1118" t="s">
        <v>35</v>
      </c>
      <c r="CF265" s="1118" t="s">
        <v>35</v>
      </c>
      <c r="CG265" s="1118" t="s">
        <v>35</v>
      </c>
      <c r="CH265" s="1118" t="s">
        <v>35</v>
      </c>
      <c r="CI265" s="1118" t="s">
        <v>35</v>
      </c>
      <c r="CJ265" s="1118" t="s">
        <v>35</v>
      </c>
      <c r="CK265" s="1118" t="s">
        <v>35</v>
      </c>
      <c r="CL265" s="1118" t="s">
        <v>35</v>
      </c>
      <c r="CM265" s="1118" t="s">
        <v>35</v>
      </c>
      <c r="CN265" s="1118" t="s">
        <v>35</v>
      </c>
      <c r="CO265" s="1118" t="s">
        <v>35</v>
      </c>
      <c r="CP265" s="1118" t="s">
        <v>35</v>
      </c>
      <c r="CQ265" s="1118" t="s">
        <v>35</v>
      </c>
      <c r="CR265" s="1118" t="s">
        <v>35</v>
      </c>
      <c r="CS265" s="1118" t="s">
        <v>35</v>
      </c>
      <c r="CT265" s="1118" t="s">
        <v>35</v>
      </c>
      <c r="CU265" s="1118" t="s">
        <v>35</v>
      </c>
      <c r="CV265" s="1118" t="s">
        <v>35</v>
      </c>
      <c r="CW265" s="1118" t="s">
        <v>35</v>
      </c>
      <c r="CX265" s="1118" t="s">
        <v>35</v>
      </c>
      <c r="CY265" s="1118" t="s">
        <v>35</v>
      </c>
      <c r="CZ265" s="1138" t="s">
        <v>35</v>
      </c>
    </row>
    <row r="266" s="425" customFormat="true" ht="15" customHeight="true" x14ac:dyDescent="0.2">
      <c r="B266" s="424"/>
      <c r="BA266" s="1582"/>
      <c r="BB266" s="288" t="s">
        <v>89</v>
      </c>
      <c r="BC266" s="1039" t="s">
        <v>35</v>
      </c>
      <c r="BD266" s="1058" t="s">
        <v>35</v>
      </c>
      <c r="BE266" s="1058" t="s">
        <v>35</v>
      </c>
      <c r="BF266" s="1058" t="s">
        <v>35</v>
      </c>
      <c r="BG266" s="1078" t="s">
        <v>35</v>
      </c>
      <c r="BH266" s="1098" t="s">
        <v>35</v>
      </c>
      <c r="BI266" s="1058" t="s">
        <v>35</v>
      </c>
      <c r="BJ266" s="1058" t="s">
        <v>35</v>
      </c>
      <c r="BK266" s="1058" t="s">
        <v>35</v>
      </c>
      <c r="BL266" s="1078" t="s">
        <v>35</v>
      </c>
      <c r="BM266" s="1098" t="s">
        <v>35</v>
      </c>
      <c r="BN266" s="1058" t="s">
        <v>35</v>
      </c>
      <c r="BO266" s="1058" t="s">
        <v>35</v>
      </c>
      <c r="BP266" s="1058" t="s">
        <v>35</v>
      </c>
      <c r="BQ266" s="1078" t="s">
        <v>35</v>
      </c>
      <c r="BR266" s="1098" t="s">
        <v>35</v>
      </c>
      <c r="BS266" s="1058" t="s">
        <v>35</v>
      </c>
      <c r="BT266" s="1058" t="s">
        <v>35</v>
      </c>
      <c r="BU266" s="1058" t="s">
        <v>35</v>
      </c>
      <c r="BV266" s="1058" t="s">
        <v>35</v>
      </c>
      <c r="BW266" s="1058" t="s">
        <v>35</v>
      </c>
      <c r="BX266" s="1058" t="s">
        <v>35</v>
      </c>
      <c r="BY266" s="1118" t="s">
        <v>35</v>
      </c>
      <c r="BZ266" s="1118" t="s">
        <v>35</v>
      </c>
      <c r="CA266" s="1118" t="s">
        <v>35</v>
      </c>
      <c r="CB266" s="1118" t="s">
        <v>35</v>
      </c>
      <c r="CC266" s="1118" t="s">
        <v>35</v>
      </c>
      <c r="CD266" s="1118" t="s">
        <v>35</v>
      </c>
      <c r="CE266" s="1118" t="s">
        <v>35</v>
      </c>
      <c r="CF266" s="1118" t="s">
        <v>35</v>
      </c>
      <c r="CG266" s="1118" t="s">
        <v>35</v>
      </c>
      <c r="CH266" s="1118" t="s">
        <v>35</v>
      </c>
      <c r="CI266" s="1118" t="s">
        <v>35</v>
      </c>
      <c r="CJ266" s="1118" t="s">
        <v>35</v>
      </c>
      <c r="CK266" s="1118" t="s">
        <v>35</v>
      </c>
      <c r="CL266" s="1118" t="s">
        <v>35</v>
      </c>
      <c r="CM266" s="1118" t="s">
        <v>35</v>
      </c>
      <c r="CN266" s="1118" t="s">
        <v>35</v>
      </c>
      <c r="CO266" s="1118" t="s">
        <v>35</v>
      </c>
      <c r="CP266" s="1118" t="s">
        <v>35</v>
      </c>
      <c r="CQ266" s="1118" t="s">
        <v>35</v>
      </c>
      <c r="CR266" s="1118" t="s">
        <v>35</v>
      </c>
      <c r="CS266" s="1118" t="s">
        <v>35</v>
      </c>
      <c r="CT266" s="1118" t="s">
        <v>35</v>
      </c>
      <c r="CU266" s="1118" t="s">
        <v>35</v>
      </c>
      <c r="CV266" s="1118" t="s">
        <v>35</v>
      </c>
      <c r="CW266" s="1118" t="s">
        <v>35</v>
      </c>
      <c r="CX266" s="1118" t="s">
        <v>35</v>
      </c>
      <c r="CY266" s="1118" t="s">
        <v>35</v>
      </c>
      <c r="CZ266" s="1138" t="s">
        <v>35</v>
      </c>
    </row>
    <row r="267" s="425" customFormat="true" ht="15" customHeight="true" x14ac:dyDescent="0.2">
      <c r="B267" s="424"/>
      <c r="BA267" s="1582"/>
      <c r="BB267" s="288" t="s">
        <v>111</v>
      </c>
      <c r="BC267" s="1039" t="s">
        <v>35</v>
      </c>
      <c r="BD267" s="1058" t="s">
        <v>35</v>
      </c>
      <c r="BE267" s="1058" t="s">
        <v>35</v>
      </c>
      <c r="BF267" s="1058" t="s">
        <v>35</v>
      </c>
      <c r="BG267" s="1078" t="s">
        <v>35</v>
      </c>
      <c r="BH267" s="1098" t="s">
        <v>35</v>
      </c>
      <c r="BI267" s="1058" t="s">
        <v>35</v>
      </c>
      <c r="BJ267" s="1058" t="s">
        <v>35</v>
      </c>
      <c r="BK267" s="1058" t="s">
        <v>35</v>
      </c>
      <c r="BL267" s="1078" t="s">
        <v>35</v>
      </c>
      <c r="BM267" s="1098" t="s">
        <v>35</v>
      </c>
      <c r="BN267" s="1058" t="s">
        <v>35</v>
      </c>
      <c r="BO267" s="1058" t="s">
        <v>35</v>
      </c>
      <c r="BP267" s="1058" t="s">
        <v>35</v>
      </c>
      <c r="BQ267" s="1078" t="s">
        <v>35</v>
      </c>
      <c r="BR267" s="1098" t="s">
        <v>35</v>
      </c>
      <c r="BS267" s="1058" t="s">
        <v>35</v>
      </c>
      <c r="BT267" s="1058" t="s">
        <v>35</v>
      </c>
      <c r="BU267" s="1058" t="s">
        <v>35</v>
      </c>
      <c r="BV267" s="1058" t="s">
        <v>35</v>
      </c>
      <c r="BW267" s="1058" t="s">
        <v>35</v>
      </c>
      <c r="BX267" s="1058" t="s">
        <v>35</v>
      </c>
      <c r="BY267" s="1118" t="s">
        <v>35</v>
      </c>
      <c r="BZ267" s="1118" t="s">
        <v>35</v>
      </c>
      <c r="CA267" s="1118" t="s">
        <v>35</v>
      </c>
      <c r="CB267" s="1118" t="s">
        <v>35</v>
      </c>
      <c r="CC267" s="1118" t="s">
        <v>35</v>
      </c>
      <c r="CD267" s="1118" t="s">
        <v>35</v>
      </c>
      <c r="CE267" s="1118" t="s">
        <v>35</v>
      </c>
      <c r="CF267" s="1118" t="s">
        <v>35</v>
      </c>
      <c r="CG267" s="1118" t="s">
        <v>35</v>
      </c>
      <c r="CH267" s="1118" t="s">
        <v>35</v>
      </c>
      <c r="CI267" s="1118" t="s">
        <v>35</v>
      </c>
      <c r="CJ267" s="1118" t="s">
        <v>35</v>
      </c>
      <c r="CK267" s="1118" t="s">
        <v>35</v>
      </c>
      <c r="CL267" s="1118" t="s">
        <v>35</v>
      </c>
      <c r="CM267" s="1118" t="s">
        <v>35</v>
      </c>
      <c r="CN267" s="1118" t="s">
        <v>35</v>
      </c>
      <c r="CO267" s="1118" t="s">
        <v>35</v>
      </c>
      <c r="CP267" s="1118" t="s">
        <v>35</v>
      </c>
      <c r="CQ267" s="1118" t="s">
        <v>35</v>
      </c>
      <c r="CR267" s="1118" t="s">
        <v>35</v>
      </c>
      <c r="CS267" s="1118" t="s">
        <v>35</v>
      </c>
      <c r="CT267" s="1118" t="s">
        <v>35</v>
      </c>
      <c r="CU267" s="1118" t="s">
        <v>35</v>
      </c>
      <c r="CV267" s="1118" t="s">
        <v>35</v>
      </c>
      <c r="CW267" s="1118" t="s">
        <v>35</v>
      </c>
      <c r="CX267" s="1118" t="s">
        <v>35</v>
      </c>
      <c r="CY267" s="1118" t="s">
        <v>35</v>
      </c>
      <c r="CZ267" s="1138" t="s">
        <v>35</v>
      </c>
    </row>
    <row r="268" s="425" customFormat="true" ht="15" customHeight="true" x14ac:dyDescent="0.2">
      <c r="B268" s="424"/>
      <c r="BA268" s="1582" t="s">
        <v>114</v>
      </c>
      <c r="BB268" s="288" t="s">
        <v>87</v>
      </c>
      <c r="BC268" s="1039" t="s">
        <v>35</v>
      </c>
      <c r="BD268" s="1058" t="s">
        <v>35</v>
      </c>
      <c r="BE268" s="1058" t="s">
        <v>35</v>
      </c>
      <c r="BF268" s="1058" t="s">
        <v>35</v>
      </c>
      <c r="BG268" s="1078" t="s">
        <v>35</v>
      </c>
      <c r="BH268" s="1098" t="s">
        <v>35</v>
      </c>
      <c r="BI268" s="1058" t="s">
        <v>35</v>
      </c>
      <c r="BJ268" s="1058" t="s">
        <v>35</v>
      </c>
      <c r="BK268" s="1058" t="s">
        <v>35</v>
      </c>
      <c r="BL268" s="1078" t="s">
        <v>35</v>
      </c>
      <c r="BM268" s="1098" t="s">
        <v>35</v>
      </c>
      <c r="BN268" s="1058" t="s">
        <v>35</v>
      </c>
      <c r="BO268" s="1058" t="s">
        <v>35</v>
      </c>
      <c r="BP268" s="1058" t="s">
        <v>35</v>
      </c>
      <c r="BQ268" s="1078" t="s">
        <v>35</v>
      </c>
      <c r="BR268" s="1098" t="s">
        <v>35</v>
      </c>
      <c r="BS268" s="1058" t="s">
        <v>35</v>
      </c>
      <c r="BT268" s="1058" t="s">
        <v>35</v>
      </c>
      <c r="BU268" s="1058" t="s">
        <v>35</v>
      </c>
      <c r="BV268" s="1058" t="s">
        <v>35</v>
      </c>
      <c r="BW268" s="1058" t="s">
        <v>35</v>
      </c>
      <c r="BX268" s="1058" t="s">
        <v>35</v>
      </c>
      <c r="BY268" s="1118" t="s">
        <v>35</v>
      </c>
      <c r="BZ268" s="1118" t="s">
        <v>35</v>
      </c>
      <c r="CA268" s="1118" t="s">
        <v>35</v>
      </c>
      <c r="CB268" s="1118" t="s">
        <v>35</v>
      </c>
      <c r="CC268" s="1118" t="s">
        <v>35</v>
      </c>
      <c r="CD268" s="1118" t="s">
        <v>35</v>
      </c>
      <c r="CE268" s="1118" t="s">
        <v>35</v>
      </c>
      <c r="CF268" s="1118" t="s">
        <v>35</v>
      </c>
      <c r="CG268" s="1118" t="s">
        <v>35</v>
      </c>
      <c r="CH268" s="1118" t="s">
        <v>35</v>
      </c>
      <c r="CI268" s="1118" t="s">
        <v>35</v>
      </c>
      <c r="CJ268" s="1118" t="s">
        <v>35</v>
      </c>
      <c r="CK268" s="1118" t="s">
        <v>35</v>
      </c>
      <c r="CL268" s="1118" t="s">
        <v>35</v>
      </c>
      <c r="CM268" s="1118" t="s">
        <v>35</v>
      </c>
      <c r="CN268" s="1118" t="s">
        <v>35</v>
      </c>
      <c r="CO268" s="1118" t="s">
        <v>35</v>
      </c>
      <c r="CP268" s="1118" t="s">
        <v>35</v>
      </c>
      <c r="CQ268" s="1118" t="s">
        <v>35</v>
      </c>
      <c r="CR268" s="1118" t="s">
        <v>35</v>
      </c>
      <c r="CS268" s="1118" t="s">
        <v>35</v>
      </c>
      <c r="CT268" s="1118" t="s">
        <v>35</v>
      </c>
      <c r="CU268" s="1118" t="s">
        <v>35</v>
      </c>
      <c r="CV268" s="1118" t="s">
        <v>35</v>
      </c>
      <c r="CW268" s="1118" t="s">
        <v>35</v>
      </c>
      <c r="CX268" s="1118" t="s">
        <v>35</v>
      </c>
      <c r="CY268" s="1118" t="s">
        <v>35</v>
      </c>
      <c r="CZ268" s="1138" t="s">
        <v>35</v>
      </c>
    </row>
    <row r="269" s="425" customFormat="true" ht="15" customHeight="true" x14ac:dyDescent="0.2">
      <c r="B269" s="424"/>
      <c r="BA269" s="1582"/>
      <c r="BB269" s="288" t="s">
        <v>88</v>
      </c>
      <c r="BC269" s="1039" t="s">
        <v>35</v>
      </c>
      <c r="BD269" s="1058" t="s">
        <v>35</v>
      </c>
      <c r="BE269" s="1058" t="s">
        <v>35</v>
      </c>
      <c r="BF269" s="1058" t="s">
        <v>35</v>
      </c>
      <c r="BG269" s="1078" t="s">
        <v>35</v>
      </c>
      <c r="BH269" s="1098" t="s">
        <v>35</v>
      </c>
      <c r="BI269" s="1058" t="s">
        <v>35</v>
      </c>
      <c r="BJ269" s="1058" t="s">
        <v>35</v>
      </c>
      <c r="BK269" s="1058" t="s">
        <v>35</v>
      </c>
      <c r="BL269" s="1078" t="s">
        <v>35</v>
      </c>
      <c r="BM269" s="1098" t="s">
        <v>35</v>
      </c>
      <c r="BN269" s="1058" t="s">
        <v>35</v>
      </c>
      <c r="BO269" s="1058" t="s">
        <v>35</v>
      </c>
      <c r="BP269" s="1058" t="s">
        <v>35</v>
      </c>
      <c r="BQ269" s="1078" t="s">
        <v>35</v>
      </c>
      <c r="BR269" s="1098" t="s">
        <v>35</v>
      </c>
      <c r="BS269" s="1058" t="s">
        <v>35</v>
      </c>
      <c r="BT269" s="1058" t="s">
        <v>35</v>
      </c>
      <c r="BU269" s="1058" t="s">
        <v>35</v>
      </c>
      <c r="BV269" s="1058" t="s">
        <v>35</v>
      </c>
      <c r="BW269" s="1058" t="s">
        <v>35</v>
      </c>
      <c r="BX269" s="1058" t="s">
        <v>35</v>
      </c>
      <c r="BY269" s="1118" t="s">
        <v>35</v>
      </c>
      <c r="BZ269" s="1118" t="s">
        <v>35</v>
      </c>
      <c r="CA269" s="1118" t="s">
        <v>35</v>
      </c>
      <c r="CB269" s="1118" t="s">
        <v>35</v>
      </c>
      <c r="CC269" s="1118" t="s">
        <v>35</v>
      </c>
      <c r="CD269" s="1118" t="s">
        <v>35</v>
      </c>
      <c r="CE269" s="1118" t="s">
        <v>35</v>
      </c>
      <c r="CF269" s="1118" t="s">
        <v>35</v>
      </c>
      <c r="CG269" s="1118" t="s">
        <v>35</v>
      </c>
      <c r="CH269" s="1118" t="s">
        <v>35</v>
      </c>
      <c r="CI269" s="1118" t="s">
        <v>35</v>
      </c>
      <c r="CJ269" s="1118" t="s">
        <v>35</v>
      </c>
      <c r="CK269" s="1118" t="s">
        <v>35</v>
      </c>
      <c r="CL269" s="1118" t="s">
        <v>35</v>
      </c>
      <c r="CM269" s="1118" t="s">
        <v>35</v>
      </c>
      <c r="CN269" s="1118" t="s">
        <v>35</v>
      </c>
      <c r="CO269" s="1118" t="s">
        <v>35</v>
      </c>
      <c r="CP269" s="1118" t="s">
        <v>35</v>
      </c>
      <c r="CQ269" s="1118" t="s">
        <v>35</v>
      </c>
      <c r="CR269" s="1118" t="s">
        <v>35</v>
      </c>
      <c r="CS269" s="1118" t="s">
        <v>35</v>
      </c>
      <c r="CT269" s="1118" t="s">
        <v>35</v>
      </c>
      <c r="CU269" s="1118" t="s">
        <v>35</v>
      </c>
      <c r="CV269" s="1118" t="s">
        <v>35</v>
      </c>
      <c r="CW269" s="1118" t="s">
        <v>35</v>
      </c>
      <c r="CX269" s="1118" t="s">
        <v>35</v>
      </c>
      <c r="CY269" s="1118" t="s">
        <v>35</v>
      </c>
      <c r="CZ269" s="1138" t="s">
        <v>35</v>
      </c>
    </row>
    <row r="270" s="425" customFormat="true" ht="15" customHeight="true" x14ac:dyDescent="0.2">
      <c r="B270" s="424"/>
      <c r="BA270" s="1582"/>
      <c r="BB270" s="288" t="s">
        <v>89</v>
      </c>
      <c r="BC270" s="1039" t="s">
        <v>35</v>
      </c>
      <c r="BD270" s="1058" t="s">
        <v>35</v>
      </c>
      <c r="BE270" s="1058" t="s">
        <v>35</v>
      </c>
      <c r="BF270" s="1058" t="s">
        <v>35</v>
      </c>
      <c r="BG270" s="1078" t="s">
        <v>35</v>
      </c>
      <c r="BH270" s="1098" t="s">
        <v>35</v>
      </c>
      <c r="BI270" s="1058" t="s">
        <v>35</v>
      </c>
      <c r="BJ270" s="1058" t="s">
        <v>35</v>
      </c>
      <c r="BK270" s="1058" t="s">
        <v>35</v>
      </c>
      <c r="BL270" s="1078" t="s">
        <v>35</v>
      </c>
      <c r="BM270" s="1098" t="s">
        <v>35</v>
      </c>
      <c r="BN270" s="1058" t="s">
        <v>35</v>
      </c>
      <c r="BO270" s="1058" t="s">
        <v>35</v>
      </c>
      <c r="BP270" s="1058" t="s">
        <v>35</v>
      </c>
      <c r="BQ270" s="1078" t="s">
        <v>35</v>
      </c>
      <c r="BR270" s="1098" t="s">
        <v>35</v>
      </c>
      <c r="BS270" s="1058" t="s">
        <v>35</v>
      </c>
      <c r="BT270" s="1058" t="s">
        <v>35</v>
      </c>
      <c r="BU270" s="1058" t="s">
        <v>35</v>
      </c>
      <c r="BV270" s="1058" t="s">
        <v>35</v>
      </c>
      <c r="BW270" s="1058" t="s">
        <v>35</v>
      </c>
      <c r="BX270" s="1058" t="s">
        <v>35</v>
      </c>
      <c r="BY270" s="1118" t="s">
        <v>35</v>
      </c>
      <c r="BZ270" s="1118" t="s">
        <v>35</v>
      </c>
      <c r="CA270" s="1118" t="s">
        <v>35</v>
      </c>
      <c r="CB270" s="1118" t="s">
        <v>35</v>
      </c>
      <c r="CC270" s="1118" t="s">
        <v>35</v>
      </c>
      <c r="CD270" s="1118" t="s">
        <v>35</v>
      </c>
      <c r="CE270" s="1118" t="s">
        <v>35</v>
      </c>
      <c r="CF270" s="1118" t="s">
        <v>35</v>
      </c>
      <c r="CG270" s="1118" t="s">
        <v>35</v>
      </c>
      <c r="CH270" s="1118" t="s">
        <v>35</v>
      </c>
      <c r="CI270" s="1118" t="s">
        <v>35</v>
      </c>
      <c r="CJ270" s="1118" t="s">
        <v>35</v>
      </c>
      <c r="CK270" s="1118" t="s">
        <v>35</v>
      </c>
      <c r="CL270" s="1118" t="s">
        <v>35</v>
      </c>
      <c r="CM270" s="1118" t="s">
        <v>35</v>
      </c>
      <c r="CN270" s="1118" t="s">
        <v>35</v>
      </c>
      <c r="CO270" s="1118" t="s">
        <v>35</v>
      </c>
      <c r="CP270" s="1118" t="s">
        <v>35</v>
      </c>
      <c r="CQ270" s="1118" t="s">
        <v>35</v>
      </c>
      <c r="CR270" s="1118" t="s">
        <v>35</v>
      </c>
      <c r="CS270" s="1118" t="s">
        <v>35</v>
      </c>
      <c r="CT270" s="1118" t="s">
        <v>35</v>
      </c>
      <c r="CU270" s="1118" t="s">
        <v>35</v>
      </c>
      <c r="CV270" s="1118" t="s">
        <v>35</v>
      </c>
      <c r="CW270" s="1118" t="s">
        <v>35</v>
      </c>
      <c r="CX270" s="1118" t="s">
        <v>35</v>
      </c>
      <c r="CY270" s="1118" t="s">
        <v>35</v>
      </c>
      <c r="CZ270" s="1138" t="s">
        <v>35</v>
      </c>
    </row>
    <row r="271" s="425" customFormat="true" ht="15" customHeight="true" x14ac:dyDescent="0.2">
      <c r="B271" s="424"/>
      <c r="BA271" s="1582" t="s">
        <v>74</v>
      </c>
      <c r="BB271" s="288" t="s">
        <v>49</v>
      </c>
      <c r="BC271" s="1039" t="s">
        <v>35</v>
      </c>
      <c r="BD271" s="1059" t="s">
        <v>35</v>
      </c>
      <c r="BE271" s="1059" t="s">
        <v>35</v>
      </c>
      <c r="BF271" s="1059" t="s">
        <v>35</v>
      </c>
      <c r="BG271" s="1079" t="s">
        <v>35</v>
      </c>
      <c r="BH271" s="1039" t="s">
        <v>35</v>
      </c>
      <c r="BI271" s="1059" t="s">
        <v>35</v>
      </c>
      <c r="BJ271" s="1059" t="s">
        <v>35</v>
      </c>
      <c r="BK271" s="1059" t="s">
        <v>35</v>
      </c>
      <c r="BL271" s="1079" t="s">
        <v>35</v>
      </c>
      <c r="BM271" s="1039" t="s">
        <v>35</v>
      </c>
      <c r="BN271" s="1059" t="s">
        <v>35</v>
      </c>
      <c r="BO271" s="1059" t="s">
        <v>35</v>
      </c>
      <c r="BP271" s="1059" t="s">
        <v>35</v>
      </c>
      <c r="BQ271" s="1079" t="s">
        <v>35</v>
      </c>
      <c r="BR271" s="1039" t="s">
        <v>35</v>
      </c>
      <c r="BS271" s="1059" t="s">
        <v>35</v>
      </c>
      <c r="BT271" s="1059" t="s">
        <v>35</v>
      </c>
      <c r="BU271" s="1059" t="s">
        <v>35</v>
      </c>
      <c r="BV271" s="1059" t="s">
        <v>35</v>
      </c>
      <c r="BW271" s="1059" t="s">
        <v>35</v>
      </c>
      <c r="BX271" s="1059" t="s">
        <v>35</v>
      </c>
      <c r="BY271" s="1119" t="s">
        <v>35</v>
      </c>
      <c r="BZ271" s="1119" t="s">
        <v>35</v>
      </c>
      <c r="CA271" s="1119" t="s">
        <v>35</v>
      </c>
      <c r="CB271" s="1119" t="s">
        <v>35</v>
      </c>
      <c r="CC271" s="1119" t="s">
        <v>35</v>
      </c>
      <c r="CD271" s="1119" t="s">
        <v>35</v>
      </c>
      <c r="CE271" s="1119" t="s">
        <v>35</v>
      </c>
      <c r="CF271" s="1119" t="s">
        <v>35</v>
      </c>
      <c r="CG271" s="1119" t="s">
        <v>35</v>
      </c>
      <c r="CH271" s="1119" t="s">
        <v>35</v>
      </c>
      <c r="CI271" s="1119" t="s">
        <v>35</v>
      </c>
      <c r="CJ271" s="1119" t="s">
        <v>35</v>
      </c>
      <c r="CK271" s="1119" t="s">
        <v>35</v>
      </c>
      <c r="CL271" s="1119" t="s">
        <v>35</v>
      </c>
      <c r="CM271" s="1119" t="s">
        <v>35</v>
      </c>
      <c r="CN271" s="1119" t="s">
        <v>35</v>
      </c>
      <c r="CO271" s="1119" t="s">
        <v>35</v>
      </c>
      <c r="CP271" s="1119" t="s">
        <v>35</v>
      </c>
      <c r="CQ271" s="1119" t="s">
        <v>35</v>
      </c>
      <c r="CR271" s="1119" t="s">
        <v>35</v>
      </c>
      <c r="CS271" s="1119" t="s">
        <v>35</v>
      </c>
      <c r="CT271" s="1119" t="s">
        <v>35</v>
      </c>
      <c r="CU271" s="1119" t="s">
        <v>35</v>
      </c>
      <c r="CV271" s="1119" t="s">
        <v>35</v>
      </c>
      <c r="CW271" s="1119" t="s">
        <v>35</v>
      </c>
      <c r="CX271" s="1119" t="s">
        <v>35</v>
      </c>
      <c r="CY271" s="1119" t="s">
        <v>35</v>
      </c>
      <c r="CZ271" s="1079" t="s">
        <v>35</v>
      </c>
    </row>
    <row r="272" s="425" customFormat="true" ht="15" customHeight="true" x14ac:dyDescent="0.2">
      <c r="B272" s="424"/>
      <c r="BA272" s="1582"/>
      <c r="BB272" s="288" t="s">
        <v>48</v>
      </c>
      <c r="BC272" s="1039" t="s">
        <v>35</v>
      </c>
      <c r="BD272" s="1059" t="s">
        <v>35</v>
      </c>
      <c r="BE272" s="1059" t="s">
        <v>35</v>
      </c>
      <c r="BF272" s="1059" t="s">
        <v>35</v>
      </c>
      <c r="BG272" s="1079" t="s">
        <v>35</v>
      </c>
      <c r="BH272" s="1039" t="s">
        <v>35</v>
      </c>
      <c r="BI272" s="1059" t="s">
        <v>35</v>
      </c>
      <c r="BJ272" s="1059" t="s">
        <v>35</v>
      </c>
      <c r="BK272" s="1059" t="s">
        <v>35</v>
      </c>
      <c r="BL272" s="1079" t="s">
        <v>35</v>
      </c>
      <c r="BM272" s="1039" t="s">
        <v>35</v>
      </c>
      <c r="BN272" s="1059" t="s">
        <v>35</v>
      </c>
      <c r="BO272" s="1059" t="s">
        <v>35</v>
      </c>
      <c r="BP272" s="1059" t="s">
        <v>35</v>
      </c>
      <c r="BQ272" s="1079" t="s">
        <v>35</v>
      </c>
      <c r="BR272" s="1039" t="s">
        <v>35</v>
      </c>
      <c r="BS272" s="1059" t="s">
        <v>35</v>
      </c>
      <c r="BT272" s="1059" t="s">
        <v>35</v>
      </c>
      <c r="BU272" s="1059" t="s">
        <v>35</v>
      </c>
      <c r="BV272" s="1059" t="s">
        <v>35</v>
      </c>
      <c r="BW272" s="1059" t="s">
        <v>35</v>
      </c>
      <c r="BX272" s="1059" t="s">
        <v>35</v>
      </c>
      <c r="BY272" s="1119" t="s">
        <v>35</v>
      </c>
      <c r="BZ272" s="1119" t="s">
        <v>35</v>
      </c>
      <c r="CA272" s="1119" t="s">
        <v>35</v>
      </c>
      <c r="CB272" s="1119" t="s">
        <v>35</v>
      </c>
      <c r="CC272" s="1119" t="s">
        <v>35</v>
      </c>
      <c r="CD272" s="1119" t="s">
        <v>35</v>
      </c>
      <c r="CE272" s="1119" t="s">
        <v>35</v>
      </c>
      <c r="CF272" s="1119" t="s">
        <v>35</v>
      </c>
      <c r="CG272" s="1119" t="s">
        <v>35</v>
      </c>
      <c r="CH272" s="1119" t="s">
        <v>35</v>
      </c>
      <c r="CI272" s="1119" t="s">
        <v>35</v>
      </c>
      <c r="CJ272" s="1119" t="s">
        <v>35</v>
      </c>
      <c r="CK272" s="1119" t="s">
        <v>35</v>
      </c>
      <c r="CL272" s="1119" t="s">
        <v>35</v>
      </c>
      <c r="CM272" s="1119" t="s">
        <v>35</v>
      </c>
      <c r="CN272" s="1119" t="s">
        <v>35</v>
      </c>
      <c r="CO272" s="1119" t="s">
        <v>35</v>
      </c>
      <c r="CP272" s="1119" t="s">
        <v>35</v>
      </c>
      <c r="CQ272" s="1119" t="s">
        <v>35</v>
      </c>
      <c r="CR272" s="1119" t="s">
        <v>35</v>
      </c>
      <c r="CS272" s="1119" t="s">
        <v>35</v>
      </c>
      <c r="CT272" s="1119" t="s">
        <v>35</v>
      </c>
      <c r="CU272" s="1119" t="s">
        <v>35</v>
      </c>
      <c r="CV272" s="1119" t="s">
        <v>35</v>
      </c>
      <c r="CW272" s="1119" t="s">
        <v>35</v>
      </c>
      <c r="CX272" s="1119" t="s">
        <v>35</v>
      </c>
      <c r="CY272" s="1119" t="s">
        <v>35</v>
      </c>
      <c r="CZ272" s="1079" t="s">
        <v>35</v>
      </c>
    </row>
    <row r="273" s="425" customFormat="true" ht="15" customHeight="true" x14ac:dyDescent="0.2">
      <c r="B273" s="424"/>
      <c r="BA273" s="1582"/>
      <c r="BB273" s="288" t="s">
        <v>111</v>
      </c>
      <c r="BC273" s="1039" t="s">
        <v>35</v>
      </c>
      <c r="BD273" s="1059" t="s">
        <v>35</v>
      </c>
      <c r="BE273" s="1059" t="s">
        <v>35</v>
      </c>
      <c r="BF273" s="1059" t="s">
        <v>35</v>
      </c>
      <c r="BG273" s="1079" t="s">
        <v>35</v>
      </c>
      <c r="BH273" s="1039" t="s">
        <v>35</v>
      </c>
      <c r="BI273" s="1059" t="s">
        <v>35</v>
      </c>
      <c r="BJ273" s="1059" t="s">
        <v>35</v>
      </c>
      <c r="BK273" s="1059" t="s">
        <v>35</v>
      </c>
      <c r="BL273" s="1079" t="s">
        <v>35</v>
      </c>
      <c r="BM273" s="1039" t="s">
        <v>35</v>
      </c>
      <c r="BN273" s="1059" t="s">
        <v>35</v>
      </c>
      <c r="BO273" s="1059" t="s">
        <v>35</v>
      </c>
      <c r="BP273" s="1059" t="s">
        <v>35</v>
      </c>
      <c r="BQ273" s="1079" t="s">
        <v>35</v>
      </c>
      <c r="BR273" s="1039" t="s">
        <v>35</v>
      </c>
      <c r="BS273" s="1059" t="s">
        <v>35</v>
      </c>
      <c r="BT273" s="1059" t="s">
        <v>35</v>
      </c>
      <c r="BU273" s="1059" t="s">
        <v>35</v>
      </c>
      <c r="BV273" s="1059" t="s">
        <v>35</v>
      </c>
      <c r="BW273" s="1059" t="s">
        <v>35</v>
      </c>
      <c r="BX273" s="1059" t="s">
        <v>35</v>
      </c>
      <c r="BY273" s="1119" t="s">
        <v>35</v>
      </c>
      <c r="BZ273" s="1119" t="s">
        <v>35</v>
      </c>
      <c r="CA273" s="1119" t="s">
        <v>35</v>
      </c>
      <c r="CB273" s="1119" t="s">
        <v>35</v>
      </c>
      <c r="CC273" s="1119" t="s">
        <v>35</v>
      </c>
      <c r="CD273" s="1119" t="s">
        <v>35</v>
      </c>
      <c r="CE273" s="1119" t="s">
        <v>35</v>
      </c>
      <c r="CF273" s="1119" t="s">
        <v>35</v>
      </c>
      <c r="CG273" s="1119" t="s">
        <v>35</v>
      </c>
      <c r="CH273" s="1119" t="s">
        <v>35</v>
      </c>
      <c r="CI273" s="1119" t="s">
        <v>35</v>
      </c>
      <c r="CJ273" s="1119" t="s">
        <v>35</v>
      </c>
      <c r="CK273" s="1119" t="s">
        <v>35</v>
      </c>
      <c r="CL273" s="1119" t="s">
        <v>35</v>
      </c>
      <c r="CM273" s="1119" t="s">
        <v>35</v>
      </c>
      <c r="CN273" s="1119" t="s">
        <v>35</v>
      </c>
      <c r="CO273" s="1119" t="s">
        <v>35</v>
      </c>
      <c r="CP273" s="1119" t="s">
        <v>35</v>
      </c>
      <c r="CQ273" s="1119" t="s">
        <v>35</v>
      </c>
      <c r="CR273" s="1119" t="s">
        <v>35</v>
      </c>
      <c r="CS273" s="1119" t="s">
        <v>35</v>
      </c>
      <c r="CT273" s="1119" t="s">
        <v>35</v>
      </c>
      <c r="CU273" s="1119" t="s">
        <v>35</v>
      </c>
      <c r="CV273" s="1119" t="s">
        <v>35</v>
      </c>
      <c r="CW273" s="1119" t="s">
        <v>35</v>
      </c>
      <c r="CX273" s="1119" t="s">
        <v>35</v>
      </c>
      <c r="CY273" s="1119" t="s">
        <v>35</v>
      </c>
      <c r="CZ273" s="1079" t="s">
        <v>35</v>
      </c>
    </row>
    <row r="274" s="425" customFormat="true" ht="15" customHeight="true" x14ac:dyDescent="0.2">
      <c r="B274" s="424"/>
      <c r="BA274" s="1582" t="s">
        <v>75</v>
      </c>
      <c r="BB274" s="288" t="s">
        <v>49</v>
      </c>
      <c r="BC274" s="1039" t="s">
        <v>35</v>
      </c>
      <c r="BD274" s="1058" t="s">
        <v>35</v>
      </c>
      <c r="BE274" s="1058" t="s">
        <v>35</v>
      </c>
      <c r="BF274" s="1058" t="s">
        <v>35</v>
      </c>
      <c r="BG274" s="1078" t="s">
        <v>35</v>
      </c>
      <c r="BH274" s="1098" t="s">
        <v>35</v>
      </c>
      <c r="BI274" s="1058" t="s">
        <v>35</v>
      </c>
      <c r="BJ274" s="1058" t="s">
        <v>35</v>
      </c>
      <c r="BK274" s="1058" t="s">
        <v>35</v>
      </c>
      <c r="BL274" s="1078" t="s">
        <v>35</v>
      </c>
      <c r="BM274" s="1098" t="s">
        <v>35</v>
      </c>
      <c r="BN274" s="1058" t="s">
        <v>35</v>
      </c>
      <c r="BO274" s="1058" t="s">
        <v>35</v>
      </c>
      <c r="BP274" s="1058" t="s">
        <v>35</v>
      </c>
      <c r="BQ274" s="1078" t="s">
        <v>35</v>
      </c>
      <c r="BR274" s="1098" t="s">
        <v>35</v>
      </c>
      <c r="BS274" s="1058" t="s">
        <v>35</v>
      </c>
      <c r="BT274" s="1058" t="s">
        <v>35</v>
      </c>
      <c r="BU274" s="1058" t="s">
        <v>35</v>
      </c>
      <c r="BV274" s="1058" t="s">
        <v>35</v>
      </c>
      <c r="BW274" s="1058" t="s">
        <v>35</v>
      </c>
      <c r="BX274" s="1058" t="s">
        <v>35</v>
      </c>
      <c r="BY274" s="1118" t="s">
        <v>35</v>
      </c>
      <c r="BZ274" s="1118" t="s">
        <v>35</v>
      </c>
      <c r="CA274" s="1118" t="s">
        <v>35</v>
      </c>
      <c r="CB274" s="1118" t="s">
        <v>35</v>
      </c>
      <c r="CC274" s="1118" t="s">
        <v>35</v>
      </c>
      <c r="CD274" s="1118" t="s">
        <v>35</v>
      </c>
      <c r="CE274" s="1118" t="s">
        <v>35</v>
      </c>
      <c r="CF274" s="1118" t="s">
        <v>35</v>
      </c>
      <c r="CG274" s="1118" t="s">
        <v>35</v>
      </c>
      <c r="CH274" s="1118" t="s">
        <v>35</v>
      </c>
      <c r="CI274" s="1118" t="s">
        <v>35</v>
      </c>
      <c r="CJ274" s="1118" t="s">
        <v>35</v>
      </c>
      <c r="CK274" s="1118" t="s">
        <v>35</v>
      </c>
      <c r="CL274" s="1118" t="s">
        <v>35</v>
      </c>
      <c r="CM274" s="1118" t="s">
        <v>35</v>
      </c>
      <c r="CN274" s="1118" t="s">
        <v>35</v>
      </c>
      <c r="CO274" s="1118" t="s">
        <v>35</v>
      </c>
      <c r="CP274" s="1118" t="s">
        <v>35</v>
      </c>
      <c r="CQ274" s="1118" t="s">
        <v>35</v>
      </c>
      <c r="CR274" s="1118" t="s">
        <v>35</v>
      </c>
      <c r="CS274" s="1118" t="s">
        <v>35</v>
      </c>
      <c r="CT274" s="1118" t="s">
        <v>35</v>
      </c>
      <c r="CU274" s="1118" t="s">
        <v>35</v>
      </c>
      <c r="CV274" s="1118" t="s">
        <v>35</v>
      </c>
      <c r="CW274" s="1118" t="s">
        <v>35</v>
      </c>
      <c r="CX274" s="1118" t="s">
        <v>35</v>
      </c>
      <c r="CY274" s="1118" t="s">
        <v>35</v>
      </c>
      <c r="CZ274" s="1138" t="s">
        <v>35</v>
      </c>
    </row>
    <row r="275" s="425" customFormat="true" ht="15" customHeight="true" x14ac:dyDescent="0.2">
      <c r="B275" s="424"/>
      <c r="BA275" s="1582"/>
      <c r="BB275" s="288" t="s">
        <v>48</v>
      </c>
      <c r="BC275" s="1039" t="s">
        <v>35</v>
      </c>
      <c r="BD275" s="1058" t="s">
        <v>35</v>
      </c>
      <c r="BE275" s="1058" t="s">
        <v>35</v>
      </c>
      <c r="BF275" s="1058" t="s">
        <v>35</v>
      </c>
      <c r="BG275" s="1078" t="s">
        <v>35</v>
      </c>
      <c r="BH275" s="1098" t="s">
        <v>35</v>
      </c>
      <c r="BI275" s="1058" t="s">
        <v>35</v>
      </c>
      <c r="BJ275" s="1058" t="s">
        <v>35</v>
      </c>
      <c r="BK275" s="1058" t="s">
        <v>35</v>
      </c>
      <c r="BL275" s="1078" t="s">
        <v>35</v>
      </c>
      <c r="BM275" s="1098" t="s">
        <v>35</v>
      </c>
      <c r="BN275" s="1058" t="s">
        <v>35</v>
      </c>
      <c r="BO275" s="1058" t="s">
        <v>35</v>
      </c>
      <c r="BP275" s="1058" t="s">
        <v>35</v>
      </c>
      <c r="BQ275" s="1078" t="s">
        <v>35</v>
      </c>
      <c r="BR275" s="1098" t="s">
        <v>35</v>
      </c>
      <c r="BS275" s="1058" t="s">
        <v>35</v>
      </c>
      <c r="BT275" s="1058" t="s">
        <v>35</v>
      </c>
      <c r="BU275" s="1058" t="s">
        <v>35</v>
      </c>
      <c r="BV275" s="1058" t="s">
        <v>35</v>
      </c>
      <c r="BW275" s="1058" t="s">
        <v>35</v>
      </c>
      <c r="BX275" s="1058" t="s">
        <v>35</v>
      </c>
      <c r="BY275" s="1118" t="s">
        <v>35</v>
      </c>
      <c r="BZ275" s="1118" t="s">
        <v>35</v>
      </c>
      <c r="CA275" s="1118" t="s">
        <v>35</v>
      </c>
      <c r="CB275" s="1118" t="s">
        <v>35</v>
      </c>
      <c r="CC275" s="1118" t="s">
        <v>35</v>
      </c>
      <c r="CD275" s="1118" t="s">
        <v>35</v>
      </c>
      <c r="CE275" s="1118" t="s">
        <v>35</v>
      </c>
      <c r="CF275" s="1118" t="s">
        <v>35</v>
      </c>
      <c r="CG275" s="1118" t="s">
        <v>35</v>
      </c>
      <c r="CH275" s="1118" t="s">
        <v>35</v>
      </c>
      <c r="CI275" s="1118" t="s">
        <v>35</v>
      </c>
      <c r="CJ275" s="1118" t="s">
        <v>35</v>
      </c>
      <c r="CK275" s="1118" t="s">
        <v>35</v>
      </c>
      <c r="CL275" s="1118" t="s">
        <v>35</v>
      </c>
      <c r="CM275" s="1118" t="s">
        <v>35</v>
      </c>
      <c r="CN275" s="1118" t="s">
        <v>35</v>
      </c>
      <c r="CO275" s="1118" t="s">
        <v>35</v>
      </c>
      <c r="CP275" s="1118" t="s">
        <v>35</v>
      </c>
      <c r="CQ275" s="1118" t="s">
        <v>35</v>
      </c>
      <c r="CR275" s="1118" t="s">
        <v>35</v>
      </c>
      <c r="CS275" s="1118" t="s">
        <v>35</v>
      </c>
      <c r="CT275" s="1118" t="s">
        <v>35</v>
      </c>
      <c r="CU275" s="1118" t="s">
        <v>35</v>
      </c>
      <c r="CV275" s="1118" t="s">
        <v>35</v>
      </c>
      <c r="CW275" s="1118" t="s">
        <v>35</v>
      </c>
      <c r="CX275" s="1118" t="s">
        <v>35</v>
      </c>
      <c r="CY275" s="1118" t="s">
        <v>35</v>
      </c>
      <c r="CZ275" s="1138" t="s">
        <v>35</v>
      </c>
    </row>
    <row r="276" s="425" customFormat="true" ht="15" customHeight="true" x14ac:dyDescent="0.2">
      <c r="B276" s="424"/>
      <c r="BA276" s="1582"/>
      <c r="BB276" s="288" t="s">
        <v>112</v>
      </c>
      <c r="BC276" s="1039" t="s">
        <v>35</v>
      </c>
      <c r="BD276" s="1058" t="s">
        <v>35</v>
      </c>
      <c r="BE276" s="1058" t="s">
        <v>35</v>
      </c>
      <c r="BF276" s="1058" t="s">
        <v>35</v>
      </c>
      <c r="BG276" s="1078" t="s">
        <v>35</v>
      </c>
      <c r="BH276" s="1098" t="s">
        <v>35</v>
      </c>
      <c r="BI276" s="1058" t="s">
        <v>35</v>
      </c>
      <c r="BJ276" s="1058" t="s">
        <v>35</v>
      </c>
      <c r="BK276" s="1058" t="s">
        <v>35</v>
      </c>
      <c r="BL276" s="1078" t="s">
        <v>35</v>
      </c>
      <c r="BM276" s="1098" t="s">
        <v>35</v>
      </c>
      <c r="BN276" s="1058" t="s">
        <v>35</v>
      </c>
      <c r="BO276" s="1058" t="s">
        <v>35</v>
      </c>
      <c r="BP276" s="1058" t="s">
        <v>35</v>
      </c>
      <c r="BQ276" s="1078" t="s">
        <v>35</v>
      </c>
      <c r="BR276" s="1098" t="s">
        <v>35</v>
      </c>
      <c r="BS276" s="1058" t="s">
        <v>35</v>
      </c>
      <c r="BT276" s="1058" t="s">
        <v>35</v>
      </c>
      <c r="BU276" s="1058" t="s">
        <v>35</v>
      </c>
      <c r="BV276" s="1058" t="s">
        <v>35</v>
      </c>
      <c r="BW276" s="1058" t="s">
        <v>35</v>
      </c>
      <c r="BX276" s="1058" t="s">
        <v>35</v>
      </c>
      <c r="BY276" s="1118" t="s">
        <v>35</v>
      </c>
      <c r="BZ276" s="1118" t="s">
        <v>35</v>
      </c>
      <c r="CA276" s="1118" t="s">
        <v>35</v>
      </c>
      <c r="CB276" s="1118" t="s">
        <v>35</v>
      </c>
      <c r="CC276" s="1118" t="s">
        <v>35</v>
      </c>
      <c r="CD276" s="1118" t="s">
        <v>35</v>
      </c>
      <c r="CE276" s="1118" t="s">
        <v>35</v>
      </c>
      <c r="CF276" s="1118" t="s">
        <v>35</v>
      </c>
      <c r="CG276" s="1118" t="s">
        <v>35</v>
      </c>
      <c r="CH276" s="1118" t="s">
        <v>35</v>
      </c>
      <c r="CI276" s="1118" t="s">
        <v>35</v>
      </c>
      <c r="CJ276" s="1118" t="s">
        <v>35</v>
      </c>
      <c r="CK276" s="1118" t="s">
        <v>35</v>
      </c>
      <c r="CL276" s="1118" t="s">
        <v>35</v>
      </c>
      <c r="CM276" s="1118" t="s">
        <v>35</v>
      </c>
      <c r="CN276" s="1118" t="s">
        <v>35</v>
      </c>
      <c r="CO276" s="1118" t="s">
        <v>35</v>
      </c>
      <c r="CP276" s="1118" t="s">
        <v>35</v>
      </c>
      <c r="CQ276" s="1118" t="s">
        <v>35</v>
      </c>
      <c r="CR276" s="1118" t="s">
        <v>35</v>
      </c>
      <c r="CS276" s="1118" t="s">
        <v>35</v>
      </c>
      <c r="CT276" s="1118" t="s">
        <v>35</v>
      </c>
      <c r="CU276" s="1118" t="s">
        <v>35</v>
      </c>
      <c r="CV276" s="1118" t="s">
        <v>35</v>
      </c>
      <c r="CW276" s="1118" t="s">
        <v>35</v>
      </c>
      <c r="CX276" s="1118" t="s">
        <v>35</v>
      </c>
      <c r="CY276" s="1118" t="s">
        <v>35</v>
      </c>
      <c r="CZ276" s="1138" t="s">
        <v>35</v>
      </c>
    </row>
    <row r="277" s="425" customFormat="true" ht="15" customHeight="true" x14ac:dyDescent="0.2">
      <c r="B277" s="424"/>
      <c r="BA277" s="1582" t="s">
        <v>76</v>
      </c>
      <c r="BB277" s="288" t="s">
        <v>77</v>
      </c>
      <c r="BC277" s="1039" t="s">
        <v>35</v>
      </c>
      <c r="BD277" s="1058" t="s">
        <v>35</v>
      </c>
      <c r="BE277" s="1058" t="s">
        <v>35</v>
      </c>
      <c r="BF277" s="1058" t="s">
        <v>35</v>
      </c>
      <c r="BG277" s="1078" t="s">
        <v>35</v>
      </c>
      <c r="BH277" s="1098" t="s">
        <v>35</v>
      </c>
      <c r="BI277" s="1058" t="s">
        <v>35</v>
      </c>
      <c r="BJ277" s="1058" t="s">
        <v>35</v>
      </c>
      <c r="BK277" s="1058" t="s">
        <v>35</v>
      </c>
      <c r="BL277" s="1078" t="s">
        <v>35</v>
      </c>
      <c r="BM277" s="1098" t="s">
        <v>35</v>
      </c>
      <c r="BN277" s="1058" t="s">
        <v>35</v>
      </c>
      <c r="BO277" s="1058" t="s">
        <v>35</v>
      </c>
      <c r="BP277" s="1058" t="s">
        <v>35</v>
      </c>
      <c r="BQ277" s="1078" t="s">
        <v>35</v>
      </c>
      <c r="BR277" s="1098" t="s">
        <v>35</v>
      </c>
      <c r="BS277" s="1058" t="s">
        <v>35</v>
      </c>
      <c r="BT277" s="1058" t="s">
        <v>35</v>
      </c>
      <c r="BU277" s="1058" t="s">
        <v>35</v>
      </c>
      <c r="BV277" s="1058" t="s">
        <v>35</v>
      </c>
      <c r="BW277" s="1058" t="s">
        <v>35</v>
      </c>
      <c r="BX277" s="1058" t="s">
        <v>35</v>
      </c>
      <c r="BY277" s="1118" t="s">
        <v>35</v>
      </c>
      <c r="BZ277" s="1118" t="s">
        <v>35</v>
      </c>
      <c r="CA277" s="1118" t="s">
        <v>35</v>
      </c>
      <c r="CB277" s="1118" t="s">
        <v>35</v>
      </c>
      <c r="CC277" s="1118" t="s">
        <v>35</v>
      </c>
      <c r="CD277" s="1118" t="s">
        <v>35</v>
      </c>
      <c r="CE277" s="1118" t="s">
        <v>35</v>
      </c>
      <c r="CF277" s="1118" t="s">
        <v>35</v>
      </c>
      <c r="CG277" s="1118" t="s">
        <v>35</v>
      </c>
      <c r="CH277" s="1118" t="s">
        <v>35</v>
      </c>
      <c r="CI277" s="1118" t="s">
        <v>35</v>
      </c>
      <c r="CJ277" s="1118" t="s">
        <v>35</v>
      </c>
      <c r="CK277" s="1118" t="s">
        <v>35</v>
      </c>
      <c r="CL277" s="1118" t="s">
        <v>35</v>
      </c>
      <c r="CM277" s="1118" t="s">
        <v>35</v>
      </c>
      <c r="CN277" s="1118" t="s">
        <v>35</v>
      </c>
      <c r="CO277" s="1118" t="s">
        <v>35</v>
      </c>
      <c r="CP277" s="1118" t="s">
        <v>35</v>
      </c>
      <c r="CQ277" s="1118" t="s">
        <v>35</v>
      </c>
      <c r="CR277" s="1118" t="s">
        <v>35</v>
      </c>
      <c r="CS277" s="1118" t="s">
        <v>35</v>
      </c>
      <c r="CT277" s="1118" t="s">
        <v>35</v>
      </c>
      <c r="CU277" s="1118" t="s">
        <v>35</v>
      </c>
      <c r="CV277" s="1118" t="s">
        <v>35</v>
      </c>
      <c r="CW277" s="1118" t="s">
        <v>35</v>
      </c>
      <c r="CX277" s="1118" t="s">
        <v>35</v>
      </c>
      <c r="CY277" s="1118" t="s">
        <v>35</v>
      </c>
      <c r="CZ277" s="1138" t="s">
        <v>35</v>
      </c>
    </row>
    <row r="278" s="425" customFormat="true" ht="15" customHeight="true" x14ac:dyDescent="0.2">
      <c r="B278" s="424"/>
      <c r="BA278" s="1582"/>
      <c r="BB278" s="288" t="s">
        <v>78</v>
      </c>
      <c r="BC278" s="1039" t="s">
        <v>35</v>
      </c>
      <c r="BD278" s="1058" t="s">
        <v>35</v>
      </c>
      <c r="BE278" s="1058" t="s">
        <v>35</v>
      </c>
      <c r="BF278" s="1058" t="s">
        <v>35</v>
      </c>
      <c r="BG278" s="1078" t="s">
        <v>35</v>
      </c>
      <c r="BH278" s="1098" t="s">
        <v>35</v>
      </c>
      <c r="BI278" s="1058" t="s">
        <v>35</v>
      </c>
      <c r="BJ278" s="1058" t="s">
        <v>35</v>
      </c>
      <c r="BK278" s="1058" t="s">
        <v>35</v>
      </c>
      <c r="BL278" s="1078" t="s">
        <v>35</v>
      </c>
      <c r="BM278" s="1098" t="s">
        <v>35</v>
      </c>
      <c r="BN278" s="1058" t="s">
        <v>35</v>
      </c>
      <c r="BO278" s="1058" t="s">
        <v>35</v>
      </c>
      <c r="BP278" s="1058" t="s">
        <v>35</v>
      </c>
      <c r="BQ278" s="1078" t="s">
        <v>35</v>
      </c>
      <c r="BR278" s="1098" t="s">
        <v>35</v>
      </c>
      <c r="BS278" s="1058" t="s">
        <v>35</v>
      </c>
      <c r="BT278" s="1058" t="s">
        <v>35</v>
      </c>
      <c r="BU278" s="1058" t="s">
        <v>35</v>
      </c>
      <c r="BV278" s="1058" t="s">
        <v>35</v>
      </c>
      <c r="BW278" s="1058" t="s">
        <v>35</v>
      </c>
      <c r="BX278" s="1058" t="s">
        <v>35</v>
      </c>
      <c r="BY278" s="1118" t="s">
        <v>35</v>
      </c>
      <c r="BZ278" s="1118" t="s">
        <v>35</v>
      </c>
      <c r="CA278" s="1118" t="s">
        <v>35</v>
      </c>
      <c r="CB278" s="1118" t="s">
        <v>35</v>
      </c>
      <c r="CC278" s="1118" t="s">
        <v>35</v>
      </c>
      <c r="CD278" s="1118" t="s">
        <v>35</v>
      </c>
      <c r="CE278" s="1118" t="s">
        <v>35</v>
      </c>
      <c r="CF278" s="1118" t="s">
        <v>35</v>
      </c>
      <c r="CG278" s="1118" t="s">
        <v>35</v>
      </c>
      <c r="CH278" s="1118" t="s">
        <v>35</v>
      </c>
      <c r="CI278" s="1118" t="s">
        <v>35</v>
      </c>
      <c r="CJ278" s="1118" t="s">
        <v>35</v>
      </c>
      <c r="CK278" s="1118" t="s">
        <v>35</v>
      </c>
      <c r="CL278" s="1118" t="s">
        <v>35</v>
      </c>
      <c r="CM278" s="1118" t="s">
        <v>35</v>
      </c>
      <c r="CN278" s="1118" t="s">
        <v>35</v>
      </c>
      <c r="CO278" s="1118" t="s">
        <v>35</v>
      </c>
      <c r="CP278" s="1118" t="s">
        <v>35</v>
      </c>
      <c r="CQ278" s="1118" t="s">
        <v>35</v>
      </c>
      <c r="CR278" s="1118" t="s">
        <v>35</v>
      </c>
      <c r="CS278" s="1118" t="s">
        <v>35</v>
      </c>
      <c r="CT278" s="1118" t="s">
        <v>35</v>
      </c>
      <c r="CU278" s="1118" t="s">
        <v>35</v>
      </c>
      <c r="CV278" s="1118" t="s">
        <v>35</v>
      </c>
      <c r="CW278" s="1118" t="s">
        <v>35</v>
      </c>
      <c r="CX278" s="1118" t="s">
        <v>35</v>
      </c>
      <c r="CY278" s="1118" t="s">
        <v>35</v>
      </c>
      <c r="CZ278" s="1138" t="s">
        <v>35</v>
      </c>
    </row>
    <row r="279" s="425" customFormat="true" ht="15" customHeight="true" x14ac:dyDescent="0.2">
      <c r="B279" s="424"/>
      <c r="BA279" s="1582"/>
      <c r="BB279" s="288" t="s">
        <v>79</v>
      </c>
      <c r="BC279" s="1039" t="s">
        <v>35</v>
      </c>
      <c r="BD279" s="1059" t="s">
        <v>35</v>
      </c>
      <c r="BE279" s="1059" t="s">
        <v>35</v>
      </c>
      <c r="BF279" s="1059" t="s">
        <v>35</v>
      </c>
      <c r="BG279" s="1079" t="s">
        <v>35</v>
      </c>
      <c r="BH279" s="1039" t="s">
        <v>35</v>
      </c>
      <c r="BI279" s="1059" t="s">
        <v>35</v>
      </c>
      <c r="BJ279" s="1059" t="s">
        <v>35</v>
      </c>
      <c r="BK279" s="1059" t="s">
        <v>35</v>
      </c>
      <c r="BL279" s="1079" t="s">
        <v>35</v>
      </c>
      <c r="BM279" s="1039" t="s">
        <v>35</v>
      </c>
      <c r="BN279" s="1059" t="s">
        <v>35</v>
      </c>
      <c r="BO279" s="1059" t="s">
        <v>35</v>
      </c>
      <c r="BP279" s="1059" t="s">
        <v>35</v>
      </c>
      <c r="BQ279" s="1079" t="s">
        <v>35</v>
      </c>
      <c r="BR279" s="1039" t="s">
        <v>35</v>
      </c>
      <c r="BS279" s="1059" t="s">
        <v>35</v>
      </c>
      <c r="BT279" s="1059" t="s">
        <v>35</v>
      </c>
      <c r="BU279" s="1059" t="s">
        <v>35</v>
      </c>
      <c r="BV279" s="1059" t="s">
        <v>35</v>
      </c>
      <c r="BW279" s="1059" t="s">
        <v>35</v>
      </c>
      <c r="BX279" s="1059" t="s">
        <v>35</v>
      </c>
      <c r="BY279" s="1119" t="s">
        <v>35</v>
      </c>
      <c r="BZ279" s="1119" t="s">
        <v>35</v>
      </c>
      <c r="CA279" s="1119" t="s">
        <v>35</v>
      </c>
      <c r="CB279" s="1119" t="s">
        <v>35</v>
      </c>
      <c r="CC279" s="1119" t="s">
        <v>35</v>
      </c>
      <c r="CD279" s="1119" t="s">
        <v>35</v>
      </c>
      <c r="CE279" s="1119" t="s">
        <v>35</v>
      </c>
      <c r="CF279" s="1119" t="s">
        <v>35</v>
      </c>
      <c r="CG279" s="1119" t="s">
        <v>35</v>
      </c>
      <c r="CH279" s="1119" t="s">
        <v>35</v>
      </c>
      <c r="CI279" s="1119" t="s">
        <v>35</v>
      </c>
      <c r="CJ279" s="1119" t="s">
        <v>35</v>
      </c>
      <c r="CK279" s="1119" t="s">
        <v>35</v>
      </c>
      <c r="CL279" s="1119" t="s">
        <v>35</v>
      </c>
      <c r="CM279" s="1119" t="s">
        <v>35</v>
      </c>
      <c r="CN279" s="1119" t="s">
        <v>35</v>
      </c>
      <c r="CO279" s="1119" t="s">
        <v>35</v>
      </c>
      <c r="CP279" s="1119" t="s">
        <v>35</v>
      </c>
      <c r="CQ279" s="1119" t="s">
        <v>35</v>
      </c>
      <c r="CR279" s="1119" t="s">
        <v>35</v>
      </c>
      <c r="CS279" s="1119" t="s">
        <v>35</v>
      </c>
      <c r="CT279" s="1119" t="s">
        <v>35</v>
      </c>
      <c r="CU279" s="1119" t="s">
        <v>35</v>
      </c>
      <c r="CV279" s="1119" t="s">
        <v>35</v>
      </c>
      <c r="CW279" s="1119" t="s">
        <v>35</v>
      </c>
      <c r="CX279" s="1119" t="s">
        <v>35</v>
      </c>
      <c r="CY279" s="1119" t="s">
        <v>35</v>
      </c>
      <c r="CZ279" s="1079" t="s">
        <v>35</v>
      </c>
    </row>
    <row r="280" s="425" customFormat="true" ht="15" customHeight="true" x14ac:dyDescent="0.2">
      <c r="B280" s="424"/>
      <c r="BA280" s="1582"/>
      <c r="BB280" s="288" t="s">
        <v>80</v>
      </c>
      <c r="BC280" s="1039" t="s">
        <v>35</v>
      </c>
      <c r="BD280" s="1059" t="s">
        <v>35</v>
      </c>
      <c r="BE280" s="1059" t="s">
        <v>35</v>
      </c>
      <c r="BF280" s="1059" t="s">
        <v>35</v>
      </c>
      <c r="BG280" s="1079" t="s">
        <v>35</v>
      </c>
      <c r="BH280" s="1039" t="s">
        <v>35</v>
      </c>
      <c r="BI280" s="1059" t="s">
        <v>35</v>
      </c>
      <c r="BJ280" s="1059" t="s">
        <v>35</v>
      </c>
      <c r="BK280" s="1059" t="s">
        <v>35</v>
      </c>
      <c r="BL280" s="1079" t="s">
        <v>35</v>
      </c>
      <c r="BM280" s="1039" t="s">
        <v>35</v>
      </c>
      <c r="BN280" s="1059" t="s">
        <v>35</v>
      </c>
      <c r="BO280" s="1059" t="s">
        <v>35</v>
      </c>
      <c r="BP280" s="1059" t="s">
        <v>35</v>
      </c>
      <c r="BQ280" s="1079" t="s">
        <v>35</v>
      </c>
      <c r="BR280" s="1039" t="s">
        <v>35</v>
      </c>
      <c r="BS280" s="1059" t="s">
        <v>35</v>
      </c>
      <c r="BT280" s="1059" t="s">
        <v>35</v>
      </c>
      <c r="BU280" s="1059" t="s">
        <v>35</v>
      </c>
      <c r="BV280" s="1059" t="s">
        <v>35</v>
      </c>
      <c r="BW280" s="1059" t="s">
        <v>35</v>
      </c>
      <c r="BX280" s="1059" t="s">
        <v>35</v>
      </c>
      <c r="BY280" s="1119" t="s">
        <v>35</v>
      </c>
      <c r="BZ280" s="1119" t="s">
        <v>35</v>
      </c>
      <c r="CA280" s="1119" t="s">
        <v>35</v>
      </c>
      <c r="CB280" s="1119" t="s">
        <v>35</v>
      </c>
      <c r="CC280" s="1119" t="s">
        <v>35</v>
      </c>
      <c r="CD280" s="1119" t="s">
        <v>35</v>
      </c>
      <c r="CE280" s="1119" t="s">
        <v>35</v>
      </c>
      <c r="CF280" s="1119" t="s">
        <v>35</v>
      </c>
      <c r="CG280" s="1119" t="s">
        <v>35</v>
      </c>
      <c r="CH280" s="1119" t="s">
        <v>35</v>
      </c>
      <c r="CI280" s="1119" t="s">
        <v>35</v>
      </c>
      <c r="CJ280" s="1119" t="s">
        <v>35</v>
      </c>
      <c r="CK280" s="1119" t="s">
        <v>35</v>
      </c>
      <c r="CL280" s="1119" t="s">
        <v>35</v>
      </c>
      <c r="CM280" s="1119" t="s">
        <v>35</v>
      </c>
      <c r="CN280" s="1119" t="s">
        <v>35</v>
      </c>
      <c r="CO280" s="1119" t="s">
        <v>35</v>
      </c>
      <c r="CP280" s="1119" t="s">
        <v>35</v>
      </c>
      <c r="CQ280" s="1119" t="s">
        <v>35</v>
      </c>
      <c r="CR280" s="1119" t="s">
        <v>35</v>
      </c>
      <c r="CS280" s="1119" t="s">
        <v>35</v>
      </c>
      <c r="CT280" s="1119" t="s">
        <v>35</v>
      </c>
      <c r="CU280" s="1119" t="s">
        <v>35</v>
      </c>
      <c r="CV280" s="1119" t="s">
        <v>35</v>
      </c>
      <c r="CW280" s="1119" t="s">
        <v>35</v>
      </c>
      <c r="CX280" s="1119" t="s">
        <v>35</v>
      </c>
      <c r="CY280" s="1119" t="s">
        <v>35</v>
      </c>
      <c r="CZ280" s="1079" t="s">
        <v>35</v>
      </c>
    </row>
    <row r="281" s="425" customFormat="true" ht="15" customHeight="true" x14ac:dyDescent="0.2">
      <c r="B281" s="424"/>
      <c r="BA281" s="1582"/>
      <c r="BB281" s="288" t="s">
        <v>81</v>
      </c>
      <c r="BC281" s="1039" t="s">
        <v>35</v>
      </c>
      <c r="BD281" s="1059" t="s">
        <v>35</v>
      </c>
      <c r="BE281" s="1059" t="s">
        <v>35</v>
      </c>
      <c r="BF281" s="1059" t="s">
        <v>35</v>
      </c>
      <c r="BG281" s="1079" t="s">
        <v>35</v>
      </c>
      <c r="BH281" s="1039" t="s">
        <v>35</v>
      </c>
      <c r="BI281" s="1059" t="s">
        <v>35</v>
      </c>
      <c r="BJ281" s="1059" t="s">
        <v>35</v>
      </c>
      <c r="BK281" s="1059" t="s">
        <v>35</v>
      </c>
      <c r="BL281" s="1079" t="s">
        <v>35</v>
      </c>
      <c r="BM281" s="1039" t="s">
        <v>35</v>
      </c>
      <c r="BN281" s="1059" t="s">
        <v>35</v>
      </c>
      <c r="BO281" s="1059" t="s">
        <v>35</v>
      </c>
      <c r="BP281" s="1059" t="s">
        <v>35</v>
      </c>
      <c r="BQ281" s="1079" t="s">
        <v>35</v>
      </c>
      <c r="BR281" s="1039" t="s">
        <v>35</v>
      </c>
      <c r="BS281" s="1059" t="s">
        <v>35</v>
      </c>
      <c r="BT281" s="1059" t="s">
        <v>35</v>
      </c>
      <c r="BU281" s="1059" t="s">
        <v>35</v>
      </c>
      <c r="BV281" s="1059" t="s">
        <v>35</v>
      </c>
      <c r="BW281" s="1059" t="s">
        <v>35</v>
      </c>
      <c r="BX281" s="1059" t="s">
        <v>35</v>
      </c>
      <c r="BY281" s="1119" t="s">
        <v>35</v>
      </c>
      <c r="BZ281" s="1119" t="s">
        <v>35</v>
      </c>
      <c r="CA281" s="1119" t="s">
        <v>35</v>
      </c>
      <c r="CB281" s="1119" t="s">
        <v>35</v>
      </c>
      <c r="CC281" s="1119" t="s">
        <v>35</v>
      </c>
      <c r="CD281" s="1119" t="s">
        <v>35</v>
      </c>
      <c r="CE281" s="1119" t="s">
        <v>35</v>
      </c>
      <c r="CF281" s="1119" t="s">
        <v>35</v>
      </c>
      <c r="CG281" s="1119" t="s">
        <v>35</v>
      </c>
      <c r="CH281" s="1119" t="s">
        <v>35</v>
      </c>
      <c r="CI281" s="1119" t="s">
        <v>35</v>
      </c>
      <c r="CJ281" s="1119" t="s">
        <v>35</v>
      </c>
      <c r="CK281" s="1119" t="s">
        <v>35</v>
      </c>
      <c r="CL281" s="1119" t="s">
        <v>35</v>
      </c>
      <c r="CM281" s="1119" t="s">
        <v>35</v>
      </c>
      <c r="CN281" s="1119" t="s">
        <v>35</v>
      </c>
      <c r="CO281" s="1119" t="s">
        <v>35</v>
      </c>
      <c r="CP281" s="1119" t="s">
        <v>35</v>
      </c>
      <c r="CQ281" s="1119" t="s">
        <v>35</v>
      </c>
      <c r="CR281" s="1119" t="s">
        <v>35</v>
      </c>
      <c r="CS281" s="1119" t="s">
        <v>35</v>
      </c>
      <c r="CT281" s="1119" t="s">
        <v>35</v>
      </c>
      <c r="CU281" s="1119" t="s">
        <v>35</v>
      </c>
      <c r="CV281" s="1119" t="s">
        <v>35</v>
      </c>
      <c r="CW281" s="1119" t="s">
        <v>35</v>
      </c>
      <c r="CX281" s="1119" t="s">
        <v>35</v>
      </c>
      <c r="CY281" s="1119" t="s">
        <v>35</v>
      </c>
      <c r="CZ281" s="1079" t="s">
        <v>35</v>
      </c>
    </row>
    <row r="282" s="425" customFormat="true" ht="15" customHeight="true" x14ac:dyDescent="0.2">
      <c r="B282" s="424"/>
      <c r="BA282" s="1582"/>
      <c r="BB282" s="288" t="s">
        <v>82</v>
      </c>
      <c r="BC282" s="1039" t="s">
        <v>35</v>
      </c>
      <c r="BD282" s="1059" t="s">
        <v>35</v>
      </c>
      <c r="BE282" s="1059" t="s">
        <v>35</v>
      </c>
      <c r="BF282" s="1059" t="s">
        <v>35</v>
      </c>
      <c r="BG282" s="1079" t="s">
        <v>35</v>
      </c>
      <c r="BH282" s="1039" t="s">
        <v>35</v>
      </c>
      <c r="BI282" s="1059" t="s">
        <v>35</v>
      </c>
      <c r="BJ282" s="1059" t="s">
        <v>35</v>
      </c>
      <c r="BK282" s="1059" t="s">
        <v>35</v>
      </c>
      <c r="BL282" s="1079" t="s">
        <v>35</v>
      </c>
      <c r="BM282" s="1039" t="s">
        <v>35</v>
      </c>
      <c r="BN282" s="1059" t="s">
        <v>35</v>
      </c>
      <c r="BO282" s="1059" t="s">
        <v>35</v>
      </c>
      <c r="BP282" s="1059" t="s">
        <v>35</v>
      </c>
      <c r="BQ282" s="1079" t="s">
        <v>35</v>
      </c>
      <c r="BR282" s="1039" t="s">
        <v>35</v>
      </c>
      <c r="BS282" s="1059" t="s">
        <v>35</v>
      </c>
      <c r="BT282" s="1059" t="s">
        <v>35</v>
      </c>
      <c r="BU282" s="1059" t="s">
        <v>35</v>
      </c>
      <c r="BV282" s="1059" t="s">
        <v>35</v>
      </c>
      <c r="BW282" s="1059" t="s">
        <v>35</v>
      </c>
      <c r="BX282" s="1059" t="s">
        <v>35</v>
      </c>
      <c r="BY282" s="1119" t="s">
        <v>35</v>
      </c>
      <c r="BZ282" s="1119" t="s">
        <v>35</v>
      </c>
      <c r="CA282" s="1119" t="s">
        <v>35</v>
      </c>
      <c r="CB282" s="1119" t="s">
        <v>35</v>
      </c>
      <c r="CC282" s="1119" t="s">
        <v>35</v>
      </c>
      <c r="CD282" s="1119" t="s">
        <v>35</v>
      </c>
      <c r="CE282" s="1119" t="s">
        <v>35</v>
      </c>
      <c r="CF282" s="1119" t="s">
        <v>35</v>
      </c>
      <c r="CG282" s="1119" t="s">
        <v>35</v>
      </c>
      <c r="CH282" s="1119" t="s">
        <v>35</v>
      </c>
      <c r="CI282" s="1119" t="s">
        <v>35</v>
      </c>
      <c r="CJ282" s="1119" t="s">
        <v>35</v>
      </c>
      <c r="CK282" s="1119" t="s">
        <v>35</v>
      </c>
      <c r="CL282" s="1119" t="s">
        <v>35</v>
      </c>
      <c r="CM282" s="1119" t="s">
        <v>35</v>
      </c>
      <c r="CN282" s="1119" t="s">
        <v>35</v>
      </c>
      <c r="CO282" s="1119" t="s">
        <v>35</v>
      </c>
      <c r="CP282" s="1119" t="s">
        <v>35</v>
      </c>
      <c r="CQ282" s="1119" t="s">
        <v>35</v>
      </c>
      <c r="CR282" s="1119" t="s">
        <v>35</v>
      </c>
      <c r="CS282" s="1119" t="s">
        <v>35</v>
      </c>
      <c r="CT282" s="1119" t="s">
        <v>35</v>
      </c>
      <c r="CU282" s="1119" t="s">
        <v>35</v>
      </c>
      <c r="CV282" s="1119" t="s">
        <v>35</v>
      </c>
      <c r="CW282" s="1119" t="s">
        <v>35</v>
      </c>
      <c r="CX282" s="1119" t="s">
        <v>35</v>
      </c>
      <c r="CY282" s="1119" t="s">
        <v>35</v>
      </c>
      <c r="CZ282" s="1079" t="s">
        <v>35</v>
      </c>
    </row>
    <row r="283" s="425" customFormat="true" ht="15" customHeight="true" x14ac:dyDescent="0.2">
      <c r="B283" s="424"/>
      <c r="BA283" s="1582"/>
      <c r="BB283" s="288" t="s">
        <v>83</v>
      </c>
      <c r="BC283" s="1039" t="s">
        <v>35</v>
      </c>
      <c r="BD283" s="1059" t="s">
        <v>35</v>
      </c>
      <c r="BE283" s="1059" t="s">
        <v>35</v>
      </c>
      <c r="BF283" s="1059" t="s">
        <v>35</v>
      </c>
      <c r="BG283" s="1079" t="s">
        <v>35</v>
      </c>
      <c r="BH283" s="1039" t="s">
        <v>35</v>
      </c>
      <c r="BI283" s="1059" t="s">
        <v>35</v>
      </c>
      <c r="BJ283" s="1059" t="s">
        <v>35</v>
      </c>
      <c r="BK283" s="1059" t="s">
        <v>35</v>
      </c>
      <c r="BL283" s="1079" t="s">
        <v>35</v>
      </c>
      <c r="BM283" s="1039" t="s">
        <v>35</v>
      </c>
      <c r="BN283" s="1059" t="s">
        <v>35</v>
      </c>
      <c r="BO283" s="1059" t="s">
        <v>35</v>
      </c>
      <c r="BP283" s="1059" t="s">
        <v>35</v>
      </c>
      <c r="BQ283" s="1079" t="s">
        <v>35</v>
      </c>
      <c r="BR283" s="1039" t="s">
        <v>35</v>
      </c>
      <c r="BS283" s="1059" t="s">
        <v>35</v>
      </c>
      <c r="BT283" s="1059" t="s">
        <v>35</v>
      </c>
      <c r="BU283" s="1059" t="s">
        <v>35</v>
      </c>
      <c r="BV283" s="1059" t="s">
        <v>35</v>
      </c>
      <c r="BW283" s="1059" t="s">
        <v>35</v>
      </c>
      <c r="BX283" s="1059" t="s">
        <v>35</v>
      </c>
      <c r="BY283" s="1119" t="s">
        <v>35</v>
      </c>
      <c r="BZ283" s="1119" t="s">
        <v>35</v>
      </c>
      <c r="CA283" s="1119" t="s">
        <v>35</v>
      </c>
      <c r="CB283" s="1119" t="s">
        <v>35</v>
      </c>
      <c r="CC283" s="1119" t="s">
        <v>35</v>
      </c>
      <c r="CD283" s="1119" t="s">
        <v>35</v>
      </c>
      <c r="CE283" s="1119" t="s">
        <v>35</v>
      </c>
      <c r="CF283" s="1119" t="s">
        <v>35</v>
      </c>
      <c r="CG283" s="1119" t="s">
        <v>35</v>
      </c>
      <c r="CH283" s="1119" t="s">
        <v>35</v>
      </c>
      <c r="CI283" s="1119" t="s">
        <v>35</v>
      </c>
      <c r="CJ283" s="1119" t="s">
        <v>35</v>
      </c>
      <c r="CK283" s="1119" t="s">
        <v>35</v>
      </c>
      <c r="CL283" s="1119" t="s">
        <v>35</v>
      </c>
      <c r="CM283" s="1119" t="s">
        <v>35</v>
      </c>
      <c r="CN283" s="1119" t="s">
        <v>35</v>
      </c>
      <c r="CO283" s="1119" t="s">
        <v>35</v>
      </c>
      <c r="CP283" s="1119" t="s">
        <v>35</v>
      </c>
      <c r="CQ283" s="1119" t="s">
        <v>35</v>
      </c>
      <c r="CR283" s="1119" t="s">
        <v>35</v>
      </c>
      <c r="CS283" s="1119" t="s">
        <v>35</v>
      </c>
      <c r="CT283" s="1119" t="s">
        <v>35</v>
      </c>
      <c r="CU283" s="1119" t="s">
        <v>35</v>
      </c>
      <c r="CV283" s="1119" t="s">
        <v>35</v>
      </c>
      <c r="CW283" s="1119" t="s">
        <v>35</v>
      </c>
      <c r="CX283" s="1119" t="s">
        <v>35</v>
      </c>
      <c r="CY283" s="1119" t="s">
        <v>35</v>
      </c>
      <c r="CZ283" s="1079" t="s">
        <v>35</v>
      </c>
    </row>
    <row r="284" s="425" customFormat="true" ht="15" customHeight="true" x14ac:dyDescent="0.2">
      <c r="B284" s="424"/>
      <c r="BA284" s="1583"/>
      <c r="BB284" s="289" t="s">
        <v>112</v>
      </c>
      <c r="BC284" s="1040" t="s">
        <v>35</v>
      </c>
      <c r="BD284" s="1060" t="s">
        <v>35</v>
      </c>
      <c r="BE284" s="1060" t="s">
        <v>35</v>
      </c>
      <c r="BF284" s="1060" t="s">
        <v>35</v>
      </c>
      <c r="BG284" s="1080" t="s">
        <v>35</v>
      </c>
      <c r="BH284" s="1099" t="s">
        <v>35</v>
      </c>
      <c r="BI284" s="1060" t="s">
        <v>35</v>
      </c>
      <c r="BJ284" s="1060" t="s">
        <v>35</v>
      </c>
      <c r="BK284" s="1060" t="s">
        <v>35</v>
      </c>
      <c r="BL284" s="1080" t="s">
        <v>35</v>
      </c>
      <c r="BM284" s="1099" t="s">
        <v>35</v>
      </c>
      <c r="BN284" s="1060" t="s">
        <v>35</v>
      </c>
      <c r="BO284" s="1060" t="s">
        <v>35</v>
      </c>
      <c r="BP284" s="1060" t="s">
        <v>35</v>
      </c>
      <c r="BQ284" s="1080" t="s">
        <v>35</v>
      </c>
      <c r="BR284" s="1099" t="s">
        <v>35</v>
      </c>
      <c r="BS284" s="1060" t="s">
        <v>35</v>
      </c>
      <c r="BT284" s="1060" t="s">
        <v>35</v>
      </c>
      <c r="BU284" s="1060" t="s">
        <v>35</v>
      </c>
      <c r="BV284" s="1060" t="s">
        <v>35</v>
      </c>
      <c r="BW284" s="1060" t="s">
        <v>35</v>
      </c>
      <c r="BX284" s="1060" t="s">
        <v>35</v>
      </c>
      <c r="BY284" s="1120" t="s">
        <v>35</v>
      </c>
      <c r="BZ284" s="1120" t="s">
        <v>35</v>
      </c>
      <c r="CA284" s="1120" t="s">
        <v>35</v>
      </c>
      <c r="CB284" s="1120" t="s">
        <v>35</v>
      </c>
      <c r="CC284" s="1120" t="s">
        <v>35</v>
      </c>
      <c r="CD284" s="1120" t="s">
        <v>35</v>
      </c>
      <c r="CE284" s="1120" t="s">
        <v>35</v>
      </c>
      <c r="CF284" s="1120" t="s">
        <v>35</v>
      </c>
      <c r="CG284" s="1120" t="s">
        <v>35</v>
      </c>
      <c r="CH284" s="1120" t="s">
        <v>35</v>
      </c>
      <c r="CI284" s="1120" t="s">
        <v>35</v>
      </c>
      <c r="CJ284" s="1120" t="s">
        <v>35</v>
      </c>
      <c r="CK284" s="1120" t="s">
        <v>35</v>
      </c>
      <c r="CL284" s="1120" t="s">
        <v>35</v>
      </c>
      <c r="CM284" s="1120" t="s">
        <v>35</v>
      </c>
      <c r="CN284" s="1120" t="s">
        <v>35</v>
      </c>
      <c r="CO284" s="1120" t="s">
        <v>35</v>
      </c>
      <c r="CP284" s="1120" t="s">
        <v>35</v>
      </c>
      <c r="CQ284" s="1120" t="s">
        <v>35</v>
      </c>
      <c r="CR284" s="1120" t="s">
        <v>35</v>
      </c>
      <c r="CS284" s="1120" t="s">
        <v>35</v>
      </c>
      <c r="CT284" s="1120" t="s">
        <v>35</v>
      </c>
      <c r="CU284" s="1120" t="s">
        <v>35</v>
      </c>
      <c r="CV284" s="1120" t="s">
        <v>35</v>
      </c>
      <c r="CW284" s="1120" t="s">
        <v>35</v>
      </c>
      <c r="CX284" s="1120" t="s">
        <v>35</v>
      </c>
      <c r="CY284" s="1120" t="s">
        <v>35</v>
      </c>
      <c r="CZ284" s="1139" t="s">
        <v>35</v>
      </c>
    </row>
    <row r="285" s="425" customFormat="true" ht="15" customHeight="true" x14ac:dyDescent="0.2">
      <c r="B285" s="424"/>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09"/>
      <c r="CA285" s="209"/>
      <c r="CB285" s="209"/>
      <c r="CC285" s="209"/>
      <c r="CD285" s="209"/>
      <c r="CE285" s="209"/>
      <c r="CF285" s="209"/>
      <c r="CG285" s="209"/>
      <c r="CH285" s="209"/>
      <c r="CI285" s="209"/>
      <c r="CJ285" s="209"/>
      <c r="CK285" s="209"/>
      <c r="CL285" s="209"/>
      <c r="CM285" s="209"/>
      <c r="CN285" s="209"/>
      <c r="CO285" s="209"/>
      <c r="CP285" s="209"/>
      <c r="CQ285" s="209"/>
      <c r="CR285" s="209"/>
      <c r="CS285" s="209"/>
      <c r="CT285" s="209"/>
      <c r="CU285" s="209"/>
      <c r="CV285" s="209"/>
      <c r="CW285" s="209"/>
      <c r="CX285" s="209"/>
      <c r="CY285" s="209"/>
      <c r="CZ285" s="209"/>
    </row>
    <row r="286" s="425" customFormat="true" ht="15" customHeight="true" x14ac:dyDescent="0.2">
      <c r="B286" s="424"/>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09"/>
      <c r="CA286" s="209"/>
      <c r="CB286" s="209"/>
      <c r="CC286" s="209"/>
      <c r="CD286" s="209"/>
      <c r="CE286" s="209"/>
      <c r="CF286" s="209"/>
      <c r="CG286" s="209"/>
      <c r="CH286" s="209"/>
      <c r="CI286" s="209"/>
      <c r="CJ286" s="209"/>
      <c r="CK286" s="209"/>
      <c r="CL286" s="209"/>
      <c r="CM286" s="209"/>
      <c r="CN286" s="209"/>
      <c r="CO286" s="209"/>
      <c r="CP286" s="209"/>
      <c r="CQ286" s="209"/>
      <c r="CR286" s="209"/>
      <c r="CS286" s="209"/>
      <c r="CT286" s="209"/>
      <c r="CU286" s="209"/>
      <c r="CV286" s="209"/>
      <c r="CW286" s="209"/>
      <c r="CX286" s="209"/>
      <c r="CY286" s="209"/>
      <c r="CZ286" s="209"/>
    </row>
    <row r="287" s="425" customFormat="true" ht="15" customHeight="true" x14ac:dyDescent="0.2">
      <c r="B287" s="424"/>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09"/>
      <c r="CA287" s="209"/>
      <c r="CB287" s="209"/>
      <c r="CC287" s="209"/>
      <c r="CD287" s="209"/>
      <c r="CE287" s="209"/>
      <c r="CF287" s="209"/>
      <c r="CG287" s="209"/>
      <c r="CH287" s="209"/>
      <c r="CI287" s="209"/>
      <c r="CJ287" s="209"/>
      <c r="CK287" s="209"/>
      <c r="CL287" s="209"/>
      <c r="CM287" s="209"/>
      <c r="CN287" s="209"/>
      <c r="CO287" s="209"/>
      <c r="CP287" s="209"/>
      <c r="CQ287" s="209"/>
      <c r="CR287" s="209"/>
      <c r="CS287" s="209"/>
      <c r="CT287" s="209"/>
      <c r="CU287" s="209"/>
      <c r="CV287" s="209"/>
      <c r="CW287" s="209"/>
      <c r="CX287" s="209"/>
      <c r="CY287" s="209"/>
      <c r="CZ287" s="209"/>
    </row>
    <row r="288" s="425" customFormat="true" ht="15" customHeight="true" x14ac:dyDescent="0.2">
      <c r="B288" s="424"/>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09"/>
      <c r="CA288" s="209"/>
      <c r="CB288" s="209"/>
      <c r="CC288" s="209"/>
      <c r="CD288" s="209"/>
      <c r="CE288" s="209"/>
      <c r="CF288" s="209"/>
      <c r="CG288" s="209"/>
      <c r="CH288" s="209"/>
      <c r="CI288" s="209"/>
      <c r="CJ288" s="209"/>
      <c r="CK288" s="209"/>
      <c r="CL288" s="209"/>
      <c r="CM288" s="209"/>
      <c r="CN288" s="209"/>
      <c r="CO288" s="209"/>
      <c r="CP288" s="209"/>
      <c r="CQ288" s="209"/>
      <c r="CR288" s="209"/>
      <c r="CS288" s="209"/>
      <c r="CT288" s="209"/>
      <c r="CU288" s="209"/>
      <c r="CV288" s="209"/>
      <c r="CW288" s="209"/>
      <c r="CX288" s="209"/>
      <c r="CY288" s="209"/>
      <c r="CZ288" s="209"/>
    </row>
    <row r="289" s="425" customFormat="true" ht="15" customHeight="true" x14ac:dyDescent="0.2">
      <c r="A289" s="438"/>
      <c r="B289" s="439"/>
      <c r="C289" s="4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09"/>
      <c r="CA289" s="209"/>
      <c r="CB289" s="209"/>
      <c r="CC289" s="209"/>
      <c r="CD289" s="209"/>
      <c r="CE289" s="209"/>
      <c r="CF289" s="209"/>
      <c r="CG289" s="209"/>
      <c r="CH289" s="209"/>
      <c r="CI289" s="209"/>
      <c r="CJ289" s="209"/>
      <c r="CK289" s="209"/>
      <c r="CL289" s="209"/>
      <c r="CM289" s="209"/>
      <c r="CN289" s="209"/>
      <c r="CO289" s="209"/>
      <c r="CP289" s="209"/>
      <c r="CQ289" s="209"/>
      <c r="CR289" s="209"/>
      <c r="CS289" s="209"/>
      <c r="CT289" s="209"/>
      <c r="CU289" s="209"/>
      <c r="CV289" s="209"/>
      <c r="CW289" s="209"/>
      <c r="CX289" s="209"/>
      <c r="CY289" s="209"/>
      <c r="CZ289" s="209"/>
    </row>
    <row r="290" s="425" customFormat="true" ht="15" customHeight="true" x14ac:dyDescent="0.2">
      <c r="A290" s="615"/>
      <c r="B290" s="616"/>
      <c r="C290" s="617"/>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09"/>
      <c r="CA290" s="209"/>
      <c r="CB290" s="209"/>
      <c r="CC290" s="209"/>
      <c r="CD290" s="209"/>
      <c r="CE290" s="209"/>
      <c r="CF290" s="209"/>
      <c r="CG290" s="209"/>
      <c r="CH290" s="209"/>
      <c r="CI290" s="209"/>
      <c r="CJ290" s="209"/>
      <c r="CK290" s="209"/>
      <c r="CL290" s="209"/>
      <c r="CM290" s="209"/>
      <c r="CN290" s="209"/>
      <c r="CO290" s="209"/>
      <c r="CP290" s="209"/>
      <c r="CQ290" s="209"/>
      <c r="CR290" s="209"/>
      <c r="CS290" s="209"/>
      <c r="CT290" s="209"/>
      <c r="CU290" s="209"/>
      <c r="CV290" s="209"/>
      <c r="CW290" s="209"/>
      <c r="CX290" s="209"/>
      <c r="CY290" s="209"/>
      <c r="CZ290" s="209"/>
    </row>
    <row r="291" s="425" customFormat="true" ht="15" customHeight="true" x14ac:dyDescent="0.2">
      <c r="A291" s="618"/>
      <c r="B291" s="619"/>
      <c r="C291" s="62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09"/>
      <c r="CA291" s="209"/>
      <c r="CB291" s="209"/>
      <c r="CC291" s="209"/>
      <c r="CD291" s="209"/>
      <c r="CE291" s="209"/>
      <c r="CF291" s="209"/>
      <c r="CG291" s="209"/>
      <c r="CH291" s="209"/>
      <c r="CI291" s="209"/>
      <c r="CJ291" s="209"/>
      <c r="CK291" s="209"/>
      <c r="CL291" s="209"/>
      <c r="CM291" s="209"/>
      <c r="CN291" s="209"/>
      <c r="CO291" s="209"/>
      <c r="CP291" s="209"/>
      <c r="CQ291" s="209"/>
      <c r="CR291" s="209"/>
      <c r="CS291" s="209"/>
      <c r="CT291" s="209"/>
      <c r="CU291" s="209"/>
      <c r="CV291" s="209"/>
      <c r="CW291" s="209"/>
      <c r="CX291" s="209"/>
      <c r="CY291" s="209"/>
      <c r="CZ291" s="209"/>
    </row>
    <row r="292" s="425" customFormat="true" ht="15" customHeight="true" x14ac:dyDescent="0.2">
      <c r="A292" s="621"/>
      <c r="B292" s="622"/>
      <c r="C292" s="623"/>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09"/>
      <c r="CA292" s="209"/>
      <c r="CB292" s="209"/>
      <c r="CC292" s="209"/>
      <c r="CD292" s="209"/>
      <c r="CE292" s="209"/>
      <c r="CF292" s="209"/>
      <c r="CG292" s="209"/>
      <c r="CH292" s="209"/>
      <c r="CI292" s="209"/>
      <c r="CJ292" s="209"/>
      <c r="CK292" s="209"/>
      <c r="CL292" s="209"/>
      <c r="CM292" s="209"/>
      <c r="CN292" s="209"/>
      <c r="CO292" s="209"/>
      <c r="CP292" s="209"/>
      <c r="CQ292" s="209"/>
      <c r="CR292" s="209"/>
      <c r="CS292" s="209"/>
      <c r="CT292" s="209"/>
      <c r="CU292" s="209"/>
      <c r="CV292" s="209"/>
      <c r="CW292" s="209"/>
      <c r="CX292" s="209"/>
      <c r="CY292" s="209"/>
      <c r="CZ292" s="209"/>
    </row>
    <row r="293" s="425" customFormat="true" ht="15" customHeight="true" x14ac:dyDescent="0.2">
      <c r="A293" s="624"/>
      <c r="B293" s="625"/>
      <c r="C293" s="62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09"/>
      <c r="CA293" s="209"/>
      <c r="CB293" s="209"/>
      <c r="CC293" s="209"/>
      <c r="CD293" s="209"/>
      <c r="CE293" s="209"/>
      <c r="CF293" s="209"/>
      <c r="CG293" s="209"/>
      <c r="CH293" s="209"/>
      <c r="CI293" s="209"/>
      <c r="CJ293" s="209"/>
      <c r="CK293" s="209"/>
      <c r="CL293" s="209"/>
      <c r="CM293" s="209"/>
      <c r="CN293" s="209"/>
      <c r="CO293" s="209"/>
      <c r="CP293" s="209"/>
      <c r="CQ293" s="209"/>
      <c r="CR293" s="209"/>
      <c r="CS293" s="209"/>
      <c r="CT293" s="209"/>
      <c r="CU293" s="209"/>
      <c r="CV293" s="209"/>
      <c r="CW293" s="209"/>
      <c r="CX293" s="209"/>
      <c r="CY293" s="209"/>
      <c r="CZ293" s="209"/>
    </row>
    <row r="294" s="425" customFormat="true" ht="15" customHeight="true" x14ac:dyDescent="0.2">
      <c r="A294" s="627"/>
      <c r="B294" s="628"/>
      <c r="C294" s="629"/>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09"/>
      <c r="CA294" s="209"/>
      <c r="CB294" s="209"/>
      <c r="CC294" s="209"/>
      <c r="CD294" s="209"/>
      <c r="CE294" s="209"/>
      <c r="CF294" s="209"/>
      <c r="CG294" s="209"/>
      <c r="CH294" s="209"/>
      <c r="CI294" s="209"/>
      <c r="CJ294" s="209"/>
      <c r="CK294" s="209"/>
      <c r="CL294" s="209"/>
      <c r="CM294" s="209"/>
      <c r="CN294" s="209"/>
      <c r="CO294" s="209"/>
      <c r="CP294" s="209"/>
      <c r="CQ294" s="209"/>
      <c r="CR294" s="209"/>
      <c r="CS294" s="209"/>
      <c r="CT294" s="209"/>
      <c r="CU294" s="209"/>
      <c r="CV294" s="209"/>
      <c r="CW294" s="209"/>
      <c r="CX294" s="209"/>
      <c r="CY294" s="209"/>
      <c r="CZ294" s="209"/>
    </row>
    <row r="295" s="425" customFormat="true" ht="15" customHeight="true" x14ac:dyDescent="0.2">
      <c r="A295" s="627"/>
      <c r="B295" s="628"/>
      <c r="C295" s="629"/>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09"/>
      <c r="CA295" s="209"/>
      <c r="CB295" s="209"/>
      <c r="CC295" s="209"/>
      <c r="CD295" s="209"/>
      <c r="CE295" s="209"/>
      <c r="CF295" s="209"/>
      <c r="CG295" s="209"/>
      <c r="CH295" s="209"/>
      <c r="CI295" s="209"/>
      <c r="CJ295" s="209"/>
      <c r="CK295" s="209"/>
      <c r="CL295" s="209"/>
      <c r="CM295" s="209"/>
      <c r="CN295" s="209"/>
      <c r="CO295" s="209"/>
      <c r="CP295" s="209"/>
      <c r="CQ295" s="209"/>
      <c r="CR295" s="209"/>
      <c r="CS295" s="209"/>
      <c r="CT295" s="209"/>
      <c r="CU295" s="209"/>
      <c r="CV295" s="209"/>
      <c r="CW295" s="209"/>
      <c r="CX295" s="209"/>
      <c r="CY295" s="209"/>
      <c r="CZ295" s="209"/>
    </row>
    <row r="296" s="425" customFormat="true" ht="15" customHeight="true" x14ac:dyDescent="0.2">
      <c r="A296" s="627"/>
      <c r="B296" s="630"/>
      <c r="C296" s="629"/>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09"/>
      <c r="CA296" s="209"/>
      <c r="CB296" s="209"/>
      <c r="CC296" s="209"/>
      <c r="CD296" s="209"/>
      <c r="CE296" s="209"/>
      <c r="CF296" s="209"/>
      <c r="CG296" s="209"/>
      <c r="CH296" s="209"/>
      <c r="CI296" s="209"/>
      <c r="CJ296" s="209"/>
      <c r="CK296" s="209"/>
      <c r="CL296" s="209"/>
      <c r="CM296" s="209"/>
      <c r="CN296" s="209"/>
      <c r="CO296" s="209"/>
      <c r="CP296" s="209"/>
      <c r="CQ296" s="209"/>
      <c r="CR296" s="209"/>
      <c r="CS296" s="209"/>
      <c r="CT296" s="209"/>
      <c r="CU296" s="209"/>
      <c r="CV296" s="209"/>
      <c r="CW296" s="209"/>
      <c r="CX296" s="209"/>
      <c r="CY296" s="209"/>
      <c r="CZ296" s="209"/>
    </row>
    <row r="297" s="425" customFormat="true" ht="15" customHeight="true" x14ac:dyDescent="0.2">
      <c r="A297" s="631"/>
      <c r="B297" s="632"/>
      <c r="C297" s="633"/>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09"/>
      <c r="CA297" s="209"/>
      <c r="CB297" s="209"/>
      <c r="CC297" s="209"/>
      <c r="CD297" s="209"/>
      <c r="CE297" s="209"/>
      <c r="CF297" s="209"/>
      <c r="CG297" s="209"/>
      <c r="CH297" s="209"/>
      <c r="CI297" s="209"/>
      <c r="CJ297" s="209"/>
      <c r="CK297" s="209"/>
      <c r="CL297" s="209"/>
      <c r="CM297" s="209"/>
      <c r="CN297" s="209"/>
      <c r="CO297" s="209"/>
      <c r="CP297" s="209"/>
      <c r="CQ297" s="209"/>
      <c r="CR297" s="209"/>
      <c r="CS297" s="209"/>
      <c r="CT297" s="209"/>
      <c r="CU297" s="209"/>
      <c r="CV297" s="209"/>
      <c r="CW297" s="209"/>
      <c r="CX297" s="209"/>
      <c r="CY297" s="209"/>
      <c r="CZ297" s="209"/>
    </row>
    <row r="298" s="425" customFormat="true" ht="15" customHeight="true" x14ac:dyDescent="0.2">
      <c r="B298" s="424"/>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09"/>
      <c r="CA298" s="209"/>
      <c r="CB298" s="209"/>
      <c r="CC298" s="209"/>
      <c r="CD298" s="209"/>
      <c r="CE298" s="209"/>
      <c r="CF298" s="209"/>
      <c r="CG298" s="209"/>
      <c r="CH298" s="209"/>
      <c r="CI298" s="209"/>
      <c r="CJ298" s="209"/>
      <c r="CK298" s="209"/>
      <c r="CL298" s="209"/>
      <c r="CM298" s="209"/>
      <c r="CN298" s="209"/>
      <c r="CO298" s="209"/>
      <c r="CP298" s="209"/>
      <c r="CQ298" s="209"/>
      <c r="CR298" s="209"/>
      <c r="CS298" s="209"/>
      <c r="CT298" s="209"/>
      <c r="CU298" s="209"/>
      <c r="CV298" s="209"/>
      <c r="CW298" s="209"/>
      <c r="CX298" s="209"/>
      <c r="CY298" s="209"/>
      <c r="CZ298" s="209"/>
    </row>
    <row r="299" s="425" customFormat="true" ht="15" customHeight="true" x14ac:dyDescent="0.2">
      <c r="A299" s="441"/>
      <c r="B299" s="442"/>
      <c r="C299" s="443"/>
      <c r="D299" s="444"/>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09"/>
      <c r="CA299" s="209"/>
      <c r="CB299" s="209"/>
      <c r="CC299" s="209"/>
      <c r="CD299" s="209"/>
      <c r="CE299" s="209"/>
      <c r="CF299" s="209"/>
      <c r="CG299" s="209"/>
      <c r="CH299" s="209"/>
      <c r="CI299" s="209"/>
      <c r="CJ299" s="209"/>
      <c r="CK299" s="209"/>
      <c r="CL299" s="209"/>
      <c r="CM299" s="209"/>
      <c r="CN299" s="209"/>
      <c r="CO299" s="209"/>
      <c r="CP299" s="209"/>
      <c r="CQ299" s="209"/>
      <c r="CR299" s="209"/>
      <c r="CS299" s="209"/>
      <c r="CT299" s="209"/>
      <c r="CU299" s="209"/>
      <c r="CV299" s="209"/>
      <c r="CW299" s="209"/>
      <c r="CX299" s="209"/>
      <c r="CY299" s="209"/>
      <c r="CZ299" s="209"/>
    </row>
    <row r="300" s="425" customFormat="true" ht="15" customHeight="true" x14ac:dyDescent="0.2">
      <c r="A300" s="634"/>
      <c r="B300" s="635"/>
      <c r="C300" s="636"/>
      <c r="D300" s="637"/>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09"/>
      <c r="CA300" s="209"/>
      <c r="CB300" s="209"/>
      <c r="CC300" s="209"/>
      <c r="CD300" s="209"/>
      <c r="CE300" s="209"/>
      <c r="CF300" s="209"/>
      <c r="CG300" s="209"/>
      <c r="CH300" s="209"/>
      <c r="CI300" s="209"/>
      <c r="CJ300" s="209"/>
      <c r="CK300" s="209"/>
      <c r="CL300" s="209"/>
      <c r="CM300" s="209"/>
      <c r="CN300" s="209"/>
      <c r="CO300" s="209"/>
      <c r="CP300" s="209"/>
      <c r="CQ300" s="209"/>
      <c r="CR300" s="209"/>
      <c r="CS300" s="209"/>
      <c r="CT300" s="209"/>
      <c r="CU300" s="209"/>
      <c r="CV300" s="209"/>
      <c r="CW300" s="209"/>
      <c r="CX300" s="209"/>
      <c r="CY300" s="209"/>
      <c r="CZ300" s="209"/>
    </row>
    <row r="301" s="425" customFormat="true" ht="15" customHeight="true" x14ac:dyDescent="0.2">
      <c r="A301" s="638"/>
      <c r="B301" s="639"/>
      <c r="C301" s="640"/>
      <c r="D301" s="641"/>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09"/>
      <c r="CA301" s="209"/>
      <c r="CB301" s="209"/>
      <c r="CC301" s="209"/>
      <c r="CD301" s="209"/>
      <c r="CE301" s="209"/>
      <c r="CF301" s="209"/>
      <c r="CG301" s="209"/>
      <c r="CH301" s="209"/>
      <c r="CI301" s="209"/>
      <c r="CJ301" s="209"/>
      <c r="CK301" s="209"/>
      <c r="CL301" s="209"/>
      <c r="CM301" s="209"/>
      <c r="CN301" s="209"/>
      <c r="CO301" s="209"/>
      <c r="CP301" s="209"/>
      <c r="CQ301" s="209"/>
      <c r="CR301" s="209"/>
      <c r="CS301" s="209"/>
      <c r="CT301" s="209"/>
      <c r="CU301" s="209"/>
      <c r="CV301" s="209"/>
      <c r="CW301" s="209"/>
      <c r="CX301" s="209"/>
      <c r="CY301" s="209"/>
      <c r="CZ301" s="209"/>
    </row>
    <row r="302" s="425" customFormat="true" ht="15" customHeight="true" x14ac:dyDescent="0.2">
      <c r="A302" s="642"/>
      <c r="B302" s="643"/>
      <c r="C302" s="644"/>
      <c r="D302" s="645"/>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09"/>
      <c r="CA302" s="209"/>
      <c r="CB302" s="209"/>
      <c r="CC302" s="209"/>
      <c r="CD302" s="209"/>
      <c r="CE302" s="209"/>
      <c r="CF302" s="209"/>
      <c r="CG302" s="209"/>
      <c r="CH302" s="209"/>
      <c r="CI302" s="209"/>
      <c r="CJ302" s="209"/>
      <c r="CK302" s="209"/>
      <c r="CL302" s="209"/>
      <c r="CM302" s="209"/>
      <c r="CN302" s="209"/>
      <c r="CO302" s="209"/>
      <c r="CP302" s="209"/>
      <c r="CQ302" s="209"/>
      <c r="CR302" s="209"/>
      <c r="CS302" s="209"/>
      <c r="CT302" s="209"/>
      <c r="CU302" s="209"/>
      <c r="CV302" s="209"/>
      <c r="CW302" s="209"/>
      <c r="CX302" s="209"/>
      <c r="CY302" s="209"/>
      <c r="CZ302" s="209"/>
    </row>
    <row r="303" s="425" customFormat="true" ht="15" customHeight="true" x14ac:dyDescent="0.2">
      <c r="A303" s="646"/>
      <c r="B303" s="647"/>
      <c r="C303" s="648"/>
      <c r="D303" s="649"/>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09"/>
      <c r="CA303" s="209"/>
      <c r="CB303" s="209"/>
      <c r="CC303" s="209"/>
      <c r="CD303" s="209"/>
      <c r="CE303" s="209"/>
      <c r="CF303" s="209"/>
      <c r="CG303" s="209"/>
      <c r="CH303" s="209"/>
      <c r="CI303" s="209"/>
      <c r="CJ303" s="209"/>
      <c r="CK303" s="209"/>
      <c r="CL303" s="209"/>
      <c r="CM303" s="209"/>
      <c r="CN303" s="209"/>
      <c r="CO303" s="209"/>
      <c r="CP303" s="209"/>
      <c r="CQ303" s="209"/>
      <c r="CR303" s="209"/>
      <c r="CS303" s="209"/>
      <c r="CT303" s="209"/>
      <c r="CU303" s="209"/>
      <c r="CV303" s="209"/>
      <c r="CW303" s="209"/>
      <c r="CX303" s="209"/>
      <c r="CY303" s="209"/>
      <c r="CZ303" s="209"/>
    </row>
    <row r="304" s="425" customFormat="true" ht="15" customHeight="true" x14ac:dyDescent="0.2">
      <c r="A304" s="650"/>
      <c r="B304" s="651"/>
      <c r="C304" s="652"/>
      <c r="D304" s="653"/>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09"/>
      <c r="CA304" s="209"/>
      <c r="CB304" s="209"/>
      <c r="CC304" s="209"/>
      <c r="CD304" s="209"/>
      <c r="CE304" s="209"/>
      <c r="CF304" s="209"/>
      <c r="CG304" s="209"/>
      <c r="CH304" s="209"/>
      <c r="CI304" s="209"/>
      <c r="CJ304" s="209"/>
      <c r="CK304" s="209"/>
      <c r="CL304" s="209"/>
      <c r="CM304" s="209"/>
      <c r="CN304" s="209"/>
      <c r="CO304" s="209"/>
      <c r="CP304" s="209"/>
      <c r="CQ304" s="209"/>
      <c r="CR304" s="209"/>
      <c r="CS304" s="209"/>
      <c r="CT304" s="209"/>
      <c r="CU304" s="209"/>
      <c r="CV304" s="209"/>
      <c r="CW304" s="209"/>
      <c r="CX304" s="209"/>
      <c r="CY304" s="209"/>
      <c r="CZ304" s="209"/>
    </row>
    <row r="305" s="425" customFormat="true" ht="15" customHeight="true" x14ac:dyDescent="0.2">
      <c r="A305" s="654"/>
      <c r="B305" s="655"/>
      <c r="C305" s="656"/>
      <c r="D305" s="657"/>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09"/>
      <c r="CA305" s="209"/>
      <c r="CB305" s="209"/>
      <c r="CC305" s="209"/>
      <c r="CD305" s="209"/>
      <c r="CE305" s="209"/>
      <c r="CF305" s="209"/>
      <c r="CG305" s="209"/>
      <c r="CH305" s="209"/>
      <c r="CI305" s="209"/>
      <c r="CJ305" s="209"/>
      <c r="CK305" s="209"/>
      <c r="CL305" s="209"/>
      <c r="CM305" s="209"/>
      <c r="CN305" s="209"/>
      <c r="CO305" s="209"/>
      <c r="CP305" s="209"/>
      <c r="CQ305" s="209"/>
      <c r="CR305" s="209"/>
      <c r="CS305" s="209"/>
      <c r="CT305" s="209"/>
      <c r="CU305" s="209"/>
      <c r="CV305" s="209"/>
      <c r="CW305" s="209"/>
      <c r="CX305" s="209"/>
      <c r="CY305" s="209"/>
      <c r="CZ305" s="209"/>
    </row>
    <row r="306" s="425" customFormat="true" ht="15" customHeight="true" x14ac:dyDescent="0.2">
      <c r="B306" s="424"/>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09"/>
      <c r="CA306" s="209"/>
      <c r="CB306" s="209"/>
      <c r="CC306" s="209"/>
      <c r="CD306" s="209"/>
      <c r="CE306" s="209"/>
      <c r="CF306" s="209"/>
      <c r="CG306" s="209"/>
      <c r="CH306" s="209"/>
      <c r="CI306" s="209"/>
      <c r="CJ306" s="209"/>
      <c r="CK306" s="209"/>
      <c r="CL306" s="209"/>
      <c r="CM306" s="209"/>
      <c r="CN306" s="209"/>
      <c r="CO306" s="209"/>
      <c r="CP306" s="209"/>
      <c r="CQ306" s="209"/>
      <c r="CR306" s="209"/>
      <c r="CS306" s="209"/>
      <c r="CT306" s="209"/>
      <c r="CU306" s="209"/>
      <c r="CV306" s="209"/>
      <c r="CW306" s="209"/>
      <c r="CX306" s="209"/>
      <c r="CY306" s="209"/>
      <c r="CZ306" s="209"/>
    </row>
    <row r="307" s="425" customFormat="true" ht="15" customHeight="true" x14ac:dyDescent="0.2">
      <c r="B307" s="424"/>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09"/>
      <c r="CA307" s="209"/>
      <c r="CB307" s="209"/>
      <c r="CC307" s="209"/>
      <c r="CD307" s="209"/>
      <c r="CE307" s="209"/>
      <c r="CF307" s="209"/>
      <c r="CG307" s="209"/>
      <c r="CH307" s="209"/>
      <c r="CI307" s="209"/>
      <c r="CJ307" s="209"/>
      <c r="CK307" s="209"/>
      <c r="CL307" s="209"/>
      <c r="CM307" s="209"/>
      <c r="CN307" s="209"/>
      <c r="CO307" s="209"/>
      <c r="CP307" s="209"/>
      <c r="CQ307" s="209"/>
      <c r="CR307" s="209"/>
      <c r="CS307" s="209"/>
      <c r="CT307" s="209"/>
      <c r="CU307" s="209"/>
      <c r="CV307" s="209"/>
      <c r="CW307" s="209"/>
      <c r="CX307" s="209"/>
      <c r="CY307" s="209"/>
      <c r="CZ307" s="209"/>
    </row>
    <row r="308" s="425" customFormat="true" ht="15" customHeight="true" x14ac:dyDescent="0.2">
      <c r="B308" s="424"/>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09"/>
      <c r="CA308" s="209"/>
      <c r="CB308" s="209"/>
      <c r="CC308" s="209"/>
      <c r="CD308" s="209"/>
      <c r="CE308" s="209"/>
      <c r="CF308" s="209"/>
      <c r="CG308" s="209"/>
      <c r="CH308" s="209"/>
      <c r="CI308" s="209"/>
      <c r="CJ308" s="209"/>
      <c r="CK308" s="209"/>
      <c r="CL308" s="209"/>
      <c r="CM308" s="209"/>
      <c r="CN308" s="209"/>
      <c r="CO308" s="209"/>
      <c r="CP308" s="209"/>
      <c r="CQ308" s="209"/>
      <c r="CR308" s="209"/>
      <c r="CS308" s="209"/>
      <c r="CT308" s="209"/>
      <c r="CU308" s="209"/>
      <c r="CV308" s="209"/>
      <c r="CW308" s="209"/>
      <c r="CX308" s="209"/>
      <c r="CY308" s="209"/>
      <c r="CZ308" s="209"/>
    </row>
    <row r="309" s="425" customFormat="true" ht="15" customHeight="true" x14ac:dyDescent="0.2">
      <c r="B309" s="424"/>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09"/>
      <c r="CA309" s="209"/>
      <c r="CB309" s="209"/>
      <c r="CC309" s="209"/>
      <c r="CD309" s="209"/>
      <c r="CE309" s="209"/>
      <c r="CF309" s="209"/>
      <c r="CG309" s="209"/>
      <c r="CH309" s="209"/>
      <c r="CI309" s="209"/>
      <c r="CJ309" s="209"/>
      <c r="CK309" s="209"/>
      <c r="CL309" s="209"/>
      <c r="CM309" s="209"/>
      <c r="CN309" s="209"/>
      <c r="CO309" s="209"/>
      <c r="CP309" s="209"/>
      <c r="CQ309" s="209"/>
      <c r="CR309" s="209"/>
      <c r="CS309" s="209"/>
      <c r="CT309" s="209"/>
      <c r="CU309" s="209"/>
      <c r="CV309" s="209"/>
      <c r="CW309" s="209"/>
      <c r="CX309" s="209"/>
      <c r="CY309" s="209"/>
      <c r="CZ309" s="209"/>
    </row>
    <row r="310" s="425" customFormat="true" ht="15" customHeight="true" x14ac:dyDescent="0.2">
      <c r="B310" s="424"/>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09"/>
      <c r="CA310" s="209"/>
      <c r="CB310" s="209"/>
      <c r="CC310" s="209"/>
      <c r="CD310" s="209"/>
      <c r="CE310" s="209"/>
      <c r="CF310" s="209"/>
      <c r="CG310" s="209"/>
      <c r="CH310" s="209"/>
      <c r="CI310" s="209"/>
      <c r="CJ310" s="209"/>
      <c r="CK310" s="209"/>
      <c r="CL310" s="209"/>
      <c r="CM310" s="209"/>
      <c r="CN310" s="209"/>
      <c r="CO310" s="209"/>
      <c r="CP310" s="209"/>
      <c r="CQ310" s="209"/>
      <c r="CR310" s="209"/>
      <c r="CS310" s="209"/>
      <c r="CT310" s="209"/>
      <c r="CU310" s="209"/>
      <c r="CV310" s="209"/>
      <c r="CW310" s="209"/>
      <c r="CX310" s="209"/>
      <c r="CY310" s="209"/>
      <c r="CZ310" s="209"/>
    </row>
    <row r="311" s="425" customFormat="true" ht="15" customHeight="true" x14ac:dyDescent="0.2">
      <c r="B311" s="424"/>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09"/>
      <c r="CA311" s="209"/>
      <c r="CB311" s="209"/>
      <c r="CC311" s="209"/>
      <c r="CD311" s="209"/>
      <c r="CE311" s="209"/>
      <c r="CF311" s="209"/>
      <c r="CG311" s="209"/>
      <c r="CH311" s="209"/>
      <c r="CI311" s="209"/>
      <c r="CJ311" s="209"/>
      <c r="CK311" s="209"/>
      <c r="CL311" s="209"/>
      <c r="CM311" s="209"/>
      <c r="CN311" s="209"/>
      <c r="CO311" s="209"/>
      <c r="CP311" s="209"/>
      <c r="CQ311" s="209"/>
      <c r="CR311" s="209"/>
      <c r="CS311" s="209"/>
      <c r="CT311" s="209"/>
      <c r="CU311" s="209"/>
      <c r="CV311" s="209"/>
      <c r="CW311" s="209"/>
      <c r="CX311" s="209"/>
      <c r="CY311" s="209"/>
      <c r="CZ311" s="209"/>
    </row>
    <row r="312" s="425" customFormat="true" ht="15" customHeight="true" x14ac:dyDescent="0.2">
      <c r="B312" s="424"/>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09"/>
      <c r="CA312" s="209"/>
      <c r="CB312" s="209"/>
      <c r="CC312" s="209"/>
      <c r="CD312" s="209"/>
      <c r="CE312" s="209"/>
      <c r="CF312" s="209"/>
      <c r="CG312" s="209"/>
      <c r="CH312" s="209"/>
      <c r="CI312" s="209"/>
      <c r="CJ312" s="209"/>
      <c r="CK312" s="209"/>
      <c r="CL312" s="209"/>
      <c r="CM312" s="209"/>
      <c r="CN312" s="209"/>
      <c r="CO312" s="209"/>
      <c r="CP312" s="209"/>
      <c r="CQ312" s="209"/>
      <c r="CR312" s="209"/>
      <c r="CS312" s="209"/>
      <c r="CT312" s="209"/>
      <c r="CU312" s="209"/>
      <c r="CV312" s="209"/>
      <c r="CW312" s="209"/>
      <c r="CX312" s="209"/>
      <c r="CY312" s="209"/>
      <c r="CZ312" s="209"/>
    </row>
    <row r="313" s="425" customFormat="true" ht="15" customHeight="true" x14ac:dyDescent="0.2">
      <c r="B313" s="424"/>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09"/>
      <c r="CA313" s="209"/>
      <c r="CB313" s="209"/>
      <c r="CC313" s="209"/>
      <c r="CD313" s="209"/>
      <c r="CE313" s="209"/>
      <c r="CF313" s="209"/>
      <c r="CG313" s="209"/>
      <c r="CH313" s="209"/>
      <c r="CI313" s="209"/>
      <c r="CJ313" s="209"/>
      <c r="CK313" s="209"/>
      <c r="CL313" s="209"/>
      <c r="CM313" s="209"/>
      <c r="CN313" s="209"/>
      <c r="CO313" s="209"/>
      <c r="CP313" s="209"/>
      <c r="CQ313" s="209"/>
      <c r="CR313" s="209"/>
      <c r="CS313" s="209"/>
      <c r="CT313" s="209"/>
      <c r="CU313" s="209"/>
      <c r="CV313" s="209"/>
      <c r="CW313" s="209"/>
      <c r="CX313" s="209"/>
      <c r="CY313" s="209"/>
      <c r="CZ313" s="209"/>
    </row>
    <row r="314" s="425" customFormat="true" ht="15" customHeight="true" x14ac:dyDescent="0.2">
      <c r="B314" s="424"/>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09"/>
      <c r="CA314" s="209"/>
      <c r="CB314" s="209"/>
      <c r="CC314" s="209"/>
      <c r="CD314" s="209"/>
      <c r="CE314" s="209"/>
      <c r="CF314" s="209"/>
      <c r="CG314" s="209"/>
      <c r="CH314" s="209"/>
      <c r="CI314" s="209"/>
      <c r="CJ314" s="209"/>
      <c r="CK314" s="209"/>
      <c r="CL314" s="209"/>
      <c r="CM314" s="209"/>
      <c r="CN314" s="209"/>
      <c r="CO314" s="209"/>
      <c r="CP314" s="209"/>
      <c r="CQ314" s="209"/>
      <c r="CR314" s="209"/>
      <c r="CS314" s="209"/>
      <c r="CT314" s="209"/>
      <c r="CU314" s="209"/>
      <c r="CV314" s="209"/>
      <c r="CW314" s="209"/>
      <c r="CX314" s="209"/>
      <c r="CY314" s="209"/>
      <c r="CZ314" s="209"/>
    </row>
    <row r="315" s="425" customFormat="true" ht="15" customHeight="true" x14ac:dyDescent="0.2">
      <c r="B315" s="424"/>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09"/>
      <c r="CA315" s="209"/>
      <c r="CB315" s="209"/>
      <c r="CC315" s="209"/>
      <c r="CD315" s="209"/>
      <c r="CE315" s="209"/>
      <c r="CF315" s="209"/>
      <c r="CG315" s="209"/>
      <c r="CH315" s="209"/>
      <c r="CI315" s="209"/>
      <c r="CJ315" s="209"/>
      <c r="CK315" s="209"/>
      <c r="CL315" s="209"/>
      <c r="CM315" s="209"/>
      <c r="CN315" s="209"/>
      <c r="CO315" s="209"/>
      <c r="CP315" s="209"/>
      <c r="CQ315" s="209"/>
      <c r="CR315" s="209"/>
      <c r="CS315" s="209"/>
      <c r="CT315" s="209"/>
      <c r="CU315" s="209"/>
      <c r="CV315" s="209"/>
      <c r="CW315" s="209"/>
      <c r="CX315" s="209"/>
      <c r="CY315" s="209"/>
      <c r="CZ315" s="209"/>
    </row>
    <row r="316" s="425" customFormat="true" ht="15" customHeight="true" x14ac:dyDescent="0.2">
      <c r="B316" s="424"/>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09"/>
      <c r="CA316" s="209"/>
      <c r="CB316" s="209"/>
      <c r="CC316" s="209"/>
      <c r="CD316" s="209"/>
      <c r="CE316" s="209"/>
      <c r="CF316" s="209"/>
      <c r="CG316" s="209"/>
      <c r="CH316" s="209"/>
      <c r="CI316" s="209"/>
      <c r="CJ316" s="209"/>
      <c r="CK316" s="209"/>
      <c r="CL316" s="209"/>
      <c r="CM316" s="209"/>
      <c r="CN316" s="209"/>
      <c r="CO316" s="209"/>
      <c r="CP316" s="209"/>
      <c r="CQ316" s="209"/>
      <c r="CR316" s="209"/>
      <c r="CS316" s="209"/>
      <c r="CT316" s="209"/>
      <c r="CU316" s="209"/>
      <c r="CV316" s="209"/>
      <c r="CW316" s="209"/>
      <c r="CX316" s="209"/>
      <c r="CY316" s="209"/>
      <c r="CZ316" s="209"/>
    </row>
    <row r="317" s="425" customFormat="true" ht="15" customHeight="true" x14ac:dyDescent="0.2">
      <c r="B317" s="424"/>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09"/>
      <c r="CA317" s="209"/>
      <c r="CB317" s="209"/>
      <c r="CC317" s="209"/>
      <c r="CD317" s="209"/>
      <c r="CE317" s="209"/>
      <c r="CF317" s="209"/>
      <c r="CG317" s="209"/>
      <c r="CH317" s="209"/>
      <c r="CI317" s="209"/>
      <c r="CJ317" s="209"/>
      <c r="CK317" s="209"/>
      <c r="CL317" s="209"/>
      <c r="CM317" s="209"/>
      <c r="CN317" s="209"/>
      <c r="CO317" s="209"/>
      <c r="CP317" s="209"/>
      <c r="CQ317" s="209"/>
      <c r="CR317" s="209"/>
      <c r="CS317" s="209"/>
      <c r="CT317" s="209"/>
      <c r="CU317" s="209"/>
      <c r="CV317" s="209"/>
      <c r="CW317" s="209"/>
      <c r="CX317" s="209"/>
      <c r="CY317" s="209"/>
      <c r="CZ317" s="209"/>
    </row>
    <row r="318" s="425" customFormat="true" ht="15" customHeight="true" x14ac:dyDescent="0.2">
      <c r="B318" s="424"/>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09"/>
      <c r="CA318" s="209"/>
      <c r="CB318" s="209"/>
      <c r="CC318" s="209"/>
      <c r="CD318" s="209"/>
      <c r="CE318" s="209"/>
      <c r="CF318" s="209"/>
      <c r="CG318" s="209"/>
      <c r="CH318" s="209"/>
      <c r="CI318" s="209"/>
      <c r="CJ318" s="209"/>
      <c r="CK318" s="209"/>
      <c r="CL318" s="209"/>
      <c r="CM318" s="209"/>
      <c r="CN318" s="209"/>
      <c r="CO318" s="209"/>
      <c r="CP318" s="209"/>
      <c r="CQ318" s="209"/>
      <c r="CR318" s="209"/>
      <c r="CS318" s="209"/>
      <c r="CT318" s="209"/>
      <c r="CU318" s="209"/>
      <c r="CV318" s="209"/>
      <c r="CW318" s="209"/>
      <c r="CX318" s="209"/>
      <c r="CY318" s="209"/>
      <c r="CZ318" s="209"/>
    </row>
    <row r="319" s="425" customFormat="true" ht="15" customHeight="true" x14ac:dyDescent="0.2">
      <c r="B319" s="424"/>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09"/>
      <c r="CA319" s="209"/>
      <c r="CB319" s="209"/>
      <c r="CC319" s="209"/>
      <c r="CD319" s="209"/>
      <c r="CE319" s="209"/>
      <c r="CF319" s="209"/>
      <c r="CG319" s="209"/>
      <c r="CH319" s="209"/>
      <c r="CI319" s="209"/>
      <c r="CJ319" s="209"/>
      <c r="CK319" s="209"/>
      <c r="CL319" s="209"/>
      <c r="CM319" s="209"/>
      <c r="CN319" s="209"/>
      <c r="CO319" s="209"/>
      <c r="CP319" s="209"/>
      <c r="CQ319" s="209"/>
      <c r="CR319" s="209"/>
      <c r="CS319" s="209"/>
      <c r="CT319" s="209"/>
      <c r="CU319" s="209"/>
      <c r="CV319" s="209"/>
      <c r="CW319" s="209"/>
      <c r="CX319" s="209"/>
      <c r="CY319" s="209"/>
      <c r="CZ319" s="209"/>
    </row>
    <row r="320" s="425" customFormat="true" ht="15" customHeight="true" x14ac:dyDescent="0.2">
      <c r="B320" s="424"/>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09"/>
      <c r="CA320" s="209"/>
      <c r="CB320" s="209"/>
      <c r="CC320" s="209"/>
      <c r="CD320" s="209"/>
      <c r="CE320" s="209"/>
      <c r="CF320" s="209"/>
      <c r="CG320" s="209"/>
      <c r="CH320" s="209"/>
      <c r="CI320" s="209"/>
      <c r="CJ320" s="209"/>
      <c r="CK320" s="209"/>
      <c r="CL320" s="209"/>
      <c r="CM320" s="209"/>
      <c r="CN320" s="209"/>
      <c r="CO320" s="209"/>
      <c r="CP320" s="209"/>
      <c r="CQ320" s="209"/>
      <c r="CR320" s="209"/>
      <c r="CS320" s="209"/>
      <c r="CT320" s="209"/>
      <c r="CU320" s="209"/>
      <c r="CV320" s="209"/>
      <c r="CW320" s="209"/>
      <c r="CX320" s="209"/>
      <c r="CY320" s="209"/>
      <c r="CZ320" s="209"/>
    </row>
    <row r="321" s="425" customFormat="true" ht="15" customHeight="true" x14ac:dyDescent="0.2">
      <c r="B321" s="424"/>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09"/>
      <c r="CA321" s="209"/>
      <c r="CB321" s="209"/>
      <c r="CC321" s="209"/>
      <c r="CD321" s="209"/>
      <c r="CE321" s="209"/>
      <c r="CF321" s="209"/>
      <c r="CG321" s="209"/>
      <c r="CH321" s="209"/>
      <c r="CI321" s="209"/>
      <c r="CJ321" s="209"/>
      <c r="CK321" s="209"/>
      <c r="CL321" s="209"/>
      <c r="CM321" s="209"/>
      <c r="CN321" s="209"/>
      <c r="CO321" s="209"/>
      <c r="CP321" s="209"/>
      <c r="CQ321" s="209"/>
      <c r="CR321" s="209"/>
      <c r="CS321" s="209"/>
      <c r="CT321" s="209"/>
      <c r="CU321" s="209"/>
      <c r="CV321" s="209"/>
      <c r="CW321" s="209"/>
      <c r="CX321" s="209"/>
      <c r="CY321" s="209"/>
      <c r="CZ321" s="209"/>
    </row>
    <row r="322" s="425" customFormat="true" ht="15" customHeight="true" x14ac:dyDescent="0.2">
      <c r="B322" s="424"/>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09"/>
      <c r="CA322" s="209"/>
      <c r="CB322" s="209"/>
      <c r="CC322" s="209"/>
      <c r="CD322" s="209"/>
      <c r="CE322" s="209"/>
      <c r="CF322" s="209"/>
      <c r="CG322" s="209"/>
      <c r="CH322" s="209"/>
      <c r="CI322" s="209"/>
      <c r="CJ322" s="209"/>
      <c r="CK322" s="209"/>
      <c r="CL322" s="209"/>
      <c r="CM322" s="209"/>
      <c r="CN322" s="209"/>
      <c r="CO322" s="209"/>
      <c r="CP322" s="209"/>
      <c r="CQ322" s="209"/>
      <c r="CR322" s="209"/>
      <c r="CS322" s="209"/>
      <c r="CT322" s="209"/>
      <c r="CU322" s="209"/>
      <c r="CV322" s="209"/>
      <c r="CW322" s="209"/>
      <c r="CX322" s="209"/>
      <c r="CY322" s="209"/>
      <c r="CZ322" s="209"/>
    </row>
    <row r="323" s="425" customFormat="true" ht="15" customHeight="true" x14ac:dyDescent="0.2">
      <c r="B323" s="424"/>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09"/>
      <c r="CA323" s="209"/>
      <c r="CB323" s="209"/>
      <c r="CC323" s="209"/>
      <c r="CD323" s="209"/>
      <c r="CE323" s="209"/>
      <c r="CF323" s="209"/>
      <c r="CG323" s="209"/>
      <c r="CH323" s="209"/>
      <c r="CI323" s="209"/>
      <c r="CJ323" s="209"/>
      <c r="CK323" s="209"/>
      <c r="CL323" s="209"/>
      <c r="CM323" s="209"/>
      <c r="CN323" s="209"/>
      <c r="CO323" s="209"/>
      <c r="CP323" s="209"/>
      <c r="CQ323" s="209"/>
      <c r="CR323" s="209"/>
      <c r="CS323" s="209"/>
      <c r="CT323" s="209"/>
      <c r="CU323" s="209"/>
      <c r="CV323" s="209"/>
      <c r="CW323" s="209"/>
      <c r="CX323" s="209"/>
      <c r="CY323" s="209"/>
      <c r="CZ323" s="209"/>
    </row>
    <row r="324" s="425" customFormat="true" ht="15" customHeight="true" x14ac:dyDescent="0.2">
      <c r="B324" s="424"/>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09"/>
      <c r="CA324" s="209"/>
      <c r="CB324" s="209"/>
      <c r="CC324" s="209"/>
      <c r="CD324" s="209"/>
      <c r="CE324" s="209"/>
      <c r="CF324" s="209"/>
      <c r="CG324" s="209"/>
      <c r="CH324" s="209"/>
      <c r="CI324" s="209"/>
      <c r="CJ324" s="209"/>
      <c r="CK324" s="209"/>
      <c r="CL324" s="209"/>
      <c r="CM324" s="209"/>
      <c r="CN324" s="209"/>
      <c r="CO324" s="209"/>
      <c r="CP324" s="209"/>
      <c r="CQ324" s="209"/>
      <c r="CR324" s="209"/>
      <c r="CS324" s="209"/>
      <c r="CT324" s="209"/>
      <c r="CU324" s="209"/>
      <c r="CV324" s="209"/>
      <c r="CW324" s="209"/>
      <c r="CX324" s="209"/>
      <c r="CY324" s="209"/>
      <c r="CZ324" s="209"/>
    </row>
    <row r="325" s="425" customFormat="true" ht="15" customHeight="true" x14ac:dyDescent="0.2">
      <c r="B325" s="424"/>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09"/>
      <c r="CA325" s="209"/>
      <c r="CB325" s="209"/>
      <c r="CC325" s="209"/>
      <c r="CD325" s="209"/>
      <c r="CE325" s="209"/>
      <c r="CF325" s="209"/>
      <c r="CG325" s="209"/>
      <c r="CH325" s="209"/>
      <c r="CI325" s="209"/>
      <c r="CJ325" s="209"/>
      <c r="CK325" s="209"/>
      <c r="CL325" s="209"/>
      <c r="CM325" s="209"/>
      <c r="CN325" s="209"/>
      <c r="CO325" s="209"/>
      <c r="CP325" s="209"/>
      <c r="CQ325" s="209"/>
      <c r="CR325" s="209"/>
      <c r="CS325" s="209"/>
      <c r="CT325" s="209"/>
      <c r="CU325" s="209"/>
      <c r="CV325" s="209"/>
      <c r="CW325" s="209"/>
      <c r="CX325" s="209"/>
      <c r="CY325" s="209"/>
      <c r="CZ325" s="209"/>
    </row>
    <row r="326" s="425" customFormat="true" ht="15" customHeight="true" x14ac:dyDescent="0.2">
      <c r="B326" s="424"/>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09"/>
      <c r="CA326" s="209"/>
      <c r="CB326" s="209"/>
      <c r="CC326" s="209"/>
      <c r="CD326" s="209"/>
      <c r="CE326" s="209"/>
      <c r="CF326" s="209"/>
      <c r="CG326" s="209"/>
      <c r="CH326" s="209"/>
      <c r="CI326" s="209"/>
      <c r="CJ326" s="209"/>
      <c r="CK326" s="209"/>
      <c r="CL326" s="209"/>
      <c r="CM326" s="209"/>
      <c r="CN326" s="209"/>
      <c r="CO326" s="209"/>
      <c r="CP326" s="209"/>
      <c r="CQ326" s="209"/>
      <c r="CR326" s="209"/>
      <c r="CS326" s="209"/>
      <c r="CT326" s="209"/>
      <c r="CU326" s="209"/>
      <c r="CV326" s="209"/>
      <c r="CW326" s="209"/>
      <c r="CX326" s="209"/>
      <c r="CY326" s="209"/>
      <c r="CZ326" s="209"/>
    </row>
    <row r="327" s="425" customFormat="true" ht="15" customHeight="true" x14ac:dyDescent="0.2">
      <c r="B327" s="424"/>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09"/>
      <c r="CA327" s="209"/>
      <c r="CB327" s="209"/>
      <c r="CC327" s="209"/>
      <c r="CD327" s="209"/>
      <c r="CE327" s="209"/>
      <c r="CF327" s="209"/>
      <c r="CG327" s="209"/>
      <c r="CH327" s="209"/>
      <c r="CI327" s="209"/>
      <c r="CJ327" s="209"/>
      <c r="CK327" s="209"/>
      <c r="CL327" s="209"/>
      <c r="CM327" s="209"/>
      <c r="CN327" s="209"/>
      <c r="CO327" s="209"/>
      <c r="CP327" s="209"/>
      <c r="CQ327" s="209"/>
      <c r="CR327" s="209"/>
      <c r="CS327" s="209"/>
      <c r="CT327" s="209"/>
      <c r="CU327" s="209"/>
      <c r="CV327" s="209"/>
      <c r="CW327" s="209"/>
      <c r="CX327" s="209"/>
      <c r="CY327" s="209"/>
      <c r="CZ327" s="209"/>
    </row>
    <row r="328" s="425" customFormat="true" ht="15" customHeight="true" x14ac:dyDescent="0.2">
      <c r="B328" s="424"/>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09"/>
      <c r="CA328" s="209"/>
      <c r="CB328" s="209"/>
      <c r="CC328" s="209"/>
      <c r="CD328" s="209"/>
      <c r="CE328" s="209"/>
      <c r="CF328" s="209"/>
      <c r="CG328" s="209"/>
      <c r="CH328" s="209"/>
      <c r="CI328" s="209"/>
      <c r="CJ328" s="209"/>
      <c r="CK328" s="209"/>
      <c r="CL328" s="209"/>
      <c r="CM328" s="209"/>
      <c r="CN328" s="209"/>
      <c r="CO328" s="209"/>
      <c r="CP328" s="209"/>
      <c r="CQ328" s="209"/>
      <c r="CR328" s="209"/>
      <c r="CS328" s="209"/>
      <c r="CT328" s="209"/>
      <c r="CU328" s="209"/>
      <c r="CV328" s="209"/>
      <c r="CW328" s="209"/>
      <c r="CX328" s="209"/>
      <c r="CY328" s="209"/>
      <c r="CZ328" s="209"/>
    </row>
    <row r="329" s="425" customFormat="true" ht="250.15" customHeight="true" x14ac:dyDescent="0.2">
      <c r="B329" s="424"/>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09"/>
      <c r="CA329" s="209"/>
      <c r="CB329" s="209"/>
      <c r="CC329" s="209"/>
      <c r="CD329" s="209"/>
      <c r="CE329" s="209"/>
      <c r="CF329" s="209"/>
      <c r="CG329" s="209"/>
      <c r="CH329" s="209"/>
      <c r="CI329" s="209"/>
      <c r="CJ329" s="209"/>
      <c r="CK329" s="209"/>
      <c r="CL329" s="209"/>
      <c r="CM329" s="209"/>
      <c r="CN329" s="209"/>
      <c r="CO329" s="209"/>
      <c r="CP329" s="209"/>
      <c r="CQ329" s="209"/>
      <c r="CR329" s="209"/>
      <c r="CS329" s="209"/>
      <c r="CT329" s="209"/>
      <c r="CU329" s="209"/>
      <c r="CV329" s="209"/>
      <c r="CW329" s="209"/>
      <c r="CX329" s="209"/>
      <c r="CY329" s="209"/>
      <c r="CZ329" s="209"/>
    </row>
    <row r="330" s="212" customFormat="true" ht="19.15" customHeight="true" x14ac:dyDescent="0.2">
      <c r="B330" s="423"/>
      <c r="BA330" s="135"/>
      <c r="BB330" s="135"/>
      <c r="BC330" s="478"/>
      <c r="BD330" s="478"/>
      <c r="BE330" s="478"/>
      <c r="BF330" s="478"/>
      <c r="BG330" s="478"/>
      <c r="BH330" s="478"/>
      <c r="BI330" s="478"/>
      <c r="BJ330" s="478"/>
      <c r="BK330" s="478"/>
      <c r="BL330" s="478"/>
      <c r="BM330" s="478"/>
      <c r="BN330" s="478"/>
      <c r="BO330" s="478"/>
      <c r="BP330" s="478"/>
      <c r="BQ330" s="478"/>
      <c r="BR330" s="478"/>
      <c r="BS330" s="478"/>
      <c r="BT330" s="478"/>
      <c r="BU330" s="478"/>
      <c r="BV330" s="478"/>
      <c r="BW330" s="478"/>
      <c r="BX330" s="478"/>
      <c r="BY330" s="478"/>
      <c r="BZ330" s="205"/>
      <c r="CA330" s="205"/>
      <c r="CB330" s="205"/>
      <c r="CC330" s="205"/>
      <c r="CD330" s="205"/>
      <c r="CE330" s="205"/>
      <c r="CF330" s="205"/>
      <c r="CG330" s="205"/>
      <c r="CH330" s="205"/>
      <c r="CI330" s="205"/>
      <c r="CJ330" s="205"/>
      <c r="CK330" s="205"/>
      <c r="CL330" s="205"/>
      <c r="CM330" s="205"/>
      <c r="CN330" s="205"/>
      <c r="CO330" s="205"/>
      <c r="CP330" s="205"/>
      <c r="CQ330" s="205"/>
      <c r="CR330" s="205"/>
      <c r="CS330" s="205"/>
      <c r="CT330" s="205"/>
      <c r="CU330" s="205"/>
      <c r="CV330" s="205"/>
      <c r="CW330" s="205"/>
      <c r="CX330" s="205"/>
      <c r="CY330" s="205"/>
      <c r="CZ330" s="205"/>
    </row>
    <row r="331" s="212" customFormat="true" ht="15" customHeight="true" x14ac:dyDescent="0.2">
      <c r="B331" s="423"/>
      <c r="BA331" s="135"/>
      <c r="BB331" s="135"/>
      <c r="BC331" s="478"/>
      <c r="BD331" s="478"/>
      <c r="BE331" s="478"/>
      <c r="BF331" s="478"/>
      <c r="BG331" s="478"/>
      <c r="BH331" s="478"/>
      <c r="BI331" s="478"/>
      <c r="BJ331" s="478"/>
      <c r="BK331" s="478"/>
      <c r="BL331" s="478"/>
      <c r="BM331" s="478"/>
      <c r="BN331" s="478"/>
      <c r="BO331" s="478"/>
      <c r="BP331" s="478"/>
      <c r="BQ331" s="478"/>
      <c r="BR331" s="478"/>
      <c r="BS331" s="478"/>
      <c r="BT331" s="478"/>
      <c r="BU331" s="478"/>
      <c r="BV331" s="478"/>
      <c r="BW331" s="478"/>
      <c r="BX331" s="478"/>
      <c r="BY331" s="478"/>
      <c r="BZ331" s="205"/>
      <c r="CA331" s="205"/>
      <c r="CB331" s="205"/>
      <c r="CC331" s="205"/>
      <c r="CD331" s="205"/>
      <c r="CE331" s="205"/>
      <c r="CF331" s="205"/>
      <c r="CG331" s="205"/>
      <c r="CH331" s="205"/>
      <c r="CI331" s="205"/>
      <c r="CJ331" s="205"/>
      <c r="CK331" s="205"/>
      <c r="CL331" s="205"/>
      <c r="CM331" s="205"/>
      <c r="CN331" s="205"/>
      <c r="CO331" s="205"/>
      <c r="CP331" s="205"/>
      <c r="CQ331" s="205"/>
      <c r="CR331" s="205"/>
      <c r="CS331" s="205"/>
      <c r="CT331" s="205"/>
      <c r="CU331" s="205"/>
      <c r="CV331" s="205"/>
      <c r="CW331" s="205"/>
      <c r="CX331" s="205"/>
      <c r="CY331" s="205"/>
      <c r="CZ331" s="205"/>
    </row>
    <row r="332" s="212" customFormat="true" ht="15" customHeight="true" x14ac:dyDescent="0.2">
      <c r="B332" s="423"/>
      <c r="BA332" s="135"/>
      <c r="BB332" s="135"/>
      <c r="BC332" s="478"/>
      <c r="BD332" s="478"/>
      <c r="BE332" s="478"/>
      <c r="BF332" s="478"/>
      <c r="BG332" s="478"/>
      <c r="BH332" s="478"/>
      <c r="BI332" s="478"/>
      <c r="BJ332" s="478"/>
      <c r="BK332" s="478"/>
      <c r="BL332" s="478"/>
      <c r="BM332" s="478"/>
      <c r="BN332" s="478"/>
      <c r="BO332" s="478"/>
      <c r="BP332" s="478"/>
      <c r="BQ332" s="478"/>
      <c r="BR332" s="478"/>
      <c r="BS332" s="478"/>
      <c r="BT332" s="478"/>
      <c r="BU332" s="478"/>
      <c r="BV332" s="478"/>
      <c r="BW332" s="478"/>
      <c r="BX332" s="478"/>
      <c r="BY332" s="478"/>
      <c r="BZ332" s="205"/>
      <c r="CA332" s="205"/>
      <c r="CB332" s="205"/>
      <c r="CC332" s="205"/>
      <c r="CD332" s="205"/>
      <c r="CE332" s="205"/>
      <c r="CF332" s="205"/>
      <c r="CG332" s="205"/>
      <c r="CH332" s="205"/>
      <c r="CI332" s="205"/>
      <c r="CJ332" s="205"/>
      <c r="CK332" s="205"/>
      <c r="CL332" s="205"/>
      <c r="CM332" s="205"/>
      <c r="CN332" s="205"/>
      <c r="CO332" s="205"/>
      <c r="CP332" s="205"/>
      <c r="CQ332" s="205"/>
      <c r="CR332" s="205"/>
      <c r="CS332" s="205"/>
      <c r="CT332" s="205"/>
      <c r="CU332" s="205"/>
      <c r="CV332" s="205"/>
      <c r="CW332" s="205"/>
      <c r="CX332" s="205"/>
      <c r="CY332" s="205"/>
      <c r="CZ332" s="205"/>
    </row>
    <row r="333" s="212" customFormat="true" ht="15" customHeight="true" x14ac:dyDescent="0.2">
      <c r="B333" s="423"/>
      <c r="BA333" s="135"/>
      <c r="BB333" s="135"/>
      <c r="BC333" s="478"/>
      <c r="BD333" s="478"/>
      <c r="BE333" s="478"/>
      <c r="BF333" s="478"/>
      <c r="BG333" s="478"/>
      <c r="BH333" s="478"/>
      <c r="BI333" s="478"/>
      <c r="BJ333" s="478"/>
      <c r="BK333" s="478"/>
      <c r="BL333" s="478"/>
      <c r="BM333" s="478"/>
      <c r="BN333" s="478"/>
      <c r="BO333" s="478"/>
      <c r="BP333" s="478"/>
      <c r="BQ333" s="478"/>
      <c r="BR333" s="478"/>
      <c r="BS333" s="478"/>
      <c r="BT333" s="478"/>
      <c r="BU333" s="478"/>
      <c r="BV333" s="478"/>
      <c r="BW333" s="478"/>
      <c r="BX333" s="478"/>
      <c r="BY333" s="478"/>
      <c r="BZ333" s="205"/>
      <c r="CA333" s="205"/>
      <c r="CB333" s="205"/>
      <c r="CC333" s="205"/>
      <c r="CD333" s="205"/>
      <c r="CE333" s="205"/>
      <c r="CF333" s="205"/>
      <c r="CG333" s="205"/>
      <c r="CH333" s="205"/>
      <c r="CI333" s="205"/>
      <c r="CJ333" s="205"/>
      <c r="CK333" s="205"/>
      <c r="CL333" s="205"/>
      <c r="CM333" s="205"/>
      <c r="CN333" s="205"/>
      <c r="CO333" s="205"/>
      <c r="CP333" s="205"/>
      <c r="CQ333" s="205"/>
      <c r="CR333" s="205"/>
      <c r="CS333" s="205"/>
      <c r="CT333" s="205"/>
      <c r="CU333" s="205"/>
      <c r="CV333" s="205"/>
      <c r="CW333" s="205"/>
      <c r="CX333" s="205"/>
      <c r="CY333" s="205"/>
      <c r="CZ333" s="205"/>
    </row>
    <row r="334" s="212" customFormat="true" ht="15" customHeight="true" x14ac:dyDescent="0.2">
      <c r="B334" s="423"/>
      <c r="BA334" s="135"/>
      <c r="BB334" s="135"/>
      <c r="BC334" s="478"/>
      <c r="BD334" s="478"/>
      <c r="BE334" s="478"/>
      <c r="BF334" s="478"/>
      <c r="BG334" s="478"/>
      <c r="BH334" s="478"/>
      <c r="BI334" s="478"/>
      <c r="BJ334" s="478"/>
      <c r="BK334" s="478"/>
      <c r="BL334" s="478"/>
      <c r="BM334" s="478"/>
      <c r="BN334" s="478"/>
      <c r="BO334" s="478"/>
      <c r="BP334" s="478"/>
      <c r="BQ334" s="478"/>
      <c r="BR334" s="478"/>
      <c r="BS334" s="478"/>
      <c r="BT334" s="478"/>
      <c r="BU334" s="478"/>
      <c r="BV334" s="478"/>
      <c r="BW334" s="478"/>
      <c r="BX334" s="478"/>
      <c r="BY334" s="478"/>
      <c r="BZ334" s="205"/>
      <c r="CA334" s="205"/>
      <c r="CB334" s="205"/>
      <c r="CC334" s="205"/>
      <c r="CD334" s="205"/>
      <c r="CE334" s="205"/>
      <c r="CF334" s="205"/>
      <c r="CG334" s="205"/>
      <c r="CH334" s="205"/>
      <c r="CI334" s="205"/>
      <c r="CJ334" s="205"/>
      <c r="CK334" s="205"/>
      <c r="CL334" s="205"/>
      <c r="CM334" s="205"/>
      <c r="CN334" s="205"/>
      <c r="CO334" s="205"/>
      <c r="CP334" s="205"/>
      <c r="CQ334" s="205"/>
      <c r="CR334" s="205"/>
      <c r="CS334" s="205"/>
      <c r="CT334" s="205"/>
      <c r="CU334" s="205"/>
      <c r="CV334" s="205"/>
      <c r="CW334" s="205"/>
      <c r="CX334" s="205"/>
      <c r="CY334" s="205"/>
      <c r="CZ334" s="205"/>
    </row>
    <row r="335" s="212" customFormat="true" ht="15" customHeight="true" x14ac:dyDescent="0.2">
      <c r="B335" s="423"/>
      <c r="BA335" s="135"/>
      <c r="BB335" s="135"/>
      <c r="BC335" s="478"/>
      <c r="BD335" s="478"/>
      <c r="BE335" s="478"/>
      <c r="BF335" s="478"/>
      <c r="BG335" s="478"/>
      <c r="BH335" s="478"/>
      <c r="BI335" s="478"/>
      <c r="BJ335" s="478"/>
      <c r="BK335" s="478"/>
      <c r="BL335" s="478"/>
      <c r="BM335" s="478"/>
      <c r="BN335" s="478"/>
      <c r="BO335" s="478"/>
      <c r="BP335" s="478"/>
      <c r="BQ335" s="478"/>
      <c r="BR335" s="478"/>
      <c r="BS335" s="478"/>
      <c r="BT335" s="478"/>
      <c r="BU335" s="478"/>
      <c r="BV335" s="478"/>
      <c r="BW335" s="478"/>
      <c r="BX335" s="478"/>
      <c r="BY335" s="478"/>
      <c r="BZ335" s="205"/>
      <c r="CA335" s="205"/>
      <c r="CB335" s="205"/>
      <c r="CC335" s="205"/>
      <c r="CD335" s="205"/>
      <c r="CE335" s="205"/>
      <c r="CF335" s="205"/>
      <c r="CG335" s="205"/>
      <c r="CH335" s="205"/>
      <c r="CI335" s="205"/>
      <c r="CJ335" s="205"/>
      <c r="CK335" s="205"/>
      <c r="CL335" s="205"/>
      <c r="CM335" s="205"/>
      <c r="CN335" s="205"/>
      <c r="CO335" s="205"/>
      <c r="CP335" s="205"/>
      <c r="CQ335" s="205"/>
      <c r="CR335" s="205"/>
      <c r="CS335" s="205"/>
      <c r="CT335" s="205"/>
      <c r="CU335" s="205"/>
      <c r="CV335" s="205"/>
      <c r="CW335" s="205"/>
      <c r="CX335" s="205"/>
      <c r="CY335" s="205"/>
      <c r="CZ335" s="205"/>
    </row>
    <row r="336" s="212" customFormat="true" ht="15" customHeight="true" x14ac:dyDescent="0.2">
      <c r="B336" s="423"/>
      <c r="BA336" s="135"/>
      <c r="BB336" s="135"/>
      <c r="BC336" s="478"/>
      <c r="BD336" s="478"/>
      <c r="BE336" s="478"/>
      <c r="BF336" s="478"/>
      <c r="BG336" s="478"/>
      <c r="BH336" s="478"/>
      <c r="BI336" s="478"/>
      <c r="BJ336" s="478"/>
      <c r="BK336" s="478"/>
      <c r="BL336" s="478"/>
      <c r="BM336" s="478"/>
      <c r="BN336" s="478"/>
      <c r="BO336" s="478"/>
      <c r="BP336" s="478"/>
      <c r="BQ336" s="478"/>
      <c r="BR336" s="478"/>
      <c r="BS336" s="478"/>
      <c r="BT336" s="478"/>
      <c r="BU336" s="478"/>
      <c r="BV336" s="478"/>
      <c r="BW336" s="478"/>
      <c r="BX336" s="478"/>
      <c r="BY336" s="478"/>
      <c r="BZ336" s="205"/>
      <c r="CA336" s="205"/>
      <c r="CB336" s="205"/>
      <c r="CC336" s="205"/>
      <c r="CD336" s="205"/>
      <c r="CE336" s="205"/>
      <c r="CF336" s="205"/>
      <c r="CG336" s="205"/>
      <c r="CH336" s="205"/>
      <c r="CI336" s="205"/>
      <c r="CJ336" s="205"/>
      <c r="CK336" s="205"/>
      <c r="CL336" s="205"/>
      <c r="CM336" s="205"/>
      <c r="CN336" s="205"/>
      <c r="CO336" s="205"/>
      <c r="CP336" s="205"/>
      <c r="CQ336" s="205"/>
      <c r="CR336" s="205"/>
      <c r="CS336" s="205"/>
      <c r="CT336" s="205"/>
      <c r="CU336" s="205"/>
      <c r="CV336" s="205"/>
      <c r="CW336" s="205"/>
      <c r="CX336" s="205"/>
      <c r="CY336" s="205"/>
      <c r="CZ336" s="205"/>
    </row>
    <row r="337" s="212" customFormat="true" ht="18" customHeight="true" x14ac:dyDescent="0.2">
      <c r="B337" s="423"/>
      <c r="BA337" s="135"/>
      <c r="BB337" s="135"/>
      <c r="BC337" s="478"/>
      <c r="BD337" s="478"/>
      <c r="BE337" s="478"/>
      <c r="BF337" s="478"/>
      <c r="BG337" s="478"/>
      <c r="BH337" s="478"/>
      <c r="BI337" s="478"/>
      <c r="BJ337" s="478"/>
      <c r="BK337" s="478"/>
      <c r="BL337" s="478"/>
      <c r="BM337" s="478"/>
      <c r="BN337" s="478"/>
      <c r="BO337" s="478"/>
      <c r="BP337" s="478"/>
      <c r="BQ337" s="478"/>
      <c r="BR337" s="478"/>
      <c r="BS337" s="478"/>
      <c r="BT337" s="478"/>
      <c r="BU337" s="478"/>
      <c r="BV337" s="478"/>
      <c r="BW337" s="478"/>
      <c r="BX337" s="478"/>
      <c r="BY337" s="478"/>
      <c r="BZ337" s="205"/>
      <c r="CA337" s="205"/>
      <c r="CB337" s="205"/>
      <c r="CC337" s="205"/>
      <c r="CD337" s="205"/>
      <c r="CE337" s="205"/>
      <c r="CF337" s="205"/>
      <c r="CG337" s="205"/>
      <c r="CH337" s="205"/>
      <c r="CI337" s="205"/>
      <c r="CJ337" s="205"/>
      <c r="CK337" s="205"/>
      <c r="CL337" s="205"/>
      <c r="CM337" s="205"/>
      <c r="CN337" s="205"/>
      <c r="CO337" s="205"/>
      <c r="CP337" s="205"/>
      <c r="CQ337" s="205"/>
      <c r="CR337" s="205"/>
      <c r="CS337" s="205"/>
      <c r="CT337" s="205"/>
      <c r="CU337" s="205"/>
      <c r="CV337" s="205"/>
      <c r="CW337" s="205"/>
      <c r="CX337" s="205"/>
      <c r="CY337" s="205"/>
      <c r="CZ337" s="205"/>
    </row>
    <row r="338" s="212" customFormat="true" ht="18" customHeight="true" x14ac:dyDescent="0.2">
      <c r="B338" s="423"/>
      <c r="BA338" s="135"/>
      <c r="BB338" s="135"/>
      <c r="BC338" s="478"/>
      <c r="BD338" s="478"/>
      <c r="BE338" s="478"/>
      <c r="BF338" s="478"/>
      <c r="BG338" s="478"/>
      <c r="BH338" s="478"/>
      <c r="BI338" s="478"/>
      <c r="BJ338" s="478"/>
      <c r="BK338" s="478"/>
      <c r="BL338" s="478"/>
      <c r="BM338" s="478"/>
      <c r="BN338" s="478"/>
      <c r="BO338" s="478"/>
      <c r="BP338" s="478"/>
      <c r="BQ338" s="478"/>
      <c r="BR338" s="478"/>
      <c r="BS338" s="478"/>
      <c r="BT338" s="478"/>
      <c r="BU338" s="478"/>
      <c r="BV338" s="478"/>
      <c r="BW338" s="478"/>
      <c r="BX338" s="478"/>
      <c r="BY338" s="478"/>
      <c r="BZ338" s="205"/>
      <c r="CA338" s="205"/>
      <c r="CB338" s="205"/>
      <c r="CC338" s="205"/>
      <c r="CD338" s="205"/>
      <c r="CE338" s="205"/>
      <c r="CF338" s="205"/>
      <c r="CG338" s="205"/>
      <c r="CH338" s="205"/>
      <c r="CI338" s="205"/>
      <c r="CJ338" s="205"/>
      <c r="CK338" s="205"/>
      <c r="CL338" s="205"/>
      <c r="CM338" s="205"/>
      <c r="CN338" s="205"/>
      <c r="CO338" s="205"/>
      <c r="CP338" s="205"/>
      <c r="CQ338" s="205"/>
      <c r="CR338" s="205"/>
      <c r="CS338" s="205"/>
      <c r="CT338" s="205"/>
      <c r="CU338" s="205"/>
      <c r="CV338" s="205"/>
      <c r="CW338" s="205"/>
      <c r="CX338" s="205"/>
      <c r="CY338" s="205"/>
      <c r="CZ338" s="205"/>
    </row>
    <row r="339" s="425" customFormat="true" ht="15" customHeight="true" x14ac:dyDescent="0.2">
      <c r="B339" s="424"/>
      <c r="BA339" s="211" t="s">
        <v>127</v>
      </c>
      <c r="BB339" s="117" t="s">
        <v>126</v>
      </c>
      <c r="BC339" s="1584" t="s">
        <v>113</v>
      </c>
      <c r="BD339" s="1585"/>
      <c r="BE339" s="1585"/>
      <c r="BF339" s="1585"/>
      <c r="BG339" s="1586"/>
      <c r="BH339" s="1587" t="s">
        <v>38</v>
      </c>
      <c r="BI339" s="1585"/>
      <c r="BJ339" s="1585"/>
      <c r="BK339" s="1585"/>
      <c r="BL339" s="1586"/>
      <c r="BM339" s="1587" t="s">
        <v>37</v>
      </c>
      <c r="BN339" s="1585"/>
      <c r="BO339" s="1585"/>
      <c r="BP339" s="1585"/>
      <c r="BQ339" s="1586"/>
      <c r="BR339" s="411" t="s">
        <v>136</v>
      </c>
      <c r="BS339" s="306"/>
      <c r="BT339" s="306"/>
      <c r="BU339" s="306"/>
      <c r="BV339" s="306"/>
      <c r="BW339" s="306"/>
      <c r="BX339" s="306"/>
      <c r="BY339" s="307"/>
      <c r="BZ339" s="308"/>
      <c r="CA339" s="308"/>
      <c r="CB339" s="308"/>
      <c r="CC339" s="308"/>
      <c r="CD339" s="308"/>
      <c r="CE339" s="308"/>
      <c r="CF339" s="308"/>
      <c r="CG339" s="308"/>
      <c r="CH339" s="308"/>
      <c r="CI339" s="308"/>
      <c r="CJ339" s="308"/>
      <c r="CK339" s="308"/>
      <c r="CL339" s="308"/>
      <c r="CM339" s="308"/>
      <c r="CN339" s="308"/>
      <c r="CO339" s="308"/>
      <c r="CP339" s="308"/>
      <c r="CQ339" s="308"/>
      <c r="CR339" s="308"/>
      <c r="CS339" s="308"/>
      <c r="CT339" s="308"/>
      <c r="CU339" s="308"/>
      <c r="CV339" s="308"/>
      <c r="CW339" s="308"/>
      <c r="CX339" s="308"/>
      <c r="CY339" s="308"/>
      <c r="CZ339" s="309"/>
    </row>
    <row r="340" s="425" customFormat="true" ht="12.75" x14ac:dyDescent="0.2">
      <c r="B340" s="424"/>
      <c r="BA340" s="199" t="s">
        <v>125</v>
      </c>
      <c r="BB340" s="165"/>
      <c r="BC340" s="383" t="s">
        <v>0</v>
      </c>
      <c r="BD340" s="174" t="s">
        <v>1</v>
      </c>
      <c r="BE340" s="174" t="s">
        <v>2</v>
      </c>
      <c r="BF340" s="174" t="s">
        <v>3</v>
      </c>
      <c r="BG340" s="384" t="s">
        <v>4</v>
      </c>
      <c r="BH340" s="385" t="s">
        <v>0</v>
      </c>
      <c r="BI340" s="174" t="s">
        <v>1</v>
      </c>
      <c r="BJ340" s="174" t="s">
        <v>2</v>
      </c>
      <c r="BK340" s="174" t="s">
        <v>3</v>
      </c>
      <c r="BL340" s="384" t="s">
        <v>4</v>
      </c>
      <c r="BM340" s="385" t="s">
        <v>0</v>
      </c>
      <c r="BN340" s="174" t="s">
        <v>1</v>
      </c>
      <c r="BO340" s="174" t="s">
        <v>2</v>
      </c>
      <c r="BP340" s="174" t="s">
        <v>3</v>
      </c>
      <c r="BQ340" s="384" t="s">
        <v>4</v>
      </c>
      <c r="BR340" s="385"/>
      <c r="BS340" s="174"/>
      <c r="BT340" s="174"/>
      <c r="BU340" s="174"/>
      <c r="BV340" s="174"/>
      <c r="BW340" s="174"/>
      <c r="BX340" s="174"/>
      <c r="BY340" s="175"/>
      <c r="BZ340" s="175"/>
      <c r="CA340" s="175"/>
      <c r="CB340" s="175"/>
      <c r="CC340" s="175"/>
      <c r="CD340" s="175"/>
      <c r="CE340" s="175"/>
      <c r="CF340" s="175"/>
      <c r="CG340" s="175"/>
      <c r="CH340" s="175"/>
      <c r="CI340" s="175"/>
      <c r="CJ340" s="175"/>
      <c r="CK340" s="175"/>
      <c r="CL340" s="175"/>
      <c r="CM340" s="175"/>
      <c r="CN340" s="175"/>
      <c r="CO340" s="175"/>
      <c r="CP340" s="175"/>
      <c r="CQ340" s="175"/>
      <c r="CR340" s="175"/>
      <c r="CS340" s="175"/>
      <c r="CT340" s="175"/>
      <c r="CU340" s="175"/>
      <c r="CV340" s="175"/>
      <c r="CW340" s="175"/>
      <c r="CX340" s="175"/>
      <c r="CY340" s="175"/>
      <c r="CZ340" s="386"/>
    </row>
    <row r="341" s="425" customFormat="true" ht="15" customHeight="true" x14ac:dyDescent="0.2">
      <c r="B341" s="424"/>
      <c r="BA341" s="1575" t="s">
        <v>143</v>
      </c>
      <c r="BB341" s="162" t="s">
        <v>49</v>
      </c>
      <c r="BC341" s="1041" t="s">
        <v>35</v>
      </c>
      <c r="BD341" s="1061" t="s">
        <v>35</v>
      </c>
      <c r="BE341" s="1061" t="s">
        <v>35</v>
      </c>
      <c r="BF341" s="1061" t="s">
        <v>35</v>
      </c>
      <c r="BG341" s="1081" t="s">
        <v>35</v>
      </c>
      <c r="BH341" s="1100" t="s">
        <v>35</v>
      </c>
      <c r="BI341" s="1061" t="s">
        <v>35</v>
      </c>
      <c r="BJ341" s="1061" t="s">
        <v>35</v>
      </c>
      <c r="BK341" s="1061" t="s">
        <v>35</v>
      </c>
      <c r="BL341" s="1081" t="s">
        <v>35</v>
      </c>
      <c r="BM341" s="1100" t="s">
        <v>35</v>
      </c>
      <c r="BN341" s="1061" t="s">
        <v>35</v>
      </c>
      <c r="BO341" s="1061" t="s">
        <v>35</v>
      </c>
      <c r="BP341" s="1061" t="s">
        <v>35</v>
      </c>
      <c r="BQ341" s="1081" t="s">
        <v>35</v>
      </c>
      <c r="BR341" s="1100" t="s">
        <v>35</v>
      </c>
      <c r="BS341" s="1061" t="s">
        <v>35</v>
      </c>
      <c r="BT341" s="1061" t="s">
        <v>35</v>
      </c>
      <c r="BU341" s="1061" t="s">
        <v>35</v>
      </c>
      <c r="BV341" s="1061" t="s">
        <v>35</v>
      </c>
      <c r="BW341" s="1061" t="s">
        <v>35</v>
      </c>
      <c r="BX341" s="1061" t="s">
        <v>35</v>
      </c>
      <c r="BY341" s="1121" t="s">
        <v>35</v>
      </c>
      <c r="BZ341" s="1121" t="s">
        <v>35</v>
      </c>
      <c r="CA341" s="1121" t="s">
        <v>35</v>
      </c>
      <c r="CB341" s="1121" t="s">
        <v>35</v>
      </c>
      <c r="CC341" s="1121" t="s">
        <v>35</v>
      </c>
      <c r="CD341" s="1121" t="s">
        <v>35</v>
      </c>
      <c r="CE341" s="1121" t="s">
        <v>35</v>
      </c>
      <c r="CF341" s="1121" t="s">
        <v>35</v>
      </c>
      <c r="CG341" s="1121" t="s">
        <v>35</v>
      </c>
      <c r="CH341" s="1121" t="s">
        <v>35</v>
      </c>
      <c r="CI341" s="1121" t="s">
        <v>35</v>
      </c>
      <c r="CJ341" s="1121" t="s">
        <v>35</v>
      </c>
      <c r="CK341" s="1121" t="s">
        <v>35</v>
      </c>
      <c r="CL341" s="1121" t="s">
        <v>35</v>
      </c>
      <c r="CM341" s="1121" t="s">
        <v>35</v>
      </c>
      <c r="CN341" s="1121" t="s">
        <v>35</v>
      </c>
      <c r="CO341" s="1121" t="s">
        <v>35</v>
      </c>
      <c r="CP341" s="1121" t="s">
        <v>35</v>
      </c>
      <c r="CQ341" s="1121" t="s">
        <v>35</v>
      </c>
      <c r="CR341" s="1121" t="s">
        <v>35</v>
      </c>
      <c r="CS341" s="1121" t="s">
        <v>35</v>
      </c>
      <c r="CT341" s="1121" t="s">
        <v>35</v>
      </c>
      <c r="CU341" s="1121" t="s">
        <v>35</v>
      </c>
      <c r="CV341" s="1121" t="s">
        <v>35</v>
      </c>
      <c r="CW341" s="1121" t="s">
        <v>35</v>
      </c>
      <c r="CX341" s="1121" t="s">
        <v>35</v>
      </c>
      <c r="CY341" s="1121" t="s">
        <v>35</v>
      </c>
      <c r="CZ341" s="1140" t="s">
        <v>35</v>
      </c>
    </row>
    <row r="342" s="425" customFormat="true" ht="15" customHeight="true" x14ac:dyDescent="0.2">
      <c r="B342" s="424"/>
      <c r="BA342" s="1576"/>
      <c r="BB342" s="163" t="s">
        <v>48</v>
      </c>
      <c r="BC342" s="1042" t="s">
        <v>35</v>
      </c>
      <c r="BD342" s="1062" t="s">
        <v>35</v>
      </c>
      <c r="BE342" s="1062" t="s">
        <v>35</v>
      </c>
      <c r="BF342" s="1062" t="s">
        <v>35</v>
      </c>
      <c r="BG342" s="1082" t="s">
        <v>35</v>
      </c>
      <c r="BH342" s="1101" t="s">
        <v>35</v>
      </c>
      <c r="BI342" s="1062" t="s">
        <v>35</v>
      </c>
      <c r="BJ342" s="1062" t="s">
        <v>35</v>
      </c>
      <c r="BK342" s="1062" t="s">
        <v>35</v>
      </c>
      <c r="BL342" s="1082" t="s">
        <v>35</v>
      </c>
      <c r="BM342" s="1101" t="s">
        <v>35</v>
      </c>
      <c r="BN342" s="1062" t="s">
        <v>35</v>
      </c>
      <c r="BO342" s="1062" t="s">
        <v>35</v>
      </c>
      <c r="BP342" s="1062" t="s">
        <v>35</v>
      </c>
      <c r="BQ342" s="1082" t="s">
        <v>35</v>
      </c>
      <c r="BR342" s="1101" t="s">
        <v>35</v>
      </c>
      <c r="BS342" s="1062" t="s">
        <v>35</v>
      </c>
      <c r="BT342" s="1062" t="s">
        <v>35</v>
      </c>
      <c r="BU342" s="1062" t="s">
        <v>35</v>
      </c>
      <c r="BV342" s="1062" t="s">
        <v>35</v>
      </c>
      <c r="BW342" s="1062" t="s">
        <v>35</v>
      </c>
      <c r="BX342" s="1062" t="s">
        <v>35</v>
      </c>
      <c r="BY342" s="1122" t="s">
        <v>35</v>
      </c>
      <c r="BZ342" s="1122" t="s">
        <v>35</v>
      </c>
      <c r="CA342" s="1122" t="s">
        <v>35</v>
      </c>
      <c r="CB342" s="1122" t="s">
        <v>35</v>
      </c>
      <c r="CC342" s="1122" t="s">
        <v>35</v>
      </c>
      <c r="CD342" s="1122" t="s">
        <v>35</v>
      </c>
      <c r="CE342" s="1122" t="s">
        <v>35</v>
      </c>
      <c r="CF342" s="1122" t="s">
        <v>35</v>
      </c>
      <c r="CG342" s="1122" t="s">
        <v>35</v>
      </c>
      <c r="CH342" s="1122" t="s">
        <v>35</v>
      </c>
      <c r="CI342" s="1122" t="s">
        <v>35</v>
      </c>
      <c r="CJ342" s="1122" t="s">
        <v>35</v>
      </c>
      <c r="CK342" s="1122" t="s">
        <v>35</v>
      </c>
      <c r="CL342" s="1122" t="s">
        <v>35</v>
      </c>
      <c r="CM342" s="1122" t="s">
        <v>35</v>
      </c>
      <c r="CN342" s="1122" t="s">
        <v>35</v>
      </c>
      <c r="CO342" s="1122" t="s">
        <v>35</v>
      </c>
      <c r="CP342" s="1122" t="s">
        <v>35</v>
      </c>
      <c r="CQ342" s="1122" t="s">
        <v>35</v>
      </c>
      <c r="CR342" s="1122" t="s">
        <v>35</v>
      </c>
      <c r="CS342" s="1122" t="s">
        <v>35</v>
      </c>
      <c r="CT342" s="1122" t="s">
        <v>35</v>
      </c>
      <c r="CU342" s="1122" t="s">
        <v>35</v>
      </c>
      <c r="CV342" s="1122" t="s">
        <v>35</v>
      </c>
      <c r="CW342" s="1122" t="s">
        <v>35</v>
      </c>
      <c r="CX342" s="1122" t="s">
        <v>35</v>
      </c>
      <c r="CY342" s="1122" t="s">
        <v>35</v>
      </c>
      <c r="CZ342" s="1141" t="s">
        <v>35</v>
      </c>
    </row>
    <row r="343" s="425" customFormat="true" ht="15" customHeight="true" x14ac:dyDescent="0.2">
      <c r="B343" s="424"/>
      <c r="BA343" s="1577" t="s">
        <v>138</v>
      </c>
      <c r="BB343" s="163" t="s">
        <v>49</v>
      </c>
      <c r="BC343" s="1042" t="s">
        <v>35</v>
      </c>
      <c r="BD343" s="1062" t="s">
        <v>35</v>
      </c>
      <c r="BE343" s="1062" t="s">
        <v>35</v>
      </c>
      <c r="BF343" s="1062" t="s">
        <v>35</v>
      </c>
      <c r="BG343" s="1082" t="s">
        <v>35</v>
      </c>
      <c r="BH343" s="1101" t="s">
        <v>35</v>
      </c>
      <c r="BI343" s="1062" t="s">
        <v>35</v>
      </c>
      <c r="BJ343" s="1062" t="s">
        <v>35</v>
      </c>
      <c r="BK343" s="1062" t="s">
        <v>35</v>
      </c>
      <c r="BL343" s="1082" t="s">
        <v>35</v>
      </c>
      <c r="BM343" s="1101" t="s">
        <v>35</v>
      </c>
      <c r="BN343" s="1062" t="s">
        <v>35</v>
      </c>
      <c r="BO343" s="1062" t="s">
        <v>35</v>
      </c>
      <c r="BP343" s="1062" t="s">
        <v>35</v>
      </c>
      <c r="BQ343" s="1082" t="s">
        <v>35</v>
      </c>
      <c r="BR343" s="1101" t="s">
        <v>35</v>
      </c>
      <c r="BS343" s="1062" t="s">
        <v>35</v>
      </c>
      <c r="BT343" s="1062" t="s">
        <v>35</v>
      </c>
      <c r="BU343" s="1062" t="s">
        <v>35</v>
      </c>
      <c r="BV343" s="1062" t="s">
        <v>35</v>
      </c>
      <c r="BW343" s="1062" t="s">
        <v>35</v>
      </c>
      <c r="BX343" s="1062" t="s">
        <v>35</v>
      </c>
      <c r="BY343" s="1122" t="s">
        <v>35</v>
      </c>
      <c r="BZ343" s="1122" t="s">
        <v>35</v>
      </c>
      <c r="CA343" s="1122" t="s">
        <v>35</v>
      </c>
      <c r="CB343" s="1122" t="s">
        <v>35</v>
      </c>
      <c r="CC343" s="1122" t="s">
        <v>35</v>
      </c>
      <c r="CD343" s="1122" t="s">
        <v>35</v>
      </c>
      <c r="CE343" s="1122" t="s">
        <v>35</v>
      </c>
      <c r="CF343" s="1122" t="s">
        <v>35</v>
      </c>
      <c r="CG343" s="1122" t="s">
        <v>35</v>
      </c>
      <c r="CH343" s="1122" t="s">
        <v>35</v>
      </c>
      <c r="CI343" s="1122" t="s">
        <v>35</v>
      </c>
      <c r="CJ343" s="1122" t="s">
        <v>35</v>
      </c>
      <c r="CK343" s="1122" t="s">
        <v>35</v>
      </c>
      <c r="CL343" s="1122" t="s">
        <v>35</v>
      </c>
      <c r="CM343" s="1122" t="s">
        <v>35</v>
      </c>
      <c r="CN343" s="1122" t="s">
        <v>35</v>
      </c>
      <c r="CO343" s="1122" t="s">
        <v>35</v>
      </c>
      <c r="CP343" s="1122" t="s">
        <v>35</v>
      </c>
      <c r="CQ343" s="1122" t="s">
        <v>35</v>
      </c>
      <c r="CR343" s="1122" t="s">
        <v>35</v>
      </c>
      <c r="CS343" s="1122" t="s">
        <v>35</v>
      </c>
      <c r="CT343" s="1122" t="s">
        <v>35</v>
      </c>
      <c r="CU343" s="1122" t="s">
        <v>35</v>
      </c>
      <c r="CV343" s="1122" t="s">
        <v>35</v>
      </c>
      <c r="CW343" s="1122" t="s">
        <v>35</v>
      </c>
      <c r="CX343" s="1122" t="s">
        <v>35</v>
      </c>
      <c r="CY343" s="1122" t="s">
        <v>35</v>
      </c>
      <c r="CZ343" s="1141" t="s">
        <v>35</v>
      </c>
    </row>
    <row r="344" s="425" customFormat="true" ht="15" customHeight="true" x14ac:dyDescent="0.2">
      <c r="B344" s="424"/>
      <c r="BA344" s="1576"/>
      <c r="BB344" s="163" t="s">
        <v>48</v>
      </c>
      <c r="BC344" s="1042" t="s">
        <v>35</v>
      </c>
      <c r="BD344" s="1062" t="s">
        <v>35</v>
      </c>
      <c r="BE344" s="1062" t="s">
        <v>35</v>
      </c>
      <c r="BF344" s="1062" t="s">
        <v>35</v>
      </c>
      <c r="BG344" s="1082" t="s">
        <v>35</v>
      </c>
      <c r="BH344" s="1101" t="s">
        <v>35</v>
      </c>
      <c r="BI344" s="1062" t="s">
        <v>35</v>
      </c>
      <c r="BJ344" s="1062" t="s">
        <v>35</v>
      </c>
      <c r="BK344" s="1062" t="s">
        <v>35</v>
      </c>
      <c r="BL344" s="1082" t="s">
        <v>35</v>
      </c>
      <c r="BM344" s="1101" t="s">
        <v>35</v>
      </c>
      <c r="BN344" s="1062" t="s">
        <v>35</v>
      </c>
      <c r="BO344" s="1062" t="s">
        <v>35</v>
      </c>
      <c r="BP344" s="1062" t="s">
        <v>35</v>
      </c>
      <c r="BQ344" s="1082" t="s">
        <v>35</v>
      </c>
      <c r="BR344" s="1101" t="s">
        <v>35</v>
      </c>
      <c r="BS344" s="1062" t="s">
        <v>35</v>
      </c>
      <c r="BT344" s="1062" t="s">
        <v>35</v>
      </c>
      <c r="BU344" s="1062" t="s">
        <v>35</v>
      </c>
      <c r="BV344" s="1062" t="s">
        <v>35</v>
      </c>
      <c r="BW344" s="1062" t="s">
        <v>35</v>
      </c>
      <c r="BX344" s="1062" t="s">
        <v>35</v>
      </c>
      <c r="BY344" s="1122" t="s">
        <v>35</v>
      </c>
      <c r="BZ344" s="1122" t="s">
        <v>35</v>
      </c>
      <c r="CA344" s="1122" t="s">
        <v>35</v>
      </c>
      <c r="CB344" s="1122" t="s">
        <v>35</v>
      </c>
      <c r="CC344" s="1122" t="s">
        <v>35</v>
      </c>
      <c r="CD344" s="1122" t="s">
        <v>35</v>
      </c>
      <c r="CE344" s="1122" t="s">
        <v>35</v>
      </c>
      <c r="CF344" s="1122" t="s">
        <v>35</v>
      </c>
      <c r="CG344" s="1122" t="s">
        <v>35</v>
      </c>
      <c r="CH344" s="1122" t="s">
        <v>35</v>
      </c>
      <c r="CI344" s="1122" t="s">
        <v>35</v>
      </c>
      <c r="CJ344" s="1122" t="s">
        <v>35</v>
      </c>
      <c r="CK344" s="1122" t="s">
        <v>35</v>
      </c>
      <c r="CL344" s="1122" t="s">
        <v>35</v>
      </c>
      <c r="CM344" s="1122" t="s">
        <v>35</v>
      </c>
      <c r="CN344" s="1122" t="s">
        <v>35</v>
      </c>
      <c r="CO344" s="1122" t="s">
        <v>35</v>
      </c>
      <c r="CP344" s="1122" t="s">
        <v>35</v>
      </c>
      <c r="CQ344" s="1122" t="s">
        <v>35</v>
      </c>
      <c r="CR344" s="1122" t="s">
        <v>35</v>
      </c>
      <c r="CS344" s="1122" t="s">
        <v>35</v>
      </c>
      <c r="CT344" s="1122" t="s">
        <v>35</v>
      </c>
      <c r="CU344" s="1122" t="s">
        <v>35</v>
      </c>
      <c r="CV344" s="1122" t="s">
        <v>35</v>
      </c>
      <c r="CW344" s="1122" t="s">
        <v>35</v>
      </c>
      <c r="CX344" s="1122" t="s">
        <v>35</v>
      </c>
      <c r="CY344" s="1122" t="s">
        <v>35</v>
      </c>
      <c r="CZ344" s="1141" t="s">
        <v>35</v>
      </c>
    </row>
    <row r="345" s="425" customFormat="true" ht="15" customHeight="true" x14ac:dyDescent="0.2">
      <c r="B345" s="424"/>
      <c r="BA345" s="1577" t="s">
        <v>139</v>
      </c>
      <c r="BB345" s="163" t="s">
        <v>49</v>
      </c>
      <c r="BC345" s="1042" t="s">
        <v>35</v>
      </c>
      <c r="BD345" s="1062" t="s">
        <v>35</v>
      </c>
      <c r="BE345" s="1062" t="s">
        <v>35</v>
      </c>
      <c r="BF345" s="1062" t="s">
        <v>35</v>
      </c>
      <c r="BG345" s="1082" t="s">
        <v>35</v>
      </c>
      <c r="BH345" s="1101" t="s">
        <v>35</v>
      </c>
      <c r="BI345" s="1062" t="s">
        <v>35</v>
      </c>
      <c r="BJ345" s="1062" t="s">
        <v>35</v>
      </c>
      <c r="BK345" s="1062" t="s">
        <v>35</v>
      </c>
      <c r="BL345" s="1082" t="s">
        <v>35</v>
      </c>
      <c r="BM345" s="1101" t="s">
        <v>35</v>
      </c>
      <c r="BN345" s="1062" t="s">
        <v>35</v>
      </c>
      <c r="BO345" s="1062" t="s">
        <v>35</v>
      </c>
      <c r="BP345" s="1062" t="s">
        <v>35</v>
      </c>
      <c r="BQ345" s="1082" t="s">
        <v>35</v>
      </c>
      <c r="BR345" s="1101" t="s">
        <v>35</v>
      </c>
      <c r="BS345" s="1062" t="s">
        <v>35</v>
      </c>
      <c r="BT345" s="1062" t="s">
        <v>35</v>
      </c>
      <c r="BU345" s="1062" t="s">
        <v>35</v>
      </c>
      <c r="BV345" s="1062" t="s">
        <v>35</v>
      </c>
      <c r="BW345" s="1062" t="s">
        <v>35</v>
      </c>
      <c r="BX345" s="1062" t="s">
        <v>35</v>
      </c>
      <c r="BY345" s="1122" t="s">
        <v>35</v>
      </c>
      <c r="BZ345" s="1122" t="s">
        <v>35</v>
      </c>
      <c r="CA345" s="1122" t="s">
        <v>35</v>
      </c>
      <c r="CB345" s="1122" t="s">
        <v>35</v>
      </c>
      <c r="CC345" s="1122" t="s">
        <v>35</v>
      </c>
      <c r="CD345" s="1122" t="s">
        <v>35</v>
      </c>
      <c r="CE345" s="1122" t="s">
        <v>35</v>
      </c>
      <c r="CF345" s="1122" t="s">
        <v>35</v>
      </c>
      <c r="CG345" s="1122" t="s">
        <v>35</v>
      </c>
      <c r="CH345" s="1122" t="s">
        <v>35</v>
      </c>
      <c r="CI345" s="1122" t="s">
        <v>35</v>
      </c>
      <c r="CJ345" s="1122" t="s">
        <v>35</v>
      </c>
      <c r="CK345" s="1122" t="s">
        <v>35</v>
      </c>
      <c r="CL345" s="1122" t="s">
        <v>35</v>
      </c>
      <c r="CM345" s="1122" t="s">
        <v>35</v>
      </c>
      <c r="CN345" s="1122" t="s">
        <v>35</v>
      </c>
      <c r="CO345" s="1122" t="s">
        <v>35</v>
      </c>
      <c r="CP345" s="1122" t="s">
        <v>35</v>
      </c>
      <c r="CQ345" s="1122" t="s">
        <v>35</v>
      </c>
      <c r="CR345" s="1122" t="s">
        <v>35</v>
      </c>
      <c r="CS345" s="1122" t="s">
        <v>35</v>
      </c>
      <c r="CT345" s="1122" t="s">
        <v>35</v>
      </c>
      <c r="CU345" s="1122" t="s">
        <v>35</v>
      </c>
      <c r="CV345" s="1122" t="s">
        <v>35</v>
      </c>
      <c r="CW345" s="1122" t="s">
        <v>35</v>
      </c>
      <c r="CX345" s="1122" t="s">
        <v>35</v>
      </c>
      <c r="CY345" s="1122" t="s">
        <v>35</v>
      </c>
      <c r="CZ345" s="1141" t="s">
        <v>35</v>
      </c>
    </row>
    <row r="346" s="425" customFormat="true" ht="15" customHeight="true" x14ac:dyDescent="0.2">
      <c r="B346" s="424"/>
      <c r="BA346" s="1576"/>
      <c r="BB346" s="163" t="s">
        <v>48</v>
      </c>
      <c r="BC346" s="1042" t="s">
        <v>35</v>
      </c>
      <c r="BD346" s="1062" t="s">
        <v>35</v>
      </c>
      <c r="BE346" s="1062" t="s">
        <v>35</v>
      </c>
      <c r="BF346" s="1062" t="s">
        <v>35</v>
      </c>
      <c r="BG346" s="1082" t="s">
        <v>35</v>
      </c>
      <c r="BH346" s="1101" t="s">
        <v>35</v>
      </c>
      <c r="BI346" s="1062" t="s">
        <v>35</v>
      </c>
      <c r="BJ346" s="1062" t="s">
        <v>35</v>
      </c>
      <c r="BK346" s="1062" t="s">
        <v>35</v>
      </c>
      <c r="BL346" s="1082" t="s">
        <v>35</v>
      </c>
      <c r="BM346" s="1101" t="s">
        <v>35</v>
      </c>
      <c r="BN346" s="1062" t="s">
        <v>35</v>
      </c>
      <c r="BO346" s="1062" t="s">
        <v>35</v>
      </c>
      <c r="BP346" s="1062" t="s">
        <v>35</v>
      </c>
      <c r="BQ346" s="1082" t="s">
        <v>35</v>
      </c>
      <c r="BR346" s="1101" t="s">
        <v>35</v>
      </c>
      <c r="BS346" s="1062" t="s">
        <v>35</v>
      </c>
      <c r="BT346" s="1062" t="s">
        <v>35</v>
      </c>
      <c r="BU346" s="1062" t="s">
        <v>35</v>
      </c>
      <c r="BV346" s="1062" t="s">
        <v>35</v>
      </c>
      <c r="BW346" s="1062" t="s">
        <v>35</v>
      </c>
      <c r="BX346" s="1062" t="s">
        <v>35</v>
      </c>
      <c r="BY346" s="1122" t="s">
        <v>35</v>
      </c>
      <c r="BZ346" s="1122" t="s">
        <v>35</v>
      </c>
      <c r="CA346" s="1122" t="s">
        <v>35</v>
      </c>
      <c r="CB346" s="1122" t="s">
        <v>35</v>
      </c>
      <c r="CC346" s="1122" t="s">
        <v>35</v>
      </c>
      <c r="CD346" s="1122" t="s">
        <v>35</v>
      </c>
      <c r="CE346" s="1122" t="s">
        <v>35</v>
      </c>
      <c r="CF346" s="1122" t="s">
        <v>35</v>
      </c>
      <c r="CG346" s="1122" t="s">
        <v>35</v>
      </c>
      <c r="CH346" s="1122" t="s">
        <v>35</v>
      </c>
      <c r="CI346" s="1122" t="s">
        <v>35</v>
      </c>
      <c r="CJ346" s="1122" t="s">
        <v>35</v>
      </c>
      <c r="CK346" s="1122" t="s">
        <v>35</v>
      </c>
      <c r="CL346" s="1122" t="s">
        <v>35</v>
      </c>
      <c r="CM346" s="1122" t="s">
        <v>35</v>
      </c>
      <c r="CN346" s="1122" t="s">
        <v>35</v>
      </c>
      <c r="CO346" s="1122" t="s">
        <v>35</v>
      </c>
      <c r="CP346" s="1122" t="s">
        <v>35</v>
      </c>
      <c r="CQ346" s="1122" t="s">
        <v>35</v>
      </c>
      <c r="CR346" s="1122" t="s">
        <v>35</v>
      </c>
      <c r="CS346" s="1122" t="s">
        <v>35</v>
      </c>
      <c r="CT346" s="1122" t="s">
        <v>35</v>
      </c>
      <c r="CU346" s="1122" t="s">
        <v>35</v>
      </c>
      <c r="CV346" s="1122" t="s">
        <v>35</v>
      </c>
      <c r="CW346" s="1122" t="s">
        <v>35</v>
      </c>
      <c r="CX346" s="1122" t="s">
        <v>35</v>
      </c>
      <c r="CY346" s="1122" t="s">
        <v>35</v>
      </c>
      <c r="CZ346" s="1141" t="s">
        <v>35</v>
      </c>
    </row>
    <row r="347" s="425" customFormat="true" ht="15" customHeight="true" x14ac:dyDescent="0.2">
      <c r="B347" s="424"/>
      <c r="BA347" s="1577" t="s">
        <v>140</v>
      </c>
      <c r="BB347" s="163" t="s">
        <v>49</v>
      </c>
      <c r="BC347" s="1042" t="s">
        <v>35</v>
      </c>
      <c r="BD347" s="1062" t="s">
        <v>35</v>
      </c>
      <c r="BE347" s="1062" t="s">
        <v>35</v>
      </c>
      <c r="BF347" s="1062" t="s">
        <v>35</v>
      </c>
      <c r="BG347" s="1082" t="s">
        <v>35</v>
      </c>
      <c r="BH347" s="1101" t="s">
        <v>35</v>
      </c>
      <c r="BI347" s="1062" t="s">
        <v>35</v>
      </c>
      <c r="BJ347" s="1062" t="s">
        <v>35</v>
      </c>
      <c r="BK347" s="1062" t="s">
        <v>35</v>
      </c>
      <c r="BL347" s="1082" t="s">
        <v>35</v>
      </c>
      <c r="BM347" s="1101" t="s">
        <v>35</v>
      </c>
      <c r="BN347" s="1062" t="s">
        <v>35</v>
      </c>
      <c r="BO347" s="1062" t="s">
        <v>35</v>
      </c>
      <c r="BP347" s="1062" t="s">
        <v>35</v>
      </c>
      <c r="BQ347" s="1082" t="s">
        <v>35</v>
      </c>
      <c r="BR347" s="1101" t="s">
        <v>35</v>
      </c>
      <c r="BS347" s="1062" t="s">
        <v>35</v>
      </c>
      <c r="BT347" s="1062" t="s">
        <v>35</v>
      </c>
      <c r="BU347" s="1062" t="s">
        <v>35</v>
      </c>
      <c r="BV347" s="1062" t="s">
        <v>35</v>
      </c>
      <c r="BW347" s="1062" t="s">
        <v>35</v>
      </c>
      <c r="BX347" s="1062" t="s">
        <v>35</v>
      </c>
      <c r="BY347" s="1122" t="s">
        <v>35</v>
      </c>
      <c r="BZ347" s="1122" t="s">
        <v>35</v>
      </c>
      <c r="CA347" s="1122" t="s">
        <v>35</v>
      </c>
      <c r="CB347" s="1122" t="s">
        <v>35</v>
      </c>
      <c r="CC347" s="1122" t="s">
        <v>35</v>
      </c>
      <c r="CD347" s="1122" t="s">
        <v>35</v>
      </c>
      <c r="CE347" s="1122" t="s">
        <v>35</v>
      </c>
      <c r="CF347" s="1122" t="s">
        <v>35</v>
      </c>
      <c r="CG347" s="1122" t="s">
        <v>35</v>
      </c>
      <c r="CH347" s="1122" t="s">
        <v>35</v>
      </c>
      <c r="CI347" s="1122" t="s">
        <v>35</v>
      </c>
      <c r="CJ347" s="1122" t="s">
        <v>35</v>
      </c>
      <c r="CK347" s="1122" t="s">
        <v>35</v>
      </c>
      <c r="CL347" s="1122" t="s">
        <v>35</v>
      </c>
      <c r="CM347" s="1122" t="s">
        <v>35</v>
      </c>
      <c r="CN347" s="1122" t="s">
        <v>35</v>
      </c>
      <c r="CO347" s="1122" t="s">
        <v>35</v>
      </c>
      <c r="CP347" s="1122" t="s">
        <v>35</v>
      </c>
      <c r="CQ347" s="1122" t="s">
        <v>35</v>
      </c>
      <c r="CR347" s="1122" t="s">
        <v>35</v>
      </c>
      <c r="CS347" s="1122" t="s">
        <v>35</v>
      </c>
      <c r="CT347" s="1122" t="s">
        <v>35</v>
      </c>
      <c r="CU347" s="1122" t="s">
        <v>35</v>
      </c>
      <c r="CV347" s="1122" t="s">
        <v>35</v>
      </c>
      <c r="CW347" s="1122" t="s">
        <v>35</v>
      </c>
      <c r="CX347" s="1122" t="s">
        <v>35</v>
      </c>
      <c r="CY347" s="1122" t="s">
        <v>35</v>
      </c>
      <c r="CZ347" s="1141" t="s">
        <v>35</v>
      </c>
    </row>
    <row r="348" s="425" customFormat="true" ht="15" customHeight="true" x14ac:dyDescent="0.2">
      <c r="B348" s="424"/>
      <c r="BA348" s="1576"/>
      <c r="BB348" s="163" t="s">
        <v>48</v>
      </c>
      <c r="BC348" s="1042" t="s">
        <v>35</v>
      </c>
      <c r="BD348" s="1062" t="s">
        <v>35</v>
      </c>
      <c r="BE348" s="1062" t="s">
        <v>35</v>
      </c>
      <c r="BF348" s="1062" t="s">
        <v>35</v>
      </c>
      <c r="BG348" s="1082" t="s">
        <v>35</v>
      </c>
      <c r="BH348" s="1101" t="s">
        <v>35</v>
      </c>
      <c r="BI348" s="1062" t="s">
        <v>35</v>
      </c>
      <c r="BJ348" s="1062" t="s">
        <v>35</v>
      </c>
      <c r="BK348" s="1062" t="s">
        <v>35</v>
      </c>
      <c r="BL348" s="1082" t="s">
        <v>35</v>
      </c>
      <c r="BM348" s="1101" t="s">
        <v>35</v>
      </c>
      <c r="BN348" s="1062" t="s">
        <v>35</v>
      </c>
      <c r="BO348" s="1062" t="s">
        <v>35</v>
      </c>
      <c r="BP348" s="1062" t="s">
        <v>35</v>
      </c>
      <c r="BQ348" s="1082" t="s">
        <v>35</v>
      </c>
      <c r="BR348" s="1101" t="s">
        <v>35</v>
      </c>
      <c r="BS348" s="1062" t="s">
        <v>35</v>
      </c>
      <c r="BT348" s="1062" t="s">
        <v>35</v>
      </c>
      <c r="BU348" s="1062" t="s">
        <v>35</v>
      </c>
      <c r="BV348" s="1062" t="s">
        <v>35</v>
      </c>
      <c r="BW348" s="1062" t="s">
        <v>35</v>
      </c>
      <c r="BX348" s="1062" t="s">
        <v>35</v>
      </c>
      <c r="BY348" s="1122" t="s">
        <v>35</v>
      </c>
      <c r="BZ348" s="1122" t="s">
        <v>35</v>
      </c>
      <c r="CA348" s="1122" t="s">
        <v>35</v>
      </c>
      <c r="CB348" s="1122" t="s">
        <v>35</v>
      </c>
      <c r="CC348" s="1122" t="s">
        <v>35</v>
      </c>
      <c r="CD348" s="1122" t="s">
        <v>35</v>
      </c>
      <c r="CE348" s="1122" t="s">
        <v>35</v>
      </c>
      <c r="CF348" s="1122" t="s">
        <v>35</v>
      </c>
      <c r="CG348" s="1122" t="s">
        <v>35</v>
      </c>
      <c r="CH348" s="1122" t="s">
        <v>35</v>
      </c>
      <c r="CI348" s="1122" t="s">
        <v>35</v>
      </c>
      <c r="CJ348" s="1122" t="s">
        <v>35</v>
      </c>
      <c r="CK348" s="1122" t="s">
        <v>35</v>
      </c>
      <c r="CL348" s="1122" t="s">
        <v>35</v>
      </c>
      <c r="CM348" s="1122" t="s">
        <v>35</v>
      </c>
      <c r="CN348" s="1122" t="s">
        <v>35</v>
      </c>
      <c r="CO348" s="1122" t="s">
        <v>35</v>
      </c>
      <c r="CP348" s="1122" t="s">
        <v>35</v>
      </c>
      <c r="CQ348" s="1122" t="s">
        <v>35</v>
      </c>
      <c r="CR348" s="1122" t="s">
        <v>35</v>
      </c>
      <c r="CS348" s="1122" t="s">
        <v>35</v>
      </c>
      <c r="CT348" s="1122" t="s">
        <v>35</v>
      </c>
      <c r="CU348" s="1122" t="s">
        <v>35</v>
      </c>
      <c r="CV348" s="1122" t="s">
        <v>35</v>
      </c>
      <c r="CW348" s="1122" t="s">
        <v>35</v>
      </c>
      <c r="CX348" s="1122" t="s">
        <v>35</v>
      </c>
      <c r="CY348" s="1122" t="s">
        <v>35</v>
      </c>
      <c r="CZ348" s="1141" t="s">
        <v>35</v>
      </c>
    </row>
    <row r="349" s="425" customFormat="true" ht="15" customHeight="true" x14ac:dyDescent="0.2">
      <c r="B349" s="424"/>
      <c r="BA349" s="1577" t="s">
        <v>141</v>
      </c>
      <c r="BB349" s="163" t="s">
        <v>49</v>
      </c>
      <c r="BC349" s="1042" t="s">
        <v>35</v>
      </c>
      <c r="BD349" s="1062" t="s">
        <v>35</v>
      </c>
      <c r="BE349" s="1062" t="s">
        <v>35</v>
      </c>
      <c r="BF349" s="1062" t="s">
        <v>35</v>
      </c>
      <c r="BG349" s="1082" t="s">
        <v>35</v>
      </c>
      <c r="BH349" s="1101" t="s">
        <v>35</v>
      </c>
      <c r="BI349" s="1062" t="s">
        <v>35</v>
      </c>
      <c r="BJ349" s="1062" t="s">
        <v>35</v>
      </c>
      <c r="BK349" s="1062" t="s">
        <v>35</v>
      </c>
      <c r="BL349" s="1082" t="s">
        <v>35</v>
      </c>
      <c r="BM349" s="1101" t="s">
        <v>35</v>
      </c>
      <c r="BN349" s="1062" t="s">
        <v>35</v>
      </c>
      <c r="BO349" s="1062" t="s">
        <v>35</v>
      </c>
      <c r="BP349" s="1062" t="s">
        <v>35</v>
      </c>
      <c r="BQ349" s="1082" t="s">
        <v>35</v>
      </c>
      <c r="BR349" s="1101" t="s">
        <v>35</v>
      </c>
      <c r="BS349" s="1062" t="s">
        <v>35</v>
      </c>
      <c r="BT349" s="1062" t="s">
        <v>35</v>
      </c>
      <c r="BU349" s="1062" t="s">
        <v>35</v>
      </c>
      <c r="BV349" s="1062" t="s">
        <v>35</v>
      </c>
      <c r="BW349" s="1062" t="s">
        <v>35</v>
      </c>
      <c r="BX349" s="1062" t="s">
        <v>35</v>
      </c>
      <c r="BY349" s="1122" t="s">
        <v>35</v>
      </c>
      <c r="BZ349" s="1122" t="s">
        <v>35</v>
      </c>
      <c r="CA349" s="1122" t="s">
        <v>35</v>
      </c>
      <c r="CB349" s="1122" t="s">
        <v>35</v>
      </c>
      <c r="CC349" s="1122" t="s">
        <v>35</v>
      </c>
      <c r="CD349" s="1122" t="s">
        <v>35</v>
      </c>
      <c r="CE349" s="1122" t="s">
        <v>35</v>
      </c>
      <c r="CF349" s="1122" t="s">
        <v>35</v>
      </c>
      <c r="CG349" s="1122" t="s">
        <v>35</v>
      </c>
      <c r="CH349" s="1122" t="s">
        <v>35</v>
      </c>
      <c r="CI349" s="1122" t="s">
        <v>35</v>
      </c>
      <c r="CJ349" s="1122" t="s">
        <v>35</v>
      </c>
      <c r="CK349" s="1122" t="s">
        <v>35</v>
      </c>
      <c r="CL349" s="1122" t="s">
        <v>35</v>
      </c>
      <c r="CM349" s="1122" t="s">
        <v>35</v>
      </c>
      <c r="CN349" s="1122" t="s">
        <v>35</v>
      </c>
      <c r="CO349" s="1122" t="s">
        <v>35</v>
      </c>
      <c r="CP349" s="1122" t="s">
        <v>35</v>
      </c>
      <c r="CQ349" s="1122" t="s">
        <v>35</v>
      </c>
      <c r="CR349" s="1122" t="s">
        <v>35</v>
      </c>
      <c r="CS349" s="1122" t="s">
        <v>35</v>
      </c>
      <c r="CT349" s="1122" t="s">
        <v>35</v>
      </c>
      <c r="CU349" s="1122" t="s">
        <v>35</v>
      </c>
      <c r="CV349" s="1122" t="s">
        <v>35</v>
      </c>
      <c r="CW349" s="1122" t="s">
        <v>35</v>
      </c>
      <c r="CX349" s="1122" t="s">
        <v>35</v>
      </c>
      <c r="CY349" s="1122" t="s">
        <v>35</v>
      </c>
      <c r="CZ349" s="1141" t="s">
        <v>35</v>
      </c>
    </row>
    <row r="350" s="425" customFormat="true" ht="15" customHeight="true" x14ac:dyDescent="0.2">
      <c r="B350" s="424"/>
      <c r="BA350" s="1576"/>
      <c r="BB350" s="163" t="s">
        <v>48</v>
      </c>
      <c r="BC350" s="1042" t="s">
        <v>35</v>
      </c>
      <c r="BD350" s="1062" t="s">
        <v>35</v>
      </c>
      <c r="BE350" s="1062" t="s">
        <v>35</v>
      </c>
      <c r="BF350" s="1062" t="s">
        <v>35</v>
      </c>
      <c r="BG350" s="1082" t="s">
        <v>35</v>
      </c>
      <c r="BH350" s="1101" t="s">
        <v>35</v>
      </c>
      <c r="BI350" s="1062" t="s">
        <v>35</v>
      </c>
      <c r="BJ350" s="1062" t="s">
        <v>35</v>
      </c>
      <c r="BK350" s="1062" t="s">
        <v>35</v>
      </c>
      <c r="BL350" s="1082" t="s">
        <v>35</v>
      </c>
      <c r="BM350" s="1101" t="s">
        <v>35</v>
      </c>
      <c r="BN350" s="1062" t="s">
        <v>35</v>
      </c>
      <c r="BO350" s="1062" t="s">
        <v>35</v>
      </c>
      <c r="BP350" s="1062" t="s">
        <v>35</v>
      </c>
      <c r="BQ350" s="1082" t="s">
        <v>35</v>
      </c>
      <c r="BR350" s="1101" t="s">
        <v>35</v>
      </c>
      <c r="BS350" s="1062" t="s">
        <v>35</v>
      </c>
      <c r="BT350" s="1062" t="s">
        <v>35</v>
      </c>
      <c r="BU350" s="1062" t="s">
        <v>35</v>
      </c>
      <c r="BV350" s="1062" t="s">
        <v>35</v>
      </c>
      <c r="BW350" s="1062" t="s">
        <v>35</v>
      </c>
      <c r="BX350" s="1062" t="s">
        <v>35</v>
      </c>
      <c r="BY350" s="1122" t="s">
        <v>35</v>
      </c>
      <c r="BZ350" s="1122" t="s">
        <v>35</v>
      </c>
      <c r="CA350" s="1122" t="s">
        <v>35</v>
      </c>
      <c r="CB350" s="1122" t="s">
        <v>35</v>
      </c>
      <c r="CC350" s="1122" t="s">
        <v>35</v>
      </c>
      <c r="CD350" s="1122" t="s">
        <v>35</v>
      </c>
      <c r="CE350" s="1122" t="s">
        <v>35</v>
      </c>
      <c r="CF350" s="1122" t="s">
        <v>35</v>
      </c>
      <c r="CG350" s="1122" t="s">
        <v>35</v>
      </c>
      <c r="CH350" s="1122" t="s">
        <v>35</v>
      </c>
      <c r="CI350" s="1122" t="s">
        <v>35</v>
      </c>
      <c r="CJ350" s="1122" t="s">
        <v>35</v>
      </c>
      <c r="CK350" s="1122" t="s">
        <v>35</v>
      </c>
      <c r="CL350" s="1122" t="s">
        <v>35</v>
      </c>
      <c r="CM350" s="1122" t="s">
        <v>35</v>
      </c>
      <c r="CN350" s="1122" t="s">
        <v>35</v>
      </c>
      <c r="CO350" s="1122" t="s">
        <v>35</v>
      </c>
      <c r="CP350" s="1122" t="s">
        <v>35</v>
      </c>
      <c r="CQ350" s="1122" t="s">
        <v>35</v>
      </c>
      <c r="CR350" s="1122" t="s">
        <v>35</v>
      </c>
      <c r="CS350" s="1122" t="s">
        <v>35</v>
      </c>
      <c r="CT350" s="1122" t="s">
        <v>35</v>
      </c>
      <c r="CU350" s="1122" t="s">
        <v>35</v>
      </c>
      <c r="CV350" s="1122" t="s">
        <v>35</v>
      </c>
      <c r="CW350" s="1122" t="s">
        <v>35</v>
      </c>
      <c r="CX350" s="1122" t="s">
        <v>35</v>
      </c>
      <c r="CY350" s="1122" t="s">
        <v>35</v>
      </c>
      <c r="CZ350" s="1141" t="s">
        <v>35</v>
      </c>
    </row>
    <row r="351" s="425" customFormat="true" ht="15" customHeight="true" x14ac:dyDescent="0.2">
      <c r="B351" s="424"/>
      <c r="BA351" s="1577" t="s">
        <v>142</v>
      </c>
      <c r="BB351" s="163" t="s">
        <v>49</v>
      </c>
      <c r="BC351" s="1042" t="s">
        <v>35</v>
      </c>
      <c r="BD351" s="1062" t="s">
        <v>35</v>
      </c>
      <c r="BE351" s="1062" t="s">
        <v>35</v>
      </c>
      <c r="BF351" s="1062" t="s">
        <v>35</v>
      </c>
      <c r="BG351" s="1082" t="s">
        <v>35</v>
      </c>
      <c r="BH351" s="1101" t="s">
        <v>35</v>
      </c>
      <c r="BI351" s="1062" t="s">
        <v>35</v>
      </c>
      <c r="BJ351" s="1062" t="s">
        <v>35</v>
      </c>
      <c r="BK351" s="1062" t="s">
        <v>35</v>
      </c>
      <c r="BL351" s="1082" t="s">
        <v>35</v>
      </c>
      <c r="BM351" s="1101" t="s">
        <v>35</v>
      </c>
      <c r="BN351" s="1062" t="s">
        <v>35</v>
      </c>
      <c r="BO351" s="1062" t="s">
        <v>35</v>
      </c>
      <c r="BP351" s="1062" t="s">
        <v>35</v>
      </c>
      <c r="BQ351" s="1082" t="s">
        <v>35</v>
      </c>
      <c r="BR351" s="1101" t="s">
        <v>35</v>
      </c>
      <c r="BS351" s="1062" t="s">
        <v>35</v>
      </c>
      <c r="BT351" s="1062" t="s">
        <v>35</v>
      </c>
      <c r="BU351" s="1062" t="s">
        <v>35</v>
      </c>
      <c r="BV351" s="1062" t="s">
        <v>35</v>
      </c>
      <c r="BW351" s="1062" t="s">
        <v>35</v>
      </c>
      <c r="BX351" s="1062" t="s">
        <v>35</v>
      </c>
      <c r="BY351" s="1122" t="s">
        <v>35</v>
      </c>
      <c r="BZ351" s="1122" t="s">
        <v>35</v>
      </c>
      <c r="CA351" s="1122" t="s">
        <v>35</v>
      </c>
      <c r="CB351" s="1122" t="s">
        <v>35</v>
      </c>
      <c r="CC351" s="1122" t="s">
        <v>35</v>
      </c>
      <c r="CD351" s="1122" t="s">
        <v>35</v>
      </c>
      <c r="CE351" s="1122" t="s">
        <v>35</v>
      </c>
      <c r="CF351" s="1122" t="s">
        <v>35</v>
      </c>
      <c r="CG351" s="1122" t="s">
        <v>35</v>
      </c>
      <c r="CH351" s="1122" t="s">
        <v>35</v>
      </c>
      <c r="CI351" s="1122" t="s">
        <v>35</v>
      </c>
      <c r="CJ351" s="1122" t="s">
        <v>35</v>
      </c>
      <c r="CK351" s="1122" t="s">
        <v>35</v>
      </c>
      <c r="CL351" s="1122" t="s">
        <v>35</v>
      </c>
      <c r="CM351" s="1122" t="s">
        <v>35</v>
      </c>
      <c r="CN351" s="1122" t="s">
        <v>35</v>
      </c>
      <c r="CO351" s="1122" t="s">
        <v>35</v>
      </c>
      <c r="CP351" s="1122" t="s">
        <v>35</v>
      </c>
      <c r="CQ351" s="1122" t="s">
        <v>35</v>
      </c>
      <c r="CR351" s="1122" t="s">
        <v>35</v>
      </c>
      <c r="CS351" s="1122" t="s">
        <v>35</v>
      </c>
      <c r="CT351" s="1122" t="s">
        <v>35</v>
      </c>
      <c r="CU351" s="1122" t="s">
        <v>35</v>
      </c>
      <c r="CV351" s="1122" t="s">
        <v>35</v>
      </c>
      <c r="CW351" s="1122" t="s">
        <v>35</v>
      </c>
      <c r="CX351" s="1122" t="s">
        <v>35</v>
      </c>
      <c r="CY351" s="1122" t="s">
        <v>35</v>
      </c>
      <c r="CZ351" s="1141" t="s">
        <v>35</v>
      </c>
    </row>
    <row r="352" s="425" customFormat="true" ht="15" customHeight="true" x14ac:dyDescent="0.2">
      <c r="B352" s="424"/>
      <c r="BA352" s="1576"/>
      <c r="BB352" s="163" t="s">
        <v>48</v>
      </c>
      <c r="BC352" s="1042" t="s">
        <v>35</v>
      </c>
      <c r="BD352" s="1062" t="s">
        <v>35</v>
      </c>
      <c r="BE352" s="1062" t="s">
        <v>35</v>
      </c>
      <c r="BF352" s="1062" t="s">
        <v>35</v>
      </c>
      <c r="BG352" s="1082" t="s">
        <v>35</v>
      </c>
      <c r="BH352" s="1101" t="s">
        <v>35</v>
      </c>
      <c r="BI352" s="1062" t="s">
        <v>35</v>
      </c>
      <c r="BJ352" s="1062" t="s">
        <v>35</v>
      </c>
      <c r="BK352" s="1062" t="s">
        <v>35</v>
      </c>
      <c r="BL352" s="1082" t="s">
        <v>35</v>
      </c>
      <c r="BM352" s="1101" t="s">
        <v>35</v>
      </c>
      <c r="BN352" s="1062" t="s">
        <v>35</v>
      </c>
      <c r="BO352" s="1062" t="s">
        <v>35</v>
      </c>
      <c r="BP352" s="1062" t="s">
        <v>35</v>
      </c>
      <c r="BQ352" s="1082" t="s">
        <v>35</v>
      </c>
      <c r="BR352" s="1101" t="s">
        <v>35</v>
      </c>
      <c r="BS352" s="1062" t="s">
        <v>35</v>
      </c>
      <c r="BT352" s="1062" t="s">
        <v>35</v>
      </c>
      <c r="BU352" s="1062" t="s">
        <v>35</v>
      </c>
      <c r="BV352" s="1062" t="s">
        <v>35</v>
      </c>
      <c r="BW352" s="1062" t="s">
        <v>35</v>
      </c>
      <c r="BX352" s="1062" t="s">
        <v>35</v>
      </c>
      <c r="BY352" s="1122" t="s">
        <v>35</v>
      </c>
      <c r="BZ352" s="1122" t="s">
        <v>35</v>
      </c>
      <c r="CA352" s="1122" t="s">
        <v>35</v>
      </c>
      <c r="CB352" s="1122" t="s">
        <v>35</v>
      </c>
      <c r="CC352" s="1122" t="s">
        <v>35</v>
      </c>
      <c r="CD352" s="1122" t="s">
        <v>35</v>
      </c>
      <c r="CE352" s="1122" t="s">
        <v>35</v>
      </c>
      <c r="CF352" s="1122" t="s">
        <v>35</v>
      </c>
      <c r="CG352" s="1122" t="s">
        <v>35</v>
      </c>
      <c r="CH352" s="1122" t="s">
        <v>35</v>
      </c>
      <c r="CI352" s="1122" t="s">
        <v>35</v>
      </c>
      <c r="CJ352" s="1122" t="s">
        <v>35</v>
      </c>
      <c r="CK352" s="1122" t="s">
        <v>35</v>
      </c>
      <c r="CL352" s="1122" t="s">
        <v>35</v>
      </c>
      <c r="CM352" s="1122" t="s">
        <v>35</v>
      </c>
      <c r="CN352" s="1122" t="s">
        <v>35</v>
      </c>
      <c r="CO352" s="1122" t="s">
        <v>35</v>
      </c>
      <c r="CP352" s="1122" t="s">
        <v>35</v>
      </c>
      <c r="CQ352" s="1122" t="s">
        <v>35</v>
      </c>
      <c r="CR352" s="1122" t="s">
        <v>35</v>
      </c>
      <c r="CS352" s="1122" t="s">
        <v>35</v>
      </c>
      <c r="CT352" s="1122" t="s">
        <v>35</v>
      </c>
      <c r="CU352" s="1122" t="s">
        <v>35</v>
      </c>
      <c r="CV352" s="1122" t="s">
        <v>35</v>
      </c>
      <c r="CW352" s="1122" t="s">
        <v>35</v>
      </c>
      <c r="CX352" s="1122" t="s">
        <v>35</v>
      </c>
      <c r="CY352" s="1122" t="s">
        <v>35</v>
      </c>
      <c r="CZ352" s="1141" t="s">
        <v>35</v>
      </c>
    </row>
    <row r="353" s="425" customFormat="true" ht="15" customHeight="true" x14ac:dyDescent="0.2">
      <c r="B353" s="424"/>
      <c r="BA353" s="1577" t="s">
        <v>137</v>
      </c>
      <c r="BB353" s="163" t="s">
        <v>49</v>
      </c>
      <c r="BC353" s="1042" t="s">
        <v>35</v>
      </c>
      <c r="BD353" s="1062" t="s">
        <v>35</v>
      </c>
      <c r="BE353" s="1062" t="s">
        <v>35</v>
      </c>
      <c r="BF353" s="1062" t="s">
        <v>35</v>
      </c>
      <c r="BG353" s="1082" t="s">
        <v>35</v>
      </c>
      <c r="BH353" s="1101" t="s">
        <v>35</v>
      </c>
      <c r="BI353" s="1062" t="s">
        <v>35</v>
      </c>
      <c r="BJ353" s="1062" t="s">
        <v>35</v>
      </c>
      <c r="BK353" s="1062" t="s">
        <v>35</v>
      </c>
      <c r="BL353" s="1082" t="s">
        <v>35</v>
      </c>
      <c r="BM353" s="1101" t="s">
        <v>35</v>
      </c>
      <c r="BN353" s="1062" t="s">
        <v>35</v>
      </c>
      <c r="BO353" s="1062" t="s">
        <v>35</v>
      </c>
      <c r="BP353" s="1062" t="s">
        <v>35</v>
      </c>
      <c r="BQ353" s="1082" t="s">
        <v>35</v>
      </c>
      <c r="BR353" s="1101" t="s">
        <v>35</v>
      </c>
      <c r="BS353" s="1062" t="s">
        <v>35</v>
      </c>
      <c r="BT353" s="1062" t="s">
        <v>35</v>
      </c>
      <c r="BU353" s="1062" t="s">
        <v>35</v>
      </c>
      <c r="BV353" s="1062" t="s">
        <v>35</v>
      </c>
      <c r="BW353" s="1062" t="s">
        <v>35</v>
      </c>
      <c r="BX353" s="1062" t="s">
        <v>35</v>
      </c>
      <c r="BY353" s="1122" t="s">
        <v>35</v>
      </c>
      <c r="BZ353" s="1122" t="s">
        <v>35</v>
      </c>
      <c r="CA353" s="1122" t="s">
        <v>35</v>
      </c>
      <c r="CB353" s="1122" t="s">
        <v>35</v>
      </c>
      <c r="CC353" s="1122" t="s">
        <v>35</v>
      </c>
      <c r="CD353" s="1122" t="s">
        <v>35</v>
      </c>
      <c r="CE353" s="1122" t="s">
        <v>35</v>
      </c>
      <c r="CF353" s="1122" t="s">
        <v>35</v>
      </c>
      <c r="CG353" s="1122" t="s">
        <v>35</v>
      </c>
      <c r="CH353" s="1122" t="s">
        <v>35</v>
      </c>
      <c r="CI353" s="1122" t="s">
        <v>35</v>
      </c>
      <c r="CJ353" s="1122" t="s">
        <v>35</v>
      </c>
      <c r="CK353" s="1122" t="s">
        <v>35</v>
      </c>
      <c r="CL353" s="1122" t="s">
        <v>35</v>
      </c>
      <c r="CM353" s="1122" t="s">
        <v>35</v>
      </c>
      <c r="CN353" s="1122" t="s">
        <v>35</v>
      </c>
      <c r="CO353" s="1122" t="s">
        <v>35</v>
      </c>
      <c r="CP353" s="1122" t="s">
        <v>35</v>
      </c>
      <c r="CQ353" s="1122" t="s">
        <v>35</v>
      </c>
      <c r="CR353" s="1122" t="s">
        <v>35</v>
      </c>
      <c r="CS353" s="1122" t="s">
        <v>35</v>
      </c>
      <c r="CT353" s="1122" t="s">
        <v>35</v>
      </c>
      <c r="CU353" s="1122" t="s">
        <v>35</v>
      </c>
      <c r="CV353" s="1122" t="s">
        <v>35</v>
      </c>
      <c r="CW353" s="1122" t="s">
        <v>35</v>
      </c>
      <c r="CX353" s="1122" t="s">
        <v>35</v>
      </c>
      <c r="CY353" s="1122" t="s">
        <v>35</v>
      </c>
      <c r="CZ353" s="1141" t="s">
        <v>35</v>
      </c>
    </row>
    <row r="354" s="425" customFormat="true" ht="15" customHeight="true" x14ac:dyDescent="0.2">
      <c r="B354" s="424"/>
      <c r="BA354" s="1578"/>
      <c r="BB354" s="164" t="s">
        <v>48</v>
      </c>
      <c r="BC354" s="1043" t="s">
        <v>35</v>
      </c>
      <c r="BD354" s="1063" t="s">
        <v>35</v>
      </c>
      <c r="BE354" s="1063" t="s">
        <v>35</v>
      </c>
      <c r="BF354" s="1063" t="s">
        <v>35</v>
      </c>
      <c r="BG354" s="1083" t="s">
        <v>35</v>
      </c>
      <c r="BH354" s="1102" t="s">
        <v>35</v>
      </c>
      <c r="BI354" s="1063" t="s">
        <v>35</v>
      </c>
      <c r="BJ354" s="1063" t="s">
        <v>35</v>
      </c>
      <c r="BK354" s="1063" t="s">
        <v>35</v>
      </c>
      <c r="BL354" s="1083" t="s">
        <v>35</v>
      </c>
      <c r="BM354" s="1102" t="s">
        <v>35</v>
      </c>
      <c r="BN354" s="1063" t="s">
        <v>35</v>
      </c>
      <c r="BO354" s="1063" t="s">
        <v>35</v>
      </c>
      <c r="BP354" s="1063" t="s">
        <v>35</v>
      </c>
      <c r="BQ354" s="1083" t="s">
        <v>35</v>
      </c>
      <c r="BR354" s="1102" t="s">
        <v>35</v>
      </c>
      <c r="BS354" s="1063" t="s">
        <v>35</v>
      </c>
      <c r="BT354" s="1063" t="s">
        <v>35</v>
      </c>
      <c r="BU354" s="1063" t="s">
        <v>35</v>
      </c>
      <c r="BV354" s="1063" t="s">
        <v>35</v>
      </c>
      <c r="BW354" s="1063" t="s">
        <v>35</v>
      </c>
      <c r="BX354" s="1063" t="s">
        <v>35</v>
      </c>
      <c r="BY354" s="1123" t="s">
        <v>35</v>
      </c>
      <c r="BZ354" s="1123" t="s">
        <v>35</v>
      </c>
      <c r="CA354" s="1123" t="s">
        <v>35</v>
      </c>
      <c r="CB354" s="1123" t="s">
        <v>35</v>
      </c>
      <c r="CC354" s="1123" t="s">
        <v>35</v>
      </c>
      <c r="CD354" s="1123" t="s">
        <v>35</v>
      </c>
      <c r="CE354" s="1123" t="s">
        <v>35</v>
      </c>
      <c r="CF354" s="1123" t="s">
        <v>35</v>
      </c>
      <c r="CG354" s="1123" t="s">
        <v>35</v>
      </c>
      <c r="CH354" s="1123" t="s">
        <v>35</v>
      </c>
      <c r="CI354" s="1123" t="s">
        <v>35</v>
      </c>
      <c r="CJ354" s="1123" t="s">
        <v>35</v>
      </c>
      <c r="CK354" s="1123" t="s">
        <v>35</v>
      </c>
      <c r="CL354" s="1123" t="s">
        <v>35</v>
      </c>
      <c r="CM354" s="1123" t="s">
        <v>35</v>
      </c>
      <c r="CN354" s="1123" t="s">
        <v>35</v>
      </c>
      <c r="CO354" s="1123" t="s">
        <v>35</v>
      </c>
      <c r="CP354" s="1123" t="s">
        <v>35</v>
      </c>
      <c r="CQ354" s="1123" t="s">
        <v>35</v>
      </c>
      <c r="CR354" s="1123" t="s">
        <v>35</v>
      </c>
      <c r="CS354" s="1123" t="s">
        <v>35</v>
      </c>
      <c r="CT354" s="1123" t="s">
        <v>35</v>
      </c>
      <c r="CU354" s="1123" t="s">
        <v>35</v>
      </c>
      <c r="CV354" s="1123" t="s">
        <v>35</v>
      </c>
      <c r="CW354" s="1123" t="s">
        <v>35</v>
      </c>
      <c r="CX354" s="1123" t="s">
        <v>35</v>
      </c>
      <c r="CY354" s="1123" t="s">
        <v>35</v>
      </c>
      <c r="CZ354" s="1142" t="s">
        <v>35</v>
      </c>
    </row>
    <row r="355" s="425" customFormat="true" ht="15" customHeight="true" x14ac:dyDescent="0.2">
      <c r="B355" s="424"/>
      <c r="BA355" s="233"/>
      <c r="BB355" s="135"/>
      <c r="BC355" s="304"/>
      <c r="BD355" s="304"/>
      <c r="BE355" s="304"/>
      <c r="BF355" s="304"/>
      <c r="BG355" s="304"/>
      <c r="BH355" s="304"/>
      <c r="BI355" s="304"/>
      <c r="BJ355" s="304"/>
      <c r="BK355" s="304"/>
      <c r="BL355" s="304"/>
      <c r="BM355" s="304"/>
      <c r="BN355" s="304"/>
      <c r="BO355" s="304"/>
      <c r="BP355" s="304"/>
      <c r="BQ355" s="304"/>
      <c r="BR355" s="304"/>
      <c r="BS355" s="304"/>
      <c r="BT355" s="304"/>
      <c r="BU355" s="304"/>
      <c r="BV355" s="304"/>
      <c r="BW355" s="304"/>
      <c r="BX355" s="304"/>
      <c r="BY355" s="304"/>
      <c r="BZ355" s="305"/>
      <c r="CA355" s="305"/>
      <c r="CB355" s="305"/>
      <c r="CC355" s="305"/>
      <c r="CD355" s="305"/>
      <c r="CE355" s="305"/>
      <c r="CF355" s="305"/>
      <c r="CG355" s="305"/>
      <c r="CH355" s="305"/>
      <c r="CI355" s="305"/>
      <c r="CJ355" s="305"/>
      <c r="CK355" s="305"/>
      <c r="CL355" s="305"/>
      <c r="CM355" s="305"/>
      <c r="CN355" s="305"/>
      <c r="CO355" s="305"/>
      <c r="CP355" s="305"/>
      <c r="CQ355" s="305"/>
      <c r="CR355" s="305"/>
      <c r="CS355" s="305"/>
      <c r="CT355" s="305"/>
      <c r="CU355" s="305"/>
      <c r="CV355" s="305"/>
      <c r="CW355" s="305"/>
      <c r="CX355" s="305"/>
      <c r="CY355" s="305"/>
      <c r="CZ355" s="305"/>
    </row>
    <row r="356" s="425" customFormat="true" ht="15" customHeight="true" x14ac:dyDescent="0.2">
      <c r="B356" s="424"/>
      <c r="BA356" s="233"/>
      <c r="BB356" s="135"/>
      <c r="BC356" s="233"/>
      <c r="BD356" s="233"/>
      <c r="BE356" s="233"/>
      <c r="BF356" s="233"/>
      <c r="BG356" s="233"/>
      <c r="BH356" s="233"/>
      <c r="BI356" s="233"/>
      <c r="BJ356" s="233"/>
      <c r="BK356" s="233"/>
      <c r="BL356" s="233"/>
      <c r="BM356" s="233"/>
      <c r="BN356" s="233"/>
      <c r="BO356" s="233"/>
      <c r="BP356" s="233"/>
      <c r="BQ356" s="233"/>
      <c r="BR356" s="233"/>
      <c r="BS356" s="233"/>
      <c r="BT356" s="233"/>
      <c r="BU356" s="233"/>
      <c r="BV356" s="233"/>
      <c r="BW356" s="233"/>
      <c r="BX356" s="233"/>
      <c r="BY356" s="233"/>
      <c r="BZ356" s="210"/>
      <c r="CA356" s="210"/>
      <c r="CB356" s="210"/>
      <c r="CC356" s="210"/>
      <c r="CD356" s="210"/>
      <c r="CE356" s="210"/>
      <c r="CF356" s="210"/>
      <c r="CG356" s="210"/>
      <c r="CH356" s="210"/>
      <c r="CI356" s="210"/>
      <c r="CJ356" s="210"/>
      <c r="CK356" s="210"/>
      <c r="CL356" s="210"/>
      <c r="CM356" s="210"/>
      <c r="CN356" s="210"/>
      <c r="CO356" s="210"/>
      <c r="CP356" s="210"/>
      <c r="CQ356" s="210"/>
      <c r="CR356" s="210"/>
      <c r="CS356" s="210"/>
      <c r="CT356" s="210"/>
      <c r="CU356" s="210"/>
      <c r="CV356" s="210"/>
      <c r="CW356" s="210"/>
      <c r="CX356" s="210"/>
      <c r="CY356" s="210"/>
      <c r="CZ356" s="210"/>
    </row>
    <row r="357" s="131" customFormat="true" ht="15" customHeight="true" x14ac:dyDescent="0.2">
      <c r="B357" s="133"/>
      <c r="BA357" s="233"/>
      <c r="BB357" s="135"/>
      <c r="BC357" s="233"/>
      <c r="BD357" s="233"/>
      <c r="BE357" s="233"/>
      <c r="BF357" s="233"/>
      <c r="BG357" s="233"/>
      <c r="BH357" s="233"/>
      <c r="BI357" s="233"/>
      <c r="BJ357" s="233"/>
      <c r="BK357" s="233"/>
      <c r="BL357" s="233"/>
      <c r="BM357" s="233"/>
      <c r="BN357" s="233"/>
      <c r="BO357" s="233"/>
      <c r="BP357" s="233"/>
      <c r="BQ357" s="233"/>
      <c r="BR357" s="233"/>
      <c r="BS357" s="233"/>
      <c r="BT357" s="233"/>
      <c r="BU357" s="233"/>
      <c r="BV357" s="233"/>
      <c r="BW357" s="233"/>
      <c r="BX357" s="233"/>
      <c r="BY357" s="233"/>
      <c r="BZ357" s="210"/>
      <c r="CA357" s="210"/>
      <c r="CB357" s="210"/>
      <c r="CC357" s="210"/>
      <c r="CD357" s="210"/>
      <c r="CE357" s="210"/>
      <c r="CF357" s="210"/>
      <c r="CG357" s="210"/>
      <c r="CH357" s="210"/>
      <c r="CI357" s="210"/>
      <c r="CJ357" s="210"/>
      <c r="CK357" s="210"/>
      <c r="CL357" s="210"/>
      <c r="CM357" s="210"/>
      <c r="CN357" s="210"/>
      <c r="CO357" s="210"/>
      <c r="CP357" s="210"/>
      <c r="CQ357" s="210"/>
      <c r="CR357" s="210"/>
      <c r="CS357" s="210"/>
      <c r="CT357" s="210"/>
      <c r="CU357" s="210"/>
      <c r="CV357" s="210"/>
      <c r="CW357" s="210"/>
      <c r="CX357" s="210"/>
      <c r="CY357" s="210"/>
      <c r="CZ357" s="210"/>
    </row>
    <row r="358" s="131" customFormat="true" ht="15" customHeight="true" x14ac:dyDescent="0.2">
      <c r="B358" s="133"/>
      <c r="BA358" s="233"/>
      <c r="BB358" s="135"/>
      <c r="BC358" s="233"/>
      <c r="BD358" s="233"/>
      <c r="BE358" s="233"/>
      <c r="BF358" s="233"/>
      <c r="BG358" s="233"/>
      <c r="BH358" s="233"/>
      <c r="BI358" s="233"/>
      <c r="BJ358" s="233"/>
      <c r="BK358" s="233"/>
      <c r="BL358" s="233"/>
      <c r="BM358" s="233"/>
      <c r="BN358" s="233"/>
      <c r="BO358" s="233"/>
      <c r="BP358" s="233"/>
      <c r="BQ358" s="233"/>
      <c r="BR358" s="233"/>
      <c r="BS358" s="233"/>
      <c r="BT358" s="233"/>
      <c r="BU358" s="233"/>
      <c r="BV358" s="233"/>
      <c r="BW358" s="233"/>
      <c r="BX358" s="233"/>
      <c r="BY358" s="233"/>
      <c r="BZ358" s="210"/>
      <c r="CA358" s="210"/>
      <c r="CB358" s="210"/>
      <c r="CC358" s="210"/>
      <c r="CD358" s="210"/>
      <c r="CE358" s="210"/>
      <c r="CF358" s="210"/>
      <c r="CG358" s="210"/>
      <c r="CH358" s="210"/>
      <c r="CI358" s="210"/>
      <c r="CJ358" s="210"/>
      <c r="CK358" s="210"/>
      <c r="CL358" s="210"/>
      <c r="CM358" s="210"/>
      <c r="CN358" s="210"/>
      <c r="CO358" s="210"/>
      <c r="CP358" s="210"/>
      <c r="CQ358" s="210"/>
      <c r="CR358" s="210"/>
      <c r="CS358" s="210"/>
      <c r="CT358" s="210"/>
      <c r="CU358" s="210"/>
      <c r="CV358" s="210"/>
      <c r="CW358" s="210"/>
      <c r="CX358" s="210"/>
      <c r="CY358" s="210"/>
      <c r="CZ358" s="210"/>
    </row>
    <row r="359" s="131" customFormat="true" ht="15" customHeight="true" x14ac:dyDescent="0.2">
      <c r="B359" s="133"/>
      <c r="BA359" s="233"/>
      <c r="BB359" s="135"/>
      <c r="BC359" s="233"/>
      <c r="BD359" s="233"/>
      <c r="BE359" s="233"/>
      <c r="BF359" s="233"/>
      <c r="BG359" s="233"/>
      <c r="BH359" s="233"/>
      <c r="BI359" s="233"/>
      <c r="BJ359" s="233"/>
      <c r="BK359" s="233"/>
      <c r="BL359" s="233"/>
      <c r="BM359" s="233"/>
      <c r="BN359" s="233"/>
      <c r="BO359" s="233"/>
      <c r="BP359" s="233"/>
      <c r="BQ359" s="233"/>
      <c r="BR359" s="233"/>
      <c r="BS359" s="233"/>
      <c r="BT359" s="233"/>
      <c r="BU359" s="233"/>
      <c r="BV359" s="233"/>
      <c r="BW359" s="233"/>
      <c r="BX359" s="233"/>
      <c r="BY359" s="233"/>
      <c r="BZ359" s="210"/>
      <c r="CA359" s="210"/>
      <c r="CB359" s="210"/>
      <c r="CC359" s="210"/>
      <c r="CD359" s="210"/>
      <c r="CE359" s="210"/>
      <c r="CF359" s="210"/>
      <c r="CG359" s="210"/>
      <c r="CH359" s="210"/>
      <c r="CI359" s="210"/>
      <c r="CJ359" s="210"/>
      <c r="CK359" s="210"/>
      <c r="CL359" s="210"/>
      <c r="CM359" s="210"/>
      <c r="CN359" s="210"/>
      <c r="CO359" s="210"/>
      <c r="CP359" s="210"/>
      <c r="CQ359" s="210"/>
      <c r="CR359" s="210"/>
      <c r="CS359" s="210"/>
      <c r="CT359" s="210"/>
      <c r="CU359" s="210"/>
      <c r="CV359" s="210"/>
      <c r="CW359" s="210"/>
      <c r="CX359" s="210"/>
      <c r="CY359" s="210"/>
      <c r="CZ359" s="210"/>
    </row>
    <row r="360" s="131" customFormat="true" ht="15" customHeight="true" x14ac:dyDescent="0.2">
      <c r="B360" s="133"/>
      <c r="BA360" s="233"/>
      <c r="BB360" s="135"/>
      <c r="BC360" s="233"/>
      <c r="BD360" s="233"/>
      <c r="BE360" s="233"/>
      <c r="BF360" s="233"/>
      <c r="BG360" s="233"/>
      <c r="BH360" s="233"/>
      <c r="BI360" s="233"/>
      <c r="BJ360" s="233"/>
      <c r="BK360" s="233"/>
      <c r="BL360" s="233"/>
      <c r="BM360" s="233"/>
      <c r="BN360" s="233"/>
      <c r="BO360" s="233"/>
      <c r="BP360" s="233"/>
      <c r="BQ360" s="233"/>
      <c r="BR360" s="233"/>
      <c r="BS360" s="233"/>
      <c r="BT360" s="233"/>
      <c r="BU360" s="233"/>
      <c r="BV360" s="233"/>
      <c r="BW360" s="233"/>
      <c r="BX360" s="233"/>
      <c r="BY360" s="233"/>
      <c r="BZ360" s="210"/>
      <c r="CA360" s="210"/>
      <c r="CB360" s="210"/>
      <c r="CC360" s="210"/>
      <c r="CD360" s="210"/>
      <c r="CE360" s="210"/>
      <c r="CF360" s="210"/>
      <c r="CG360" s="210"/>
      <c r="CH360" s="210"/>
      <c r="CI360" s="210"/>
      <c r="CJ360" s="210"/>
      <c r="CK360" s="210"/>
      <c r="CL360" s="210"/>
      <c r="CM360" s="210"/>
      <c r="CN360" s="210"/>
      <c r="CO360" s="210"/>
      <c r="CP360" s="210"/>
      <c r="CQ360" s="210"/>
      <c r="CR360" s="210"/>
      <c r="CS360" s="210"/>
      <c r="CT360" s="210"/>
      <c r="CU360" s="210"/>
      <c r="CV360" s="210"/>
      <c r="CW360" s="210"/>
      <c r="CX360" s="210"/>
      <c r="CY360" s="210"/>
      <c r="CZ360" s="210"/>
    </row>
    <row r="361" s="131" customFormat="true" ht="15" customHeight="true" x14ac:dyDescent="0.2">
      <c r="B361" s="133"/>
      <c r="BA361" s="233"/>
      <c r="BB361" s="135"/>
      <c r="BC361" s="233"/>
      <c r="BD361" s="233"/>
      <c r="BE361" s="233"/>
      <c r="BF361" s="233"/>
      <c r="BG361" s="233"/>
      <c r="BH361" s="233"/>
      <c r="BI361" s="233"/>
      <c r="BJ361" s="233"/>
      <c r="BK361" s="233"/>
      <c r="BL361" s="233"/>
      <c r="BM361" s="233"/>
      <c r="BN361" s="233"/>
      <c r="BO361" s="233"/>
      <c r="BP361" s="233"/>
      <c r="BQ361" s="233"/>
      <c r="BR361" s="233"/>
      <c r="BS361" s="233"/>
      <c r="BT361" s="233"/>
      <c r="BU361" s="233"/>
      <c r="BV361" s="233"/>
      <c r="BW361" s="233"/>
      <c r="BX361" s="233"/>
      <c r="BY361" s="233"/>
      <c r="BZ361" s="210"/>
      <c r="CA361" s="210"/>
      <c r="CB361" s="210"/>
      <c r="CC361" s="210"/>
      <c r="CD361" s="210"/>
      <c r="CE361" s="210"/>
      <c r="CF361" s="210"/>
      <c r="CG361" s="210"/>
      <c r="CH361" s="210"/>
      <c r="CI361" s="210"/>
      <c r="CJ361" s="210"/>
      <c r="CK361" s="210"/>
      <c r="CL361" s="210"/>
      <c r="CM361" s="210"/>
      <c r="CN361" s="210"/>
      <c r="CO361" s="210"/>
      <c r="CP361" s="210"/>
      <c r="CQ361" s="210"/>
      <c r="CR361" s="210"/>
      <c r="CS361" s="210"/>
      <c r="CT361" s="210"/>
      <c r="CU361" s="210"/>
      <c r="CV361" s="210"/>
      <c r="CW361" s="210"/>
      <c r="CX361" s="210"/>
      <c r="CY361" s="210"/>
      <c r="CZ361" s="210"/>
    </row>
    <row r="362" s="131" customFormat="true" ht="15" customHeight="true" x14ac:dyDescent="0.2">
      <c r="B362" s="133"/>
      <c r="BA362" s="233"/>
      <c r="BB362" s="135"/>
      <c r="BC362" s="233"/>
      <c r="BD362" s="233"/>
      <c r="BE362" s="233"/>
      <c r="BF362" s="233"/>
      <c r="BG362" s="233"/>
      <c r="BH362" s="233"/>
      <c r="BI362" s="233"/>
      <c r="BJ362" s="233"/>
      <c r="BK362" s="233"/>
      <c r="BL362" s="233"/>
      <c r="BM362" s="233"/>
      <c r="BN362" s="233"/>
      <c r="BO362" s="233"/>
      <c r="BP362" s="233"/>
      <c r="BQ362" s="233"/>
      <c r="BR362" s="233"/>
      <c r="BS362" s="233"/>
      <c r="BT362" s="233"/>
      <c r="BU362" s="233"/>
      <c r="BV362" s="233"/>
      <c r="BW362" s="233"/>
      <c r="BX362" s="233"/>
      <c r="BY362" s="233"/>
      <c r="BZ362" s="210"/>
      <c r="CA362" s="210"/>
      <c r="CB362" s="210"/>
      <c r="CC362" s="210"/>
      <c r="CD362" s="210"/>
      <c r="CE362" s="210"/>
      <c r="CF362" s="210"/>
      <c r="CG362" s="210"/>
      <c r="CH362" s="210"/>
      <c r="CI362" s="210"/>
      <c r="CJ362" s="210"/>
      <c r="CK362" s="210"/>
      <c r="CL362" s="210"/>
      <c r="CM362" s="210"/>
      <c r="CN362" s="210"/>
      <c r="CO362" s="210"/>
      <c r="CP362" s="210"/>
      <c r="CQ362" s="210"/>
      <c r="CR362" s="210"/>
      <c r="CS362" s="210"/>
      <c r="CT362" s="210"/>
      <c r="CU362" s="210"/>
      <c r="CV362" s="210"/>
      <c r="CW362" s="210"/>
      <c r="CX362" s="210"/>
      <c r="CY362" s="210"/>
      <c r="CZ362" s="210"/>
    </row>
    <row r="363" s="131" customFormat="true" ht="15" customHeight="true" x14ac:dyDescent="0.2">
      <c r="B363" s="133"/>
      <c r="BA363" s="233"/>
      <c r="BB363" s="135"/>
      <c r="BC363" s="233"/>
      <c r="BD363" s="233"/>
      <c r="BE363" s="233"/>
      <c r="BF363" s="233"/>
      <c r="BG363" s="233"/>
      <c r="BH363" s="233"/>
      <c r="BI363" s="233"/>
      <c r="BJ363" s="233"/>
      <c r="BK363" s="233"/>
      <c r="BL363" s="233"/>
      <c r="BM363" s="233"/>
      <c r="BN363" s="233"/>
      <c r="BO363" s="233"/>
      <c r="BP363" s="233"/>
      <c r="BQ363" s="233"/>
      <c r="BR363" s="233"/>
      <c r="BS363" s="233"/>
      <c r="BT363" s="233"/>
      <c r="BU363" s="233"/>
      <c r="BV363" s="233"/>
      <c r="BW363" s="233"/>
      <c r="BX363" s="233"/>
      <c r="BY363" s="233"/>
      <c r="BZ363" s="210"/>
      <c r="CA363" s="210"/>
      <c r="CB363" s="210"/>
      <c r="CC363" s="210"/>
      <c r="CD363" s="210"/>
      <c r="CE363" s="210"/>
      <c r="CF363" s="210"/>
      <c r="CG363" s="210"/>
      <c r="CH363" s="210"/>
      <c r="CI363" s="210"/>
      <c r="CJ363" s="210"/>
      <c r="CK363" s="210"/>
      <c r="CL363" s="210"/>
      <c r="CM363" s="210"/>
      <c r="CN363" s="210"/>
      <c r="CO363" s="210"/>
      <c r="CP363" s="210"/>
      <c r="CQ363" s="210"/>
      <c r="CR363" s="210"/>
      <c r="CS363" s="210"/>
      <c r="CT363" s="210"/>
      <c r="CU363" s="210"/>
      <c r="CV363" s="210"/>
      <c r="CW363" s="210"/>
      <c r="CX363" s="210"/>
      <c r="CY363" s="210"/>
      <c r="CZ363" s="210"/>
    </row>
    <row r="364" s="131" customFormat="true" ht="15" customHeight="true" x14ac:dyDescent="0.2">
      <c r="B364" s="133"/>
      <c r="BA364" s="233"/>
      <c r="BB364" s="135"/>
      <c r="BC364" s="233"/>
      <c r="BD364" s="233"/>
      <c r="BE364" s="233"/>
      <c r="BF364" s="233"/>
      <c r="BG364" s="233"/>
      <c r="BH364" s="233"/>
      <c r="BI364" s="233"/>
      <c r="BJ364" s="233"/>
      <c r="BK364" s="233"/>
      <c r="BL364" s="233"/>
      <c r="BM364" s="233"/>
      <c r="BN364" s="233"/>
      <c r="BO364" s="233"/>
      <c r="BP364" s="233"/>
      <c r="BQ364" s="233"/>
      <c r="BR364" s="233"/>
      <c r="BS364" s="233"/>
      <c r="BT364" s="233"/>
      <c r="BU364" s="233"/>
      <c r="BV364" s="233"/>
      <c r="BW364" s="233"/>
      <c r="BX364" s="233"/>
      <c r="BY364" s="233"/>
      <c r="BZ364" s="210"/>
      <c r="CA364" s="210"/>
      <c r="CB364" s="210"/>
      <c r="CC364" s="210"/>
      <c r="CD364" s="210"/>
      <c r="CE364" s="210"/>
      <c r="CF364" s="210"/>
      <c r="CG364" s="210"/>
      <c r="CH364" s="210"/>
      <c r="CI364" s="210"/>
      <c r="CJ364" s="210"/>
      <c r="CK364" s="210"/>
      <c r="CL364" s="210"/>
      <c r="CM364" s="210"/>
      <c r="CN364" s="210"/>
      <c r="CO364" s="210"/>
      <c r="CP364" s="210"/>
      <c r="CQ364" s="210"/>
      <c r="CR364" s="210"/>
      <c r="CS364" s="210"/>
      <c r="CT364" s="210"/>
      <c r="CU364" s="210"/>
      <c r="CV364" s="210"/>
      <c r="CW364" s="210"/>
      <c r="CX364" s="210"/>
      <c r="CY364" s="210"/>
      <c r="CZ364" s="210"/>
    </row>
    <row r="365" s="131" customFormat="true" ht="15" customHeight="true" x14ac:dyDescent="0.2">
      <c r="B365" s="133"/>
      <c r="BA365" s="233"/>
      <c r="BB365" s="135"/>
      <c r="BC365" s="233"/>
      <c r="BD365" s="233"/>
      <c r="BE365" s="233"/>
      <c r="BF365" s="233"/>
      <c r="BG365" s="233"/>
      <c r="BH365" s="233"/>
      <c r="BI365" s="233"/>
      <c r="BJ365" s="233"/>
      <c r="BK365" s="233"/>
      <c r="BL365" s="233"/>
      <c r="BM365" s="233"/>
      <c r="BN365" s="233"/>
      <c r="BO365" s="233"/>
      <c r="BP365" s="233"/>
      <c r="BQ365" s="233"/>
      <c r="BR365" s="233"/>
      <c r="BS365" s="233"/>
      <c r="BT365" s="233"/>
      <c r="BU365" s="233"/>
      <c r="BV365" s="233"/>
      <c r="BW365" s="233"/>
      <c r="BX365" s="233"/>
      <c r="BY365" s="233"/>
      <c r="BZ365" s="210"/>
      <c r="CA365" s="210"/>
      <c r="CB365" s="210"/>
      <c r="CC365" s="210"/>
      <c r="CD365" s="210"/>
      <c r="CE365" s="210"/>
      <c r="CF365" s="210"/>
      <c r="CG365" s="210"/>
      <c r="CH365" s="210"/>
      <c r="CI365" s="210"/>
      <c r="CJ365" s="210"/>
      <c r="CK365" s="210"/>
      <c r="CL365" s="210"/>
      <c r="CM365" s="210"/>
      <c r="CN365" s="210"/>
      <c r="CO365" s="210"/>
      <c r="CP365" s="210"/>
      <c r="CQ365" s="210"/>
      <c r="CR365" s="210"/>
      <c r="CS365" s="210"/>
      <c r="CT365" s="210"/>
      <c r="CU365" s="210"/>
      <c r="CV365" s="210"/>
      <c r="CW365" s="210"/>
      <c r="CX365" s="210"/>
      <c r="CY365" s="210"/>
      <c r="CZ365" s="210"/>
    </row>
    <row r="366" s="131" customFormat="true" ht="15" customHeight="true" x14ac:dyDescent="0.2">
      <c r="B366" s="133"/>
      <c r="BA366" s="233"/>
      <c r="BB366" s="135"/>
      <c r="BC366" s="233"/>
      <c r="BD366" s="233"/>
      <c r="BE366" s="233"/>
      <c r="BF366" s="233"/>
      <c r="BG366" s="233"/>
      <c r="BH366" s="233"/>
      <c r="BI366" s="233"/>
      <c r="BJ366" s="233"/>
      <c r="BK366" s="233"/>
      <c r="BL366" s="233"/>
      <c r="BM366" s="233"/>
      <c r="BN366" s="233"/>
      <c r="BO366" s="233"/>
      <c r="BP366" s="233"/>
      <c r="BQ366" s="233"/>
      <c r="BR366" s="233"/>
      <c r="BS366" s="233"/>
      <c r="BT366" s="233"/>
      <c r="BU366" s="233"/>
      <c r="BV366" s="233"/>
      <c r="BW366" s="233"/>
      <c r="BX366" s="233"/>
      <c r="BY366" s="233"/>
      <c r="BZ366" s="210"/>
      <c r="CA366" s="210"/>
      <c r="CB366" s="210"/>
      <c r="CC366" s="210"/>
      <c r="CD366" s="210"/>
      <c r="CE366" s="210"/>
      <c r="CF366" s="210"/>
      <c r="CG366" s="210"/>
      <c r="CH366" s="210"/>
      <c r="CI366" s="210"/>
      <c r="CJ366" s="210"/>
      <c r="CK366" s="210"/>
      <c r="CL366" s="210"/>
      <c r="CM366" s="210"/>
      <c r="CN366" s="210"/>
      <c r="CO366" s="210"/>
      <c r="CP366" s="210"/>
      <c r="CQ366" s="210"/>
      <c r="CR366" s="210"/>
      <c r="CS366" s="210"/>
      <c r="CT366" s="210"/>
      <c r="CU366" s="210"/>
      <c r="CV366" s="210"/>
      <c r="CW366" s="210"/>
      <c r="CX366" s="210"/>
      <c r="CY366" s="210"/>
      <c r="CZ366" s="210"/>
    </row>
    <row r="367" s="131" customFormat="true" ht="15" customHeight="true" x14ac:dyDescent="0.2">
      <c r="B367" s="133"/>
      <c r="BA367" s="233"/>
      <c r="BB367" s="135"/>
      <c r="BC367" s="233"/>
      <c r="BD367" s="233"/>
      <c r="BE367" s="233"/>
      <c r="BF367" s="233"/>
      <c r="BG367" s="233"/>
      <c r="BH367" s="233"/>
      <c r="BI367" s="233"/>
      <c r="BJ367" s="233"/>
      <c r="BK367" s="233"/>
      <c r="BL367" s="233"/>
      <c r="BM367" s="233"/>
      <c r="BN367" s="233"/>
      <c r="BO367" s="233"/>
      <c r="BP367" s="233"/>
      <c r="BQ367" s="233"/>
      <c r="BR367" s="233"/>
      <c r="BS367" s="233"/>
      <c r="BT367" s="233"/>
      <c r="BU367" s="233"/>
      <c r="BV367" s="233"/>
      <c r="BW367" s="233"/>
      <c r="BX367" s="233"/>
      <c r="BY367" s="233"/>
      <c r="BZ367" s="210"/>
      <c r="CA367" s="210"/>
      <c r="CB367" s="210"/>
      <c r="CC367" s="210"/>
      <c r="CD367" s="210"/>
      <c r="CE367" s="210"/>
      <c r="CF367" s="210"/>
      <c r="CG367" s="210"/>
      <c r="CH367" s="210"/>
      <c r="CI367" s="210"/>
      <c r="CJ367" s="210"/>
      <c r="CK367" s="210"/>
      <c r="CL367" s="210"/>
      <c r="CM367" s="210"/>
      <c r="CN367" s="210"/>
      <c r="CO367" s="210"/>
      <c r="CP367" s="210"/>
      <c r="CQ367" s="210"/>
      <c r="CR367" s="210"/>
      <c r="CS367" s="210"/>
      <c r="CT367" s="210"/>
      <c r="CU367" s="210"/>
      <c r="CV367" s="210"/>
      <c r="CW367" s="210"/>
      <c r="CX367" s="210"/>
      <c r="CY367" s="210"/>
      <c r="CZ367" s="210"/>
    </row>
    <row r="368" s="131" customFormat="true" ht="15" customHeight="true" x14ac:dyDescent="0.2">
      <c r="B368" s="133"/>
      <c r="BA368" s="233"/>
      <c r="BB368" s="135"/>
      <c r="BC368" s="233"/>
      <c r="BD368" s="233"/>
      <c r="BE368" s="233"/>
      <c r="BF368" s="233"/>
      <c r="BG368" s="233"/>
      <c r="BH368" s="233"/>
      <c r="BI368" s="233"/>
      <c r="BJ368" s="233"/>
      <c r="BK368" s="233"/>
      <c r="BL368" s="233"/>
      <c r="BM368" s="233"/>
      <c r="BN368" s="233"/>
      <c r="BO368" s="233"/>
      <c r="BP368" s="233"/>
      <c r="BQ368" s="233"/>
      <c r="BR368" s="233"/>
      <c r="BS368" s="233"/>
      <c r="BT368" s="233"/>
      <c r="BU368" s="233"/>
      <c r="BV368" s="233"/>
      <c r="BW368" s="233"/>
      <c r="BX368" s="233"/>
      <c r="BY368" s="233"/>
      <c r="BZ368" s="210"/>
      <c r="CA368" s="210"/>
      <c r="CB368" s="210"/>
      <c r="CC368" s="210"/>
      <c r="CD368" s="210"/>
      <c r="CE368" s="210"/>
      <c r="CF368" s="210"/>
      <c r="CG368" s="210"/>
      <c r="CH368" s="210"/>
      <c r="CI368" s="210"/>
      <c r="CJ368" s="210"/>
      <c r="CK368" s="210"/>
      <c r="CL368" s="210"/>
      <c r="CM368" s="210"/>
      <c r="CN368" s="210"/>
      <c r="CO368" s="210"/>
      <c r="CP368" s="210"/>
      <c r="CQ368" s="210"/>
      <c r="CR368" s="210"/>
      <c r="CS368" s="210"/>
      <c r="CT368" s="210"/>
      <c r="CU368" s="210"/>
      <c r="CV368" s="210"/>
      <c r="CW368" s="210"/>
      <c r="CX368" s="210"/>
      <c r="CY368" s="210"/>
      <c r="CZ368" s="210"/>
    </row>
    <row r="369" s="131" customFormat="true" ht="15" customHeight="true" x14ac:dyDescent="0.2">
      <c r="B369" s="133"/>
      <c r="BA369" s="233"/>
      <c r="BB369" s="135"/>
      <c r="BC369" s="233"/>
      <c r="BD369" s="233"/>
      <c r="BE369" s="233"/>
      <c r="BF369" s="233"/>
      <c r="BG369" s="233"/>
      <c r="BH369" s="233"/>
      <c r="BI369" s="233"/>
      <c r="BJ369" s="233"/>
      <c r="BK369" s="233"/>
      <c r="BL369" s="233"/>
      <c r="BM369" s="233"/>
      <c r="BN369" s="233"/>
      <c r="BO369" s="233"/>
      <c r="BP369" s="233"/>
      <c r="BQ369" s="233"/>
      <c r="BR369" s="233"/>
      <c r="BS369" s="233"/>
      <c r="BT369" s="233"/>
      <c r="BU369" s="233"/>
      <c r="BV369" s="233"/>
      <c r="BW369" s="233"/>
      <c r="BX369" s="233"/>
      <c r="BY369" s="233"/>
      <c r="BZ369" s="210"/>
      <c r="CA369" s="210"/>
      <c r="CB369" s="210"/>
      <c r="CC369" s="210"/>
      <c r="CD369" s="210"/>
      <c r="CE369" s="210"/>
      <c r="CF369" s="210"/>
      <c r="CG369" s="210"/>
      <c r="CH369" s="210"/>
      <c r="CI369" s="210"/>
      <c r="CJ369" s="210"/>
      <c r="CK369" s="210"/>
      <c r="CL369" s="210"/>
      <c r="CM369" s="210"/>
      <c r="CN369" s="210"/>
      <c r="CO369" s="210"/>
      <c r="CP369" s="210"/>
      <c r="CQ369" s="210"/>
      <c r="CR369" s="210"/>
      <c r="CS369" s="210"/>
      <c r="CT369" s="210"/>
      <c r="CU369" s="210"/>
      <c r="CV369" s="210"/>
      <c r="CW369" s="210"/>
      <c r="CX369" s="210"/>
      <c r="CY369" s="210"/>
      <c r="CZ369" s="210"/>
    </row>
    <row r="370" s="131" customFormat="true" ht="15" customHeight="true" x14ac:dyDescent="0.2">
      <c r="B370" s="133"/>
      <c r="BA370" s="233"/>
      <c r="BB370" s="135"/>
      <c r="BC370" s="233"/>
      <c r="BD370" s="233"/>
      <c r="BE370" s="233"/>
      <c r="BF370" s="233"/>
      <c r="BG370" s="233"/>
      <c r="BH370" s="233"/>
      <c r="BI370" s="233"/>
      <c r="BJ370" s="233"/>
      <c r="BK370" s="233"/>
      <c r="BL370" s="233"/>
      <c r="BM370" s="233"/>
      <c r="BN370" s="233"/>
      <c r="BO370" s="233"/>
      <c r="BP370" s="233"/>
      <c r="BQ370" s="233"/>
      <c r="BR370" s="233"/>
      <c r="BS370" s="233"/>
      <c r="BT370" s="233"/>
      <c r="BU370" s="233"/>
      <c r="BV370" s="233"/>
      <c r="BW370" s="233"/>
      <c r="BX370" s="233"/>
      <c r="BY370" s="233"/>
      <c r="BZ370" s="210"/>
      <c r="CA370" s="210"/>
      <c r="CB370" s="210"/>
      <c r="CC370" s="210"/>
      <c r="CD370" s="210"/>
      <c r="CE370" s="210"/>
      <c r="CF370" s="210"/>
      <c r="CG370" s="210"/>
      <c r="CH370" s="210"/>
      <c r="CI370" s="210"/>
      <c r="CJ370" s="210"/>
      <c r="CK370" s="210"/>
      <c r="CL370" s="210"/>
      <c r="CM370" s="210"/>
      <c r="CN370" s="210"/>
      <c r="CO370" s="210"/>
      <c r="CP370" s="210"/>
      <c r="CQ370" s="210"/>
      <c r="CR370" s="210"/>
      <c r="CS370" s="210"/>
      <c r="CT370" s="210"/>
      <c r="CU370" s="210"/>
      <c r="CV370" s="210"/>
      <c r="CW370" s="210"/>
      <c r="CX370" s="210"/>
      <c r="CY370" s="210"/>
      <c r="CZ370" s="210"/>
    </row>
    <row r="371" s="131" customFormat="true" ht="15" customHeight="true" x14ac:dyDescent="0.2">
      <c r="B371" s="133"/>
      <c r="BA371" s="233"/>
      <c r="BB371" s="135"/>
      <c r="BC371" s="233"/>
      <c r="BD371" s="233"/>
      <c r="BE371" s="233"/>
      <c r="BF371" s="233"/>
      <c r="BG371" s="233"/>
      <c r="BH371" s="233"/>
      <c r="BI371" s="233"/>
      <c r="BJ371" s="233"/>
      <c r="BK371" s="233"/>
      <c r="BL371" s="233"/>
      <c r="BM371" s="233"/>
      <c r="BN371" s="233"/>
      <c r="BO371" s="233"/>
      <c r="BP371" s="233"/>
      <c r="BQ371" s="233"/>
      <c r="BR371" s="233"/>
      <c r="BS371" s="233"/>
      <c r="BT371" s="233"/>
      <c r="BU371" s="233"/>
      <c r="BV371" s="233"/>
      <c r="BW371" s="233"/>
      <c r="BX371" s="233"/>
      <c r="BY371" s="233"/>
      <c r="BZ371" s="210"/>
      <c r="CA371" s="210"/>
      <c r="CB371" s="210"/>
      <c r="CC371" s="210"/>
      <c r="CD371" s="210"/>
      <c r="CE371" s="210"/>
      <c r="CF371" s="210"/>
      <c r="CG371" s="210"/>
      <c r="CH371" s="210"/>
      <c r="CI371" s="210"/>
      <c r="CJ371" s="210"/>
      <c r="CK371" s="210"/>
      <c r="CL371" s="210"/>
      <c r="CM371" s="210"/>
      <c r="CN371" s="210"/>
      <c r="CO371" s="210"/>
      <c r="CP371" s="210"/>
      <c r="CQ371" s="210"/>
      <c r="CR371" s="210"/>
      <c r="CS371" s="210"/>
      <c r="CT371" s="210"/>
      <c r="CU371" s="210"/>
      <c r="CV371" s="210"/>
      <c r="CW371" s="210"/>
      <c r="CX371" s="210"/>
      <c r="CY371" s="210"/>
      <c r="CZ371" s="210"/>
    </row>
    <row r="372" s="131" customFormat="true" ht="15" customHeight="true" x14ac:dyDescent="0.2">
      <c r="B372" s="133"/>
      <c r="BA372" s="233"/>
      <c r="BB372" s="135"/>
      <c r="BC372" s="233"/>
      <c r="BD372" s="233"/>
      <c r="BE372" s="233"/>
      <c r="BF372" s="233"/>
      <c r="BG372" s="233"/>
      <c r="BH372" s="233"/>
      <c r="BI372" s="233"/>
      <c r="BJ372" s="233"/>
      <c r="BK372" s="233"/>
      <c r="BL372" s="233"/>
      <c r="BM372" s="233"/>
      <c r="BN372" s="233"/>
      <c r="BO372" s="233"/>
      <c r="BP372" s="233"/>
      <c r="BQ372" s="233"/>
      <c r="BR372" s="233"/>
      <c r="BS372" s="233"/>
      <c r="BT372" s="233"/>
      <c r="BU372" s="233"/>
      <c r="BV372" s="233"/>
      <c r="BW372" s="233"/>
      <c r="BX372" s="233"/>
      <c r="BY372" s="233"/>
      <c r="BZ372" s="210"/>
      <c r="CA372" s="210"/>
      <c r="CB372" s="210"/>
      <c r="CC372" s="210"/>
      <c r="CD372" s="210"/>
      <c r="CE372" s="210"/>
      <c r="CF372" s="210"/>
      <c r="CG372" s="210"/>
      <c r="CH372" s="210"/>
      <c r="CI372" s="210"/>
      <c r="CJ372" s="210"/>
      <c r="CK372" s="210"/>
      <c r="CL372" s="210"/>
      <c r="CM372" s="210"/>
      <c r="CN372" s="210"/>
      <c r="CO372" s="210"/>
      <c r="CP372" s="210"/>
      <c r="CQ372" s="210"/>
      <c r="CR372" s="210"/>
      <c r="CS372" s="210"/>
      <c r="CT372" s="210"/>
      <c r="CU372" s="210"/>
      <c r="CV372" s="210"/>
      <c r="CW372" s="210"/>
      <c r="CX372" s="210"/>
      <c r="CY372" s="210"/>
      <c r="CZ372" s="210"/>
    </row>
    <row r="373" s="131" customFormat="true" ht="15" customHeight="true" x14ac:dyDescent="0.2">
      <c r="B373" s="133"/>
      <c r="BA373" s="233"/>
      <c r="BB373" s="135"/>
      <c r="BC373" s="233"/>
      <c r="BD373" s="233"/>
      <c r="BE373" s="233"/>
      <c r="BF373" s="233"/>
      <c r="BG373" s="233"/>
      <c r="BH373" s="233"/>
      <c r="BI373" s="233"/>
      <c r="BJ373" s="233"/>
      <c r="BK373" s="233"/>
      <c r="BL373" s="233"/>
      <c r="BM373" s="233"/>
      <c r="BN373" s="233"/>
      <c r="BO373" s="233"/>
      <c r="BP373" s="233"/>
      <c r="BQ373" s="233"/>
      <c r="BR373" s="233"/>
      <c r="BS373" s="233"/>
      <c r="BT373" s="233"/>
      <c r="BU373" s="233"/>
      <c r="BV373" s="233"/>
      <c r="BW373" s="233"/>
      <c r="BX373" s="233"/>
      <c r="BY373" s="233"/>
      <c r="BZ373" s="210"/>
      <c r="CA373" s="210"/>
      <c r="CB373" s="210"/>
      <c r="CC373" s="210"/>
      <c r="CD373" s="210"/>
      <c r="CE373" s="210"/>
      <c r="CF373" s="210"/>
      <c r="CG373" s="210"/>
      <c r="CH373" s="210"/>
      <c r="CI373" s="210"/>
      <c r="CJ373" s="210"/>
      <c r="CK373" s="210"/>
      <c r="CL373" s="210"/>
      <c r="CM373" s="210"/>
      <c r="CN373" s="210"/>
      <c r="CO373" s="210"/>
      <c r="CP373" s="210"/>
      <c r="CQ373" s="210"/>
      <c r="CR373" s="210"/>
      <c r="CS373" s="210"/>
      <c r="CT373" s="210"/>
      <c r="CU373" s="210"/>
      <c r="CV373" s="210"/>
      <c r="CW373" s="210"/>
      <c r="CX373" s="210"/>
      <c r="CY373" s="210"/>
      <c r="CZ373" s="210"/>
    </row>
    <row r="374" s="131" customFormat="true" ht="15" customHeight="true" x14ac:dyDescent="0.2">
      <c r="B374" s="133"/>
      <c r="BA374" s="233"/>
      <c r="BB374" s="135"/>
      <c r="BC374" s="233"/>
      <c r="BD374" s="233"/>
      <c r="BE374" s="233"/>
      <c r="BF374" s="233"/>
      <c r="BG374" s="233"/>
      <c r="BH374" s="233"/>
      <c r="BI374" s="233"/>
      <c r="BJ374" s="233"/>
      <c r="BK374" s="233"/>
      <c r="BL374" s="233"/>
      <c r="BM374" s="233"/>
      <c r="BN374" s="233"/>
      <c r="BO374" s="233"/>
      <c r="BP374" s="233"/>
      <c r="BQ374" s="233"/>
      <c r="BR374" s="233"/>
      <c r="BS374" s="233"/>
      <c r="BT374" s="233"/>
      <c r="BU374" s="233"/>
      <c r="BV374" s="233"/>
      <c r="BW374" s="233"/>
      <c r="BX374" s="233"/>
      <c r="BY374" s="233"/>
      <c r="BZ374" s="210"/>
      <c r="CA374" s="210"/>
      <c r="CB374" s="210"/>
      <c r="CC374" s="210"/>
      <c r="CD374" s="210"/>
      <c r="CE374" s="210"/>
      <c r="CF374" s="210"/>
      <c r="CG374" s="210"/>
      <c r="CH374" s="210"/>
      <c r="CI374" s="210"/>
      <c r="CJ374" s="210"/>
      <c r="CK374" s="210"/>
      <c r="CL374" s="210"/>
      <c r="CM374" s="210"/>
      <c r="CN374" s="210"/>
      <c r="CO374" s="210"/>
      <c r="CP374" s="210"/>
      <c r="CQ374" s="210"/>
      <c r="CR374" s="210"/>
      <c r="CS374" s="210"/>
      <c r="CT374" s="210"/>
      <c r="CU374" s="210"/>
      <c r="CV374" s="210"/>
      <c r="CW374" s="210"/>
      <c r="CX374" s="210"/>
      <c r="CY374" s="210"/>
      <c r="CZ374" s="210"/>
    </row>
    <row r="375" s="131" customFormat="true" ht="15" customHeight="true" x14ac:dyDescent="0.2">
      <c r="B375" s="133"/>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09"/>
      <c r="CA375" s="209"/>
      <c r="CB375" s="209"/>
      <c r="CC375" s="209"/>
      <c r="CD375" s="209"/>
      <c r="CE375" s="209"/>
      <c r="CF375" s="209"/>
      <c r="CG375" s="209"/>
      <c r="CH375" s="209"/>
      <c r="CI375" s="209"/>
      <c r="CJ375" s="209"/>
      <c r="CK375" s="209"/>
      <c r="CL375" s="209"/>
      <c r="CM375" s="209"/>
      <c r="CN375" s="209"/>
      <c r="CO375" s="209"/>
      <c r="CP375" s="209"/>
      <c r="CQ375" s="209"/>
      <c r="CR375" s="209"/>
      <c r="CS375" s="209"/>
      <c r="CT375" s="209"/>
      <c r="CU375" s="209"/>
      <c r="CV375" s="209"/>
      <c r="CW375" s="209"/>
      <c r="CX375" s="209"/>
      <c r="CY375" s="209"/>
      <c r="CZ375" s="209"/>
    </row>
    <row r="376" s="131" customFormat="true" ht="15" customHeight="true" x14ac:dyDescent="0.2">
      <c r="B376" s="133"/>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09"/>
      <c r="CA376" s="209"/>
      <c r="CB376" s="209"/>
      <c r="CC376" s="209"/>
      <c r="CD376" s="209"/>
      <c r="CE376" s="209"/>
      <c r="CF376" s="209"/>
      <c r="CG376" s="209"/>
      <c r="CH376" s="209"/>
      <c r="CI376" s="209"/>
      <c r="CJ376" s="209"/>
      <c r="CK376" s="209"/>
      <c r="CL376" s="209"/>
      <c r="CM376" s="209"/>
      <c r="CN376" s="209"/>
      <c r="CO376" s="209"/>
      <c r="CP376" s="209"/>
      <c r="CQ376" s="209"/>
      <c r="CR376" s="209"/>
      <c r="CS376" s="209"/>
      <c r="CT376" s="209"/>
      <c r="CU376" s="209"/>
      <c r="CV376" s="209"/>
      <c r="CW376" s="209"/>
      <c r="CX376" s="209"/>
      <c r="CY376" s="209"/>
      <c r="CZ376" s="209"/>
    </row>
    <row r="377" s="131" customFormat="true" ht="15" customHeight="true" x14ac:dyDescent="0.2">
      <c r="B377" s="133"/>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09"/>
      <c r="CA377" s="209"/>
      <c r="CB377" s="209"/>
      <c r="CC377" s="209"/>
      <c r="CD377" s="209"/>
      <c r="CE377" s="209"/>
      <c r="CF377" s="209"/>
      <c r="CG377" s="209"/>
      <c r="CH377" s="209"/>
      <c r="CI377" s="209"/>
      <c r="CJ377" s="209"/>
      <c r="CK377" s="209"/>
      <c r="CL377" s="209"/>
      <c r="CM377" s="209"/>
      <c r="CN377" s="209"/>
      <c r="CO377" s="209"/>
      <c r="CP377" s="209"/>
      <c r="CQ377" s="209"/>
      <c r="CR377" s="209"/>
      <c r="CS377" s="209"/>
      <c r="CT377" s="209"/>
      <c r="CU377" s="209"/>
      <c r="CV377" s="209"/>
      <c r="CW377" s="209"/>
      <c r="CX377" s="209"/>
      <c r="CY377" s="209"/>
      <c r="CZ377" s="209"/>
    </row>
    <row r="378" s="131" customFormat="true" ht="15" customHeight="true" x14ac:dyDescent="0.2">
      <c r="B378" s="133"/>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09"/>
      <c r="CA378" s="209"/>
      <c r="CB378" s="209"/>
      <c r="CC378" s="209"/>
      <c r="CD378" s="209"/>
      <c r="CE378" s="209"/>
      <c r="CF378" s="209"/>
      <c r="CG378" s="209"/>
      <c r="CH378" s="209"/>
      <c r="CI378" s="209"/>
      <c r="CJ378" s="209"/>
      <c r="CK378" s="209"/>
      <c r="CL378" s="209"/>
      <c r="CM378" s="209"/>
      <c r="CN378" s="209"/>
      <c r="CO378" s="209"/>
      <c r="CP378" s="209"/>
      <c r="CQ378" s="209"/>
      <c r="CR378" s="209"/>
      <c r="CS378" s="209"/>
      <c r="CT378" s="209"/>
      <c r="CU378" s="209"/>
      <c r="CV378" s="209"/>
      <c r="CW378" s="209"/>
      <c r="CX378" s="209"/>
      <c r="CY378" s="209"/>
      <c r="CZ378" s="209"/>
    </row>
    <row r="379" s="131" customFormat="true" ht="15" customHeight="true" x14ac:dyDescent="0.2">
      <c r="B379" s="133"/>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09"/>
      <c r="CA379" s="209"/>
      <c r="CB379" s="209"/>
      <c r="CC379" s="209"/>
      <c r="CD379" s="209"/>
      <c r="CE379" s="209"/>
      <c r="CF379" s="209"/>
      <c r="CG379" s="209"/>
      <c r="CH379" s="209"/>
      <c r="CI379" s="209"/>
      <c r="CJ379" s="209"/>
      <c r="CK379" s="209"/>
      <c r="CL379" s="209"/>
      <c r="CM379" s="209"/>
      <c r="CN379" s="209"/>
      <c r="CO379" s="209"/>
      <c r="CP379" s="209"/>
      <c r="CQ379" s="209"/>
      <c r="CR379" s="209"/>
      <c r="CS379" s="209"/>
      <c r="CT379" s="209"/>
      <c r="CU379" s="209"/>
      <c r="CV379" s="209"/>
      <c r="CW379" s="209"/>
      <c r="CX379" s="209"/>
      <c r="CY379" s="209"/>
      <c r="CZ379" s="209"/>
    </row>
    <row r="380" s="131" customFormat="true" ht="15" customHeight="true" x14ac:dyDescent="0.2">
      <c r="B380" s="133"/>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09"/>
      <c r="CA380" s="209"/>
      <c r="CB380" s="209"/>
      <c r="CC380" s="209"/>
      <c r="CD380" s="209"/>
      <c r="CE380" s="209"/>
      <c r="CF380" s="209"/>
      <c r="CG380" s="209"/>
      <c r="CH380" s="209"/>
      <c r="CI380" s="209"/>
      <c r="CJ380" s="209"/>
      <c r="CK380" s="209"/>
      <c r="CL380" s="209"/>
      <c r="CM380" s="209"/>
      <c r="CN380" s="209"/>
      <c r="CO380" s="209"/>
      <c r="CP380" s="209"/>
      <c r="CQ380" s="209"/>
      <c r="CR380" s="209"/>
      <c r="CS380" s="209"/>
      <c r="CT380" s="209"/>
      <c r="CU380" s="209"/>
      <c r="CV380" s="209"/>
      <c r="CW380" s="209"/>
      <c r="CX380" s="209"/>
      <c r="CY380" s="209"/>
      <c r="CZ380" s="209"/>
    </row>
    <row r="381" s="131" customFormat="true" ht="15" customHeight="true" x14ac:dyDescent="0.2">
      <c r="B381" s="133"/>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09"/>
      <c r="CA381" s="209"/>
      <c r="CB381" s="209"/>
      <c r="CC381" s="209"/>
      <c r="CD381" s="209"/>
      <c r="CE381" s="209"/>
      <c r="CF381" s="209"/>
      <c r="CG381" s="209"/>
      <c r="CH381" s="209"/>
      <c r="CI381" s="209"/>
      <c r="CJ381" s="209"/>
      <c r="CK381" s="209"/>
      <c r="CL381" s="209"/>
      <c r="CM381" s="209"/>
      <c r="CN381" s="209"/>
      <c r="CO381" s="209"/>
      <c r="CP381" s="209"/>
      <c r="CQ381" s="209"/>
      <c r="CR381" s="209"/>
      <c r="CS381" s="209"/>
      <c r="CT381" s="209"/>
      <c r="CU381" s="209"/>
      <c r="CV381" s="209"/>
      <c r="CW381" s="209"/>
      <c r="CX381" s="209"/>
      <c r="CY381" s="209"/>
      <c r="CZ381" s="209"/>
    </row>
    <row r="382" s="131" customFormat="true" ht="15" customHeight="true" x14ac:dyDescent="0.2">
      <c r="B382" s="133"/>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09"/>
      <c r="CA382" s="209"/>
      <c r="CB382" s="209"/>
      <c r="CC382" s="209"/>
      <c r="CD382" s="209"/>
      <c r="CE382" s="209"/>
      <c r="CF382" s="209"/>
      <c r="CG382" s="209"/>
      <c r="CH382" s="209"/>
      <c r="CI382" s="209"/>
      <c r="CJ382" s="209"/>
      <c r="CK382" s="209"/>
      <c r="CL382" s="209"/>
      <c r="CM382" s="209"/>
      <c r="CN382" s="209"/>
      <c r="CO382" s="209"/>
      <c r="CP382" s="209"/>
      <c r="CQ382" s="209"/>
      <c r="CR382" s="209"/>
      <c r="CS382" s="209"/>
      <c r="CT382" s="209"/>
      <c r="CU382" s="209"/>
      <c r="CV382" s="209"/>
      <c r="CW382" s="209"/>
      <c r="CX382" s="209"/>
      <c r="CY382" s="209"/>
      <c r="CZ382" s="209"/>
    </row>
    <row r="383" s="131" customFormat="true" ht="15" customHeight="true" x14ac:dyDescent="0.2">
      <c r="B383" s="133"/>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09"/>
      <c r="CA383" s="209"/>
      <c r="CB383" s="209"/>
      <c r="CC383" s="209"/>
      <c r="CD383" s="209"/>
      <c r="CE383" s="209"/>
      <c r="CF383" s="209"/>
      <c r="CG383" s="209"/>
      <c r="CH383" s="209"/>
      <c r="CI383" s="209"/>
      <c r="CJ383" s="209"/>
      <c r="CK383" s="209"/>
      <c r="CL383" s="209"/>
      <c r="CM383" s="209"/>
      <c r="CN383" s="209"/>
      <c r="CO383" s="209"/>
      <c r="CP383" s="209"/>
      <c r="CQ383" s="209"/>
      <c r="CR383" s="209"/>
      <c r="CS383" s="209"/>
      <c r="CT383" s="209"/>
      <c r="CU383" s="209"/>
      <c r="CV383" s="209"/>
      <c r="CW383" s="209"/>
      <c r="CX383" s="209"/>
      <c r="CY383" s="209"/>
      <c r="CZ383" s="209"/>
    </row>
    <row r="384" s="131" customFormat="true" ht="15" customHeight="true" x14ac:dyDescent="0.2">
      <c r="B384" s="133"/>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09"/>
      <c r="CA384" s="209"/>
      <c r="CB384" s="209"/>
      <c r="CC384" s="209"/>
      <c r="CD384" s="209"/>
      <c r="CE384" s="209"/>
      <c r="CF384" s="209"/>
      <c r="CG384" s="209"/>
      <c r="CH384" s="209"/>
      <c r="CI384" s="209"/>
      <c r="CJ384" s="209"/>
      <c r="CK384" s="209"/>
      <c r="CL384" s="209"/>
      <c r="CM384" s="209"/>
      <c r="CN384" s="209"/>
      <c r="CO384" s="209"/>
      <c r="CP384" s="209"/>
      <c r="CQ384" s="209"/>
      <c r="CR384" s="209"/>
      <c r="CS384" s="209"/>
      <c r="CT384" s="209"/>
      <c r="CU384" s="209"/>
      <c r="CV384" s="209"/>
      <c r="CW384" s="209"/>
      <c r="CX384" s="209"/>
      <c r="CY384" s="209"/>
      <c r="CZ384" s="209"/>
    </row>
    <row r="385" s="131" customFormat="true" ht="15" customHeight="true" x14ac:dyDescent="0.2">
      <c r="B385" s="133"/>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09"/>
      <c r="CA385" s="209"/>
      <c r="CB385" s="209"/>
      <c r="CC385" s="209"/>
      <c r="CD385" s="209"/>
      <c r="CE385" s="209"/>
      <c r="CF385" s="209"/>
      <c r="CG385" s="209"/>
      <c r="CH385" s="209"/>
      <c r="CI385" s="209"/>
      <c r="CJ385" s="209"/>
      <c r="CK385" s="209"/>
      <c r="CL385" s="209"/>
      <c r="CM385" s="209"/>
      <c r="CN385" s="209"/>
      <c r="CO385" s="209"/>
      <c r="CP385" s="209"/>
      <c r="CQ385" s="209"/>
      <c r="CR385" s="209"/>
      <c r="CS385" s="209"/>
      <c r="CT385" s="209"/>
      <c r="CU385" s="209"/>
      <c r="CV385" s="209"/>
      <c r="CW385" s="209"/>
      <c r="CX385" s="209"/>
      <c r="CY385" s="209"/>
      <c r="CZ385" s="209"/>
    </row>
    <row r="386" s="131" customFormat="true" ht="15" customHeight="true" x14ac:dyDescent="0.2">
      <c r="B386" s="133"/>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09"/>
      <c r="CA386" s="209"/>
      <c r="CB386" s="209"/>
      <c r="CC386" s="209"/>
      <c r="CD386" s="209"/>
      <c r="CE386" s="209"/>
      <c r="CF386" s="209"/>
      <c r="CG386" s="209"/>
      <c r="CH386" s="209"/>
      <c r="CI386" s="209"/>
      <c r="CJ386" s="209"/>
      <c r="CK386" s="209"/>
      <c r="CL386" s="209"/>
      <c r="CM386" s="209"/>
      <c r="CN386" s="209"/>
      <c r="CO386" s="209"/>
      <c r="CP386" s="209"/>
      <c r="CQ386" s="209"/>
      <c r="CR386" s="209"/>
      <c r="CS386" s="209"/>
      <c r="CT386" s="209"/>
      <c r="CU386" s="209"/>
      <c r="CV386" s="209"/>
      <c r="CW386" s="209"/>
      <c r="CX386" s="209"/>
      <c r="CY386" s="209"/>
      <c r="CZ386" s="209"/>
    </row>
    <row r="387" s="131" customFormat="true" ht="15" customHeight="true" x14ac:dyDescent="0.2">
      <c r="B387" s="133"/>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09"/>
      <c r="CA387" s="209"/>
      <c r="CB387" s="209"/>
      <c r="CC387" s="209"/>
      <c r="CD387" s="209"/>
      <c r="CE387" s="209"/>
      <c r="CF387" s="209"/>
      <c r="CG387" s="209"/>
      <c r="CH387" s="209"/>
      <c r="CI387" s="209"/>
      <c r="CJ387" s="209"/>
      <c r="CK387" s="209"/>
      <c r="CL387" s="209"/>
      <c r="CM387" s="209"/>
      <c r="CN387" s="209"/>
      <c r="CO387" s="209"/>
      <c r="CP387" s="209"/>
      <c r="CQ387" s="209"/>
      <c r="CR387" s="209"/>
      <c r="CS387" s="209"/>
      <c r="CT387" s="209"/>
      <c r="CU387" s="209"/>
      <c r="CV387" s="209"/>
      <c r="CW387" s="209"/>
      <c r="CX387" s="209"/>
      <c r="CY387" s="209"/>
      <c r="CZ387" s="209"/>
    </row>
    <row r="388" s="131" customFormat="true" ht="15" customHeight="true" x14ac:dyDescent="0.2">
      <c r="B388" s="133"/>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09"/>
      <c r="CA388" s="209"/>
      <c r="CB388" s="209"/>
      <c r="CC388" s="209"/>
      <c r="CD388" s="209"/>
      <c r="CE388" s="209"/>
      <c r="CF388" s="209"/>
      <c r="CG388" s="209"/>
      <c r="CH388" s="209"/>
      <c r="CI388" s="209"/>
      <c r="CJ388" s="209"/>
      <c r="CK388" s="209"/>
      <c r="CL388" s="209"/>
      <c r="CM388" s="209"/>
      <c r="CN388" s="209"/>
      <c r="CO388" s="209"/>
      <c r="CP388" s="209"/>
      <c r="CQ388" s="209"/>
      <c r="CR388" s="209"/>
      <c r="CS388" s="209"/>
      <c r="CT388" s="209"/>
      <c r="CU388" s="209"/>
      <c r="CV388" s="209"/>
      <c r="CW388" s="209"/>
      <c r="CX388" s="209"/>
      <c r="CY388" s="209"/>
      <c r="CZ388" s="209"/>
    </row>
    <row r="389" s="131" customFormat="true" ht="15" customHeight="true" x14ac:dyDescent="0.2">
      <c r="B389" s="133"/>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09"/>
      <c r="CA389" s="209"/>
      <c r="CB389" s="209"/>
      <c r="CC389" s="209"/>
      <c r="CD389" s="209"/>
      <c r="CE389" s="209"/>
      <c r="CF389" s="209"/>
      <c r="CG389" s="209"/>
      <c r="CH389" s="209"/>
      <c r="CI389" s="209"/>
      <c r="CJ389" s="209"/>
      <c r="CK389" s="209"/>
      <c r="CL389" s="209"/>
      <c r="CM389" s="209"/>
      <c r="CN389" s="209"/>
      <c r="CO389" s="209"/>
      <c r="CP389" s="209"/>
      <c r="CQ389" s="209"/>
      <c r="CR389" s="209"/>
      <c r="CS389" s="209"/>
      <c r="CT389" s="209"/>
      <c r="CU389" s="209"/>
      <c r="CV389" s="209"/>
      <c r="CW389" s="209"/>
      <c r="CX389" s="209"/>
      <c r="CY389" s="209"/>
      <c r="CZ389" s="209"/>
    </row>
    <row r="390" s="425" customFormat="true" ht="15" customHeight="true" x14ac:dyDescent="0.2">
      <c r="B390" s="424"/>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09"/>
      <c r="CA390" s="209"/>
      <c r="CB390" s="209"/>
      <c r="CC390" s="209"/>
      <c r="CD390" s="209"/>
      <c r="CE390" s="209"/>
      <c r="CF390" s="209"/>
      <c r="CG390" s="209"/>
      <c r="CH390" s="209"/>
      <c r="CI390" s="209"/>
      <c r="CJ390" s="209"/>
      <c r="CK390" s="209"/>
      <c r="CL390" s="209"/>
      <c r="CM390" s="209"/>
      <c r="CN390" s="209"/>
      <c r="CO390" s="209"/>
      <c r="CP390" s="209"/>
      <c r="CQ390" s="209"/>
      <c r="CR390" s="209"/>
      <c r="CS390" s="209"/>
      <c r="CT390" s="209"/>
      <c r="CU390" s="209"/>
      <c r="CV390" s="209"/>
      <c r="CW390" s="209"/>
      <c r="CX390" s="209"/>
      <c r="CY390" s="209"/>
      <c r="CZ390" s="209"/>
    </row>
    <row r="391" s="425" customFormat="true" ht="15" customHeight="true" x14ac:dyDescent="0.2">
      <c r="B391" s="424"/>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09"/>
      <c r="CA391" s="209"/>
      <c r="CB391" s="209"/>
      <c r="CC391" s="209"/>
      <c r="CD391" s="209"/>
      <c r="CE391" s="209"/>
      <c r="CF391" s="209"/>
      <c r="CG391" s="209"/>
      <c r="CH391" s="209"/>
      <c r="CI391" s="209"/>
      <c r="CJ391" s="209"/>
      <c r="CK391" s="209"/>
      <c r="CL391" s="209"/>
      <c r="CM391" s="209"/>
      <c r="CN391" s="209"/>
      <c r="CO391" s="209"/>
      <c r="CP391" s="209"/>
      <c r="CQ391" s="209"/>
      <c r="CR391" s="209"/>
      <c r="CS391" s="209"/>
      <c r="CT391" s="209"/>
      <c r="CU391" s="209"/>
      <c r="CV391" s="209"/>
      <c r="CW391" s="209"/>
      <c r="CX391" s="209"/>
      <c r="CY391" s="209"/>
      <c r="CZ391" s="209"/>
    </row>
    <row r="392" s="425" customFormat="true" ht="15" customHeight="true" x14ac:dyDescent="0.2">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09"/>
      <c r="CA392" s="209"/>
      <c r="CB392" s="209"/>
      <c r="CC392" s="209"/>
      <c r="CD392" s="209"/>
      <c r="CE392" s="209"/>
      <c r="CF392" s="209"/>
      <c r="CG392" s="209"/>
      <c r="CH392" s="209"/>
      <c r="CI392" s="209"/>
      <c r="CJ392" s="209"/>
      <c r="CK392" s="209"/>
      <c r="CL392" s="209"/>
      <c r="CM392" s="209"/>
      <c r="CN392" s="209"/>
      <c r="CO392" s="209"/>
      <c r="CP392" s="209"/>
      <c r="CQ392" s="209"/>
      <c r="CR392" s="209"/>
      <c r="CS392" s="209"/>
      <c r="CT392" s="209"/>
      <c r="CU392" s="209"/>
      <c r="CV392" s="209"/>
      <c r="CW392" s="209"/>
      <c r="CX392" s="209"/>
      <c r="CY392" s="209"/>
      <c r="CZ392" s="209"/>
    </row>
    <row r="393" s="425" customFormat="true" ht="15" customHeight="true" x14ac:dyDescent="0.2">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09"/>
      <c r="CA393" s="209"/>
      <c r="CB393" s="209"/>
      <c r="CC393" s="209"/>
      <c r="CD393" s="209"/>
      <c r="CE393" s="209"/>
      <c r="CF393" s="209"/>
      <c r="CG393" s="209"/>
      <c r="CH393" s="209"/>
      <c r="CI393" s="209"/>
      <c r="CJ393" s="209"/>
      <c r="CK393" s="209"/>
      <c r="CL393" s="209"/>
      <c r="CM393" s="209"/>
      <c r="CN393" s="209"/>
      <c r="CO393" s="209"/>
      <c r="CP393" s="209"/>
      <c r="CQ393" s="209"/>
      <c r="CR393" s="209"/>
      <c r="CS393" s="209"/>
      <c r="CT393" s="209"/>
      <c r="CU393" s="209"/>
      <c r="CV393" s="209"/>
      <c r="CW393" s="209"/>
      <c r="CX393" s="209"/>
      <c r="CY393" s="209"/>
      <c r="CZ393" s="209"/>
    </row>
    <row r="394" s="425" customFormat="true" ht="15" customHeight="true" x14ac:dyDescent="0.2">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09"/>
      <c r="CA394" s="209"/>
      <c r="CB394" s="209"/>
      <c r="CC394" s="209"/>
      <c r="CD394" s="209"/>
      <c r="CE394" s="209"/>
      <c r="CF394" s="209"/>
      <c r="CG394" s="209"/>
      <c r="CH394" s="209"/>
      <c r="CI394" s="209"/>
      <c r="CJ394" s="209"/>
      <c r="CK394" s="209"/>
      <c r="CL394" s="209"/>
      <c r="CM394" s="209"/>
      <c r="CN394" s="209"/>
      <c r="CO394" s="209"/>
      <c r="CP394" s="209"/>
      <c r="CQ394" s="209"/>
      <c r="CR394" s="209"/>
      <c r="CS394" s="209"/>
      <c r="CT394" s="209"/>
      <c r="CU394" s="209"/>
      <c r="CV394" s="209"/>
      <c r="CW394" s="209"/>
      <c r="CX394" s="209"/>
      <c r="CY394" s="209"/>
      <c r="CZ394" s="209"/>
    </row>
    <row r="395" s="425" customFormat="true" ht="15" customHeight="true" x14ac:dyDescent="0.2">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09"/>
      <c r="CA395" s="209"/>
      <c r="CB395" s="209"/>
      <c r="CC395" s="209"/>
      <c r="CD395" s="209"/>
      <c r="CE395" s="209"/>
      <c r="CF395" s="209"/>
      <c r="CG395" s="209"/>
      <c r="CH395" s="209"/>
      <c r="CI395" s="209"/>
      <c r="CJ395" s="209"/>
      <c r="CK395" s="209"/>
      <c r="CL395" s="209"/>
      <c r="CM395" s="209"/>
      <c r="CN395" s="209"/>
      <c r="CO395" s="209"/>
      <c r="CP395" s="209"/>
      <c r="CQ395" s="209"/>
      <c r="CR395" s="209"/>
      <c r="CS395" s="209"/>
      <c r="CT395" s="209"/>
      <c r="CU395" s="209"/>
      <c r="CV395" s="209"/>
      <c r="CW395" s="209"/>
      <c r="CX395" s="209"/>
      <c r="CY395" s="209"/>
      <c r="CZ395" s="209"/>
    </row>
    <row r="396" s="425" customFormat="true" ht="15" customHeight="true" x14ac:dyDescent="0.2">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09"/>
      <c r="CA396" s="209"/>
      <c r="CB396" s="209"/>
      <c r="CC396" s="209"/>
      <c r="CD396" s="209"/>
      <c r="CE396" s="209"/>
      <c r="CF396" s="209"/>
      <c r="CG396" s="209"/>
      <c r="CH396" s="209"/>
      <c r="CI396" s="209"/>
      <c r="CJ396" s="209"/>
      <c r="CK396" s="209"/>
      <c r="CL396" s="209"/>
      <c r="CM396" s="209"/>
      <c r="CN396" s="209"/>
      <c r="CO396" s="209"/>
      <c r="CP396" s="209"/>
      <c r="CQ396" s="209"/>
      <c r="CR396" s="209"/>
      <c r="CS396" s="209"/>
      <c r="CT396" s="209"/>
      <c r="CU396" s="209"/>
      <c r="CV396" s="209"/>
      <c r="CW396" s="209"/>
      <c r="CX396" s="209"/>
      <c r="CY396" s="209"/>
      <c r="CZ396" s="209"/>
    </row>
    <row r="397" s="425" customFormat="true" ht="15" customHeight="true" x14ac:dyDescent="0.2">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09"/>
      <c r="CA397" s="209"/>
      <c r="CB397" s="209"/>
      <c r="CC397" s="209"/>
      <c r="CD397" s="209"/>
      <c r="CE397" s="209"/>
      <c r="CF397" s="209"/>
      <c r="CG397" s="209"/>
      <c r="CH397" s="209"/>
      <c r="CI397" s="209"/>
      <c r="CJ397" s="209"/>
      <c r="CK397" s="209"/>
      <c r="CL397" s="209"/>
      <c r="CM397" s="209"/>
      <c r="CN397" s="209"/>
      <c r="CO397" s="209"/>
      <c r="CP397" s="209"/>
      <c r="CQ397" s="209"/>
      <c r="CR397" s="209"/>
      <c r="CS397" s="209"/>
      <c r="CT397" s="209"/>
      <c r="CU397" s="209"/>
      <c r="CV397" s="209"/>
      <c r="CW397" s="209"/>
      <c r="CX397" s="209"/>
      <c r="CY397" s="209"/>
      <c r="CZ397" s="209"/>
    </row>
    <row r="398" s="425" customFormat="true" ht="15" customHeight="true" x14ac:dyDescent="0.2">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09"/>
      <c r="CA398" s="209"/>
      <c r="CB398" s="209"/>
      <c r="CC398" s="209"/>
      <c r="CD398" s="209"/>
      <c r="CE398" s="209"/>
      <c r="CF398" s="209"/>
      <c r="CG398" s="209"/>
      <c r="CH398" s="209"/>
      <c r="CI398" s="209"/>
      <c r="CJ398" s="209"/>
      <c r="CK398" s="209"/>
      <c r="CL398" s="209"/>
      <c r="CM398" s="209"/>
      <c r="CN398" s="209"/>
      <c r="CO398" s="209"/>
      <c r="CP398" s="209"/>
      <c r="CQ398" s="209"/>
      <c r="CR398" s="209"/>
      <c r="CS398" s="209"/>
      <c r="CT398" s="209"/>
      <c r="CU398" s="209"/>
      <c r="CV398" s="209"/>
      <c r="CW398" s="209"/>
      <c r="CX398" s="209"/>
      <c r="CY398" s="209"/>
      <c r="CZ398" s="209"/>
    </row>
    <row r="399" s="479" customFormat="true" ht="15" customHeight="true" x14ac:dyDescent="0.25">
      <c r="A399" s="136"/>
      <c r="B399" s="136"/>
      <c r="C399" s="1713" t="s">
        <v>128</v>
      </c>
      <c r="D399" s="1714"/>
      <c r="E399" s="1714"/>
      <c r="F399" s="1714"/>
      <c r="G399" s="136"/>
      <c r="H399" s="1722" t="s">
        <v>129</v>
      </c>
      <c r="I399" s="1723"/>
      <c r="J399" s="1723"/>
      <c r="K399" s="1723"/>
      <c r="M399" s="1722" t="s">
        <v>130</v>
      </c>
      <c r="N399" s="1723"/>
      <c r="O399" s="1723"/>
      <c r="P399" s="1723"/>
      <c r="Z399" s="205"/>
      <c r="AA399" s="205"/>
      <c r="AB399" s="205"/>
      <c r="AC399" s="205"/>
      <c r="AD399" s="205"/>
      <c r="AE399" s="205"/>
      <c r="AF399" s="205"/>
      <c r="AG399" s="205"/>
      <c r="AH399" s="205"/>
      <c r="AI399" s="205"/>
      <c r="AJ399" s="205"/>
      <c r="AK399" s="205"/>
      <c r="AL399" s="205"/>
      <c r="AM399" s="205"/>
      <c r="AN399" s="205"/>
      <c r="AO399" s="205"/>
      <c r="AP399" s="205"/>
      <c r="AQ399" s="205"/>
      <c r="AR399" s="205"/>
      <c r="AS399" s="205"/>
      <c r="AT399" s="205"/>
      <c r="AU399" s="205"/>
      <c r="AV399" s="205"/>
      <c r="AW399" s="205"/>
      <c r="AX399" s="205"/>
      <c r="AY399" s="205"/>
      <c r="AZ399" s="205"/>
      <c r="BB399" s="136"/>
      <c r="BZ399" s="205"/>
      <c r="CA399" s="205"/>
      <c r="CB399" s="205"/>
      <c r="CC399" s="205"/>
      <c r="CD399" s="205"/>
      <c r="CE399" s="205"/>
      <c r="CF399" s="205"/>
      <c r="CG399" s="205"/>
      <c r="CH399" s="205"/>
      <c r="CI399" s="205"/>
      <c r="CJ399" s="205"/>
      <c r="CK399" s="205"/>
      <c r="CL399" s="205"/>
      <c r="CM399" s="205"/>
      <c r="CN399" s="205"/>
      <c r="CO399" s="205"/>
      <c r="CP399" s="205"/>
      <c r="CQ399" s="205"/>
      <c r="CR399" s="205"/>
      <c r="CS399" s="205"/>
      <c r="CT399" s="205"/>
      <c r="CU399" s="205"/>
      <c r="CV399" s="205"/>
      <c r="CW399" s="205"/>
      <c r="CX399" s="205"/>
      <c r="CY399" s="205"/>
      <c r="CZ399" s="205"/>
    </row>
    <row r="400" s="212" customFormat="true" ht="24" customHeight="true" x14ac:dyDescent="0.2">
      <c r="C400" s="1849" t="s">
        <v>218</v>
      </c>
      <c r="D400" s="1725"/>
      <c r="E400" s="1725"/>
      <c r="H400" s="1850" t="s">
        <v>218</v>
      </c>
      <c r="I400" s="1725"/>
      <c r="J400" s="1725"/>
      <c r="M400" s="1851" t="s">
        <v>218</v>
      </c>
      <c r="N400" s="1725"/>
      <c r="O400" s="1725"/>
      <c r="BA400" s="479"/>
      <c r="BB400" s="136"/>
      <c r="BC400" s="479"/>
      <c r="BD400" s="479"/>
      <c r="BE400" s="479"/>
      <c r="BF400" s="479"/>
      <c r="BG400" s="479"/>
      <c r="BH400" s="479"/>
      <c r="BI400" s="479"/>
      <c r="BJ400" s="479"/>
      <c r="BK400" s="479"/>
      <c r="BL400" s="479"/>
      <c r="BM400" s="479"/>
      <c r="BN400" s="479"/>
      <c r="BO400" s="479"/>
      <c r="BP400" s="479"/>
      <c r="BQ400" s="479"/>
      <c r="BR400" s="479"/>
      <c r="BS400" s="479"/>
      <c r="BT400" s="479"/>
      <c r="BU400" s="479"/>
      <c r="BV400" s="479"/>
      <c r="BW400" s="479"/>
      <c r="BX400" s="479"/>
      <c r="BY400" s="479"/>
      <c r="BZ400" s="205"/>
      <c r="CA400" s="205"/>
      <c r="CB400" s="205"/>
      <c r="CC400" s="205"/>
      <c r="CD400" s="205"/>
      <c r="CE400" s="205"/>
      <c r="CF400" s="205"/>
      <c r="CG400" s="205"/>
      <c r="CH400" s="205"/>
      <c r="CI400" s="205"/>
      <c r="CJ400" s="205"/>
      <c r="CK400" s="205"/>
      <c r="CL400" s="205"/>
      <c r="CM400" s="205"/>
      <c r="CN400" s="205"/>
      <c r="CO400" s="205"/>
      <c r="CP400" s="205"/>
      <c r="CQ400" s="205"/>
      <c r="CR400" s="205"/>
      <c r="CS400" s="205"/>
      <c r="CT400" s="205"/>
      <c r="CU400" s="205"/>
      <c r="CV400" s="205"/>
      <c r="CW400" s="205"/>
      <c r="CX400" s="205"/>
      <c r="CY400" s="205"/>
      <c r="CZ400" s="205"/>
    </row>
    <row r="401" s="212" customFormat="true" ht="25.15" customHeight="true" x14ac:dyDescent="0.2">
      <c r="C401" s="1728"/>
      <c r="D401" s="1725"/>
      <c r="E401" s="466" t="s">
        <v>219</v>
      </c>
      <c r="H401" s="1728"/>
      <c r="I401" s="1725"/>
      <c r="J401" s="467" t="s">
        <v>219</v>
      </c>
      <c r="M401" s="1728"/>
      <c r="N401" s="1725"/>
      <c r="O401" s="468" t="s">
        <v>219</v>
      </c>
      <c r="BA401" s="479"/>
      <c r="BB401" s="136"/>
      <c r="BC401" s="479"/>
      <c r="BD401" s="479"/>
      <c r="BE401" s="479"/>
      <c r="BF401" s="479"/>
      <c r="BG401" s="479"/>
      <c r="BH401" s="479"/>
      <c r="BI401" s="479"/>
      <c r="BJ401" s="479"/>
      <c r="BK401" s="479"/>
      <c r="BL401" s="479"/>
      <c r="BM401" s="479"/>
      <c r="BN401" s="479"/>
      <c r="BO401" s="479"/>
      <c r="BP401" s="479"/>
      <c r="BQ401" s="479"/>
      <c r="BR401" s="479"/>
      <c r="BS401" s="479"/>
      <c r="BT401" s="479"/>
      <c r="BU401" s="479"/>
      <c r="BV401" s="479"/>
      <c r="BW401" s="479"/>
      <c r="BX401" s="479"/>
      <c r="BY401" s="479"/>
      <c r="BZ401" s="205"/>
      <c r="CA401" s="205"/>
      <c r="CB401" s="205"/>
      <c r="CC401" s="205"/>
      <c r="CD401" s="205"/>
      <c r="CE401" s="205"/>
      <c r="CF401" s="205"/>
      <c r="CG401" s="205"/>
      <c r="CH401" s="205"/>
      <c r="CI401" s="205"/>
      <c r="CJ401" s="205"/>
      <c r="CK401" s="205"/>
      <c r="CL401" s="205"/>
      <c r="CM401" s="205"/>
      <c r="CN401" s="205"/>
      <c r="CO401" s="205"/>
      <c r="CP401" s="205"/>
      <c r="CQ401" s="205"/>
      <c r="CR401" s="205"/>
      <c r="CS401" s="205"/>
      <c r="CT401" s="205"/>
      <c r="CU401" s="205"/>
      <c r="CV401" s="205"/>
      <c r="CW401" s="205"/>
      <c r="CX401" s="205"/>
      <c r="CY401" s="205"/>
      <c r="CZ401" s="205"/>
    </row>
    <row r="402" s="212" customFormat="true" ht="25.15" customHeight="true" x14ac:dyDescent="0.2">
      <c r="B402" s="1732" t="s">
        <v>134</v>
      </c>
      <c r="C402" s="1725"/>
      <c r="D402" s="1725"/>
      <c r="E402" s="469" t="s">
        <v>220</v>
      </c>
      <c r="H402" s="1725"/>
      <c r="I402" s="1725"/>
      <c r="J402" s="470" t="s">
        <v>220</v>
      </c>
      <c r="M402" s="1725"/>
      <c r="N402" s="1725"/>
      <c r="O402" s="471" t="s">
        <v>220</v>
      </c>
      <c r="BA402" s="479"/>
      <c r="BB402" s="136"/>
      <c r="BC402" s="479"/>
      <c r="BD402" s="479"/>
      <c r="BE402" s="479"/>
      <c r="BF402" s="479"/>
      <c r="BG402" s="479"/>
      <c r="BH402" s="479"/>
      <c r="BI402" s="479"/>
      <c r="BJ402" s="479"/>
      <c r="BK402" s="479"/>
      <c r="BL402" s="479"/>
      <c r="BM402" s="479"/>
      <c r="BN402" s="479"/>
      <c r="BO402" s="479"/>
      <c r="BP402" s="479"/>
      <c r="BQ402" s="479"/>
      <c r="BR402" s="479"/>
      <c r="BS402" s="479"/>
      <c r="BT402" s="479"/>
      <c r="BU402" s="479"/>
      <c r="BV402" s="479"/>
      <c r="BW402" s="479"/>
      <c r="BX402" s="479"/>
      <c r="BY402" s="479"/>
      <c r="BZ402" s="205"/>
      <c r="CA402" s="205"/>
      <c r="CB402" s="205"/>
      <c r="CC402" s="205"/>
      <c r="CD402" s="205"/>
      <c r="CE402" s="205"/>
      <c r="CF402" s="205"/>
      <c r="CG402" s="205"/>
      <c r="CH402" s="205"/>
      <c r="CI402" s="205"/>
      <c r="CJ402" s="205"/>
      <c r="CK402" s="205"/>
      <c r="CL402" s="205"/>
      <c r="CM402" s="205"/>
      <c r="CN402" s="205"/>
      <c r="CO402" s="205"/>
      <c r="CP402" s="205"/>
      <c r="CQ402" s="205"/>
      <c r="CR402" s="205"/>
      <c r="CS402" s="205"/>
      <c r="CT402" s="205"/>
      <c r="CU402" s="205"/>
      <c r="CV402" s="205"/>
      <c r="CW402" s="205"/>
      <c r="CX402" s="205"/>
      <c r="CY402" s="205"/>
      <c r="CZ402" s="205"/>
    </row>
    <row r="403" s="212" customFormat="true" ht="25.15" customHeight="true" x14ac:dyDescent="0.2">
      <c r="B403" s="1725"/>
      <c r="C403" s="1846" t="s">
        <v>375</v>
      </c>
      <c r="D403" s="1734"/>
      <c r="E403" s="555">
        <v>-0.74533775678394132</v>
      </c>
      <c r="F403" s="488"/>
      <c r="G403" s="488"/>
      <c r="H403" s="1847" t="s">
        <v>222</v>
      </c>
      <c r="I403" s="1734"/>
      <c r="J403" s="556">
        <v>0.70491130301075089</v>
      </c>
      <c r="K403" s="488"/>
      <c r="L403" s="488"/>
      <c r="M403" s="1848" t="s">
        <v>221</v>
      </c>
      <c r="N403" s="1734"/>
      <c r="O403" s="557">
        <v>0.72133472763907491</v>
      </c>
      <c r="P403" s="488"/>
      <c r="Q403" s="488"/>
      <c r="BA403" s="207"/>
      <c r="BB403" s="281"/>
      <c r="BC403" s="207"/>
      <c r="BD403" s="207"/>
      <c r="BE403" s="207"/>
      <c r="BF403" s="207"/>
      <c r="BG403" s="207"/>
      <c r="BH403" s="207"/>
      <c r="BI403" s="207"/>
      <c r="BJ403" s="207"/>
      <c r="BK403" s="207"/>
      <c r="BL403" s="207"/>
      <c r="BM403" s="207"/>
      <c r="BN403" s="207"/>
      <c r="BO403" s="207"/>
      <c r="BP403" s="207"/>
      <c r="BQ403" s="207"/>
      <c r="BR403" s="207"/>
      <c r="BS403" s="207"/>
      <c r="BT403" s="207"/>
      <c r="BU403" s="207"/>
      <c r="BV403" s="207"/>
      <c r="BW403" s="207"/>
      <c r="BX403" s="207"/>
      <c r="BY403" s="207"/>
      <c r="BZ403" s="208"/>
      <c r="CA403" s="208"/>
      <c r="CB403" s="208"/>
      <c r="CC403" s="208"/>
      <c r="CD403" s="208"/>
      <c r="CE403" s="208"/>
      <c r="CF403" s="208"/>
      <c r="CG403" s="208"/>
      <c r="CH403" s="208"/>
      <c r="CI403" s="208"/>
      <c r="CJ403" s="208"/>
      <c r="CK403" s="208"/>
      <c r="CL403" s="208"/>
      <c r="CM403" s="208"/>
      <c r="CN403" s="208"/>
      <c r="CO403" s="208"/>
      <c r="CP403" s="208"/>
      <c r="CQ403" s="208"/>
      <c r="CR403" s="208"/>
      <c r="CS403" s="208"/>
      <c r="CT403" s="208"/>
      <c r="CU403" s="208"/>
      <c r="CV403" s="208"/>
      <c r="CW403" s="208"/>
      <c r="CX403" s="208"/>
      <c r="CY403" s="208"/>
      <c r="CZ403" s="208"/>
    </row>
    <row r="404" s="212" customFormat="true" ht="25.15" customHeight="true" x14ac:dyDescent="0.2">
      <c r="B404" s="1725"/>
      <c r="C404" s="1843" t="s">
        <v>222</v>
      </c>
      <c r="D404" s="1734"/>
      <c r="E404" s="558">
        <v>0.74087503139607946</v>
      </c>
      <c r="F404" s="488"/>
      <c r="G404" s="488"/>
      <c r="H404" s="1844" t="s">
        <v>375</v>
      </c>
      <c r="I404" s="1734"/>
      <c r="J404" s="559">
        <v>-0.68473106315078203</v>
      </c>
      <c r="K404" s="488"/>
      <c r="L404" s="488"/>
      <c r="M404" s="1845" t="s">
        <v>376</v>
      </c>
      <c r="N404" s="1734"/>
      <c r="O404" s="560">
        <v>0.7188585221729582</v>
      </c>
      <c r="P404" s="488"/>
      <c r="Q404" s="488"/>
      <c r="BA404" s="207"/>
      <c r="BB404" s="281"/>
      <c r="BC404" s="207"/>
      <c r="BD404" s="207"/>
      <c r="BE404" s="207"/>
      <c r="BF404" s="207"/>
      <c r="BG404" s="207"/>
      <c r="BH404" s="207"/>
      <c r="BI404" s="207"/>
      <c r="BJ404" s="207"/>
      <c r="BK404" s="207"/>
      <c r="BL404" s="207"/>
      <c r="BM404" s="207"/>
      <c r="BN404" s="207"/>
      <c r="BO404" s="207"/>
      <c r="BP404" s="207"/>
      <c r="BQ404" s="207"/>
      <c r="BR404" s="207"/>
      <c r="BS404" s="207"/>
      <c r="BT404" s="207"/>
      <c r="BU404" s="207"/>
      <c r="BV404" s="207"/>
      <c r="BW404" s="207"/>
      <c r="BX404" s="207"/>
      <c r="BY404" s="207"/>
      <c r="BZ404" s="208"/>
      <c r="CA404" s="208"/>
      <c r="CB404" s="208"/>
      <c r="CC404" s="208"/>
      <c r="CD404" s="208"/>
      <c r="CE404" s="208"/>
      <c r="CF404" s="208"/>
      <c r="CG404" s="208"/>
      <c r="CH404" s="208"/>
      <c r="CI404" s="208"/>
      <c r="CJ404" s="208"/>
      <c r="CK404" s="208"/>
      <c r="CL404" s="208"/>
      <c r="CM404" s="208"/>
      <c r="CN404" s="208"/>
      <c r="CO404" s="208"/>
      <c r="CP404" s="208"/>
      <c r="CQ404" s="208"/>
      <c r="CR404" s="208"/>
      <c r="CS404" s="208"/>
      <c r="CT404" s="208"/>
      <c r="CU404" s="208"/>
      <c r="CV404" s="208"/>
      <c r="CW404" s="208"/>
      <c r="CX404" s="208"/>
      <c r="CY404" s="208"/>
      <c r="CZ404" s="208"/>
    </row>
    <row r="405" s="212" customFormat="true" ht="25.15" customHeight="true" x14ac:dyDescent="0.2">
      <c r="B405" s="1725"/>
      <c r="C405" s="1843" t="s">
        <v>376</v>
      </c>
      <c r="D405" s="1734"/>
      <c r="E405" s="558">
        <v>0.72398024128903959</v>
      </c>
      <c r="F405" s="488"/>
      <c r="G405" s="488"/>
      <c r="H405" s="1844" t="s">
        <v>226</v>
      </c>
      <c r="I405" s="1734"/>
      <c r="J405" s="559">
        <v>0.68003639785901249</v>
      </c>
      <c r="K405" s="488"/>
      <c r="L405" s="488"/>
      <c r="M405" s="1845" t="s">
        <v>377</v>
      </c>
      <c r="N405" s="1734"/>
      <c r="O405" s="560">
        <v>0.65916700474563417</v>
      </c>
      <c r="P405" s="488"/>
      <c r="Q405" s="488"/>
      <c r="BA405" s="207"/>
      <c r="BB405" s="281"/>
      <c r="BC405" s="207"/>
      <c r="BD405" s="207"/>
      <c r="BE405" s="207"/>
      <c r="BF405" s="207"/>
      <c r="BG405" s="207"/>
      <c r="BH405" s="207"/>
      <c r="BI405" s="207"/>
      <c r="BJ405" s="207"/>
      <c r="BK405" s="207"/>
      <c r="BL405" s="207"/>
      <c r="BM405" s="207"/>
      <c r="BN405" s="207"/>
      <c r="BO405" s="207"/>
      <c r="BP405" s="207"/>
      <c r="BQ405" s="207"/>
      <c r="BR405" s="207"/>
      <c r="BS405" s="207"/>
      <c r="BT405" s="207"/>
      <c r="BU405" s="207"/>
      <c r="BV405" s="207"/>
      <c r="BW405" s="207"/>
      <c r="BX405" s="207"/>
      <c r="BY405" s="207"/>
      <c r="BZ405" s="208"/>
      <c r="CA405" s="208"/>
      <c r="CB405" s="208"/>
      <c r="CC405" s="208"/>
      <c r="CD405" s="208"/>
      <c r="CE405" s="208"/>
      <c r="CF405" s="208"/>
      <c r="CG405" s="208"/>
      <c r="CH405" s="208"/>
      <c r="CI405" s="208"/>
      <c r="CJ405" s="208"/>
      <c r="CK405" s="208"/>
      <c r="CL405" s="208"/>
      <c r="CM405" s="208"/>
      <c r="CN405" s="208"/>
      <c r="CO405" s="208"/>
      <c r="CP405" s="208"/>
      <c r="CQ405" s="208"/>
      <c r="CR405" s="208"/>
      <c r="CS405" s="208"/>
      <c r="CT405" s="208"/>
      <c r="CU405" s="208"/>
      <c r="CV405" s="208"/>
      <c r="CW405" s="208"/>
      <c r="CX405" s="208"/>
      <c r="CY405" s="208"/>
      <c r="CZ405" s="208"/>
    </row>
    <row r="406" s="212" customFormat="true" ht="25.15" customHeight="true" x14ac:dyDescent="0.2">
      <c r="B406" s="1725"/>
      <c r="C406" s="1843" t="s">
        <v>221</v>
      </c>
      <c r="D406" s="1734"/>
      <c r="E406" s="558">
        <v>0.72280283923881983</v>
      </c>
      <c r="F406" s="488"/>
      <c r="G406" s="488"/>
      <c r="H406" s="1844" t="s">
        <v>377</v>
      </c>
      <c r="I406" s="1734"/>
      <c r="J406" s="559">
        <v>0.60756013469800385</v>
      </c>
      <c r="K406" s="488"/>
      <c r="L406" s="488"/>
      <c r="M406" s="1845" t="s">
        <v>226</v>
      </c>
      <c r="N406" s="1734"/>
      <c r="O406" s="560">
        <v>0.65750421178790308</v>
      </c>
      <c r="P406" s="488"/>
      <c r="Q406" s="488"/>
      <c r="BA406" s="207"/>
      <c r="BB406" s="281"/>
      <c r="BC406" s="207"/>
      <c r="BD406" s="207"/>
      <c r="BE406" s="207"/>
      <c r="BF406" s="207"/>
      <c r="BG406" s="207"/>
      <c r="BH406" s="207"/>
      <c r="BI406" s="207"/>
      <c r="BJ406" s="207"/>
      <c r="BK406" s="207"/>
      <c r="BL406" s="207"/>
      <c r="BM406" s="207"/>
      <c r="BN406" s="207"/>
      <c r="BO406" s="207"/>
      <c r="BP406" s="207"/>
      <c r="BQ406" s="207"/>
      <c r="BR406" s="207"/>
      <c r="BS406" s="207"/>
      <c r="BT406" s="207"/>
      <c r="BU406" s="207"/>
      <c r="BV406" s="207"/>
      <c r="BW406" s="207"/>
      <c r="BX406" s="207"/>
      <c r="BY406" s="207"/>
      <c r="BZ406" s="208"/>
      <c r="CA406" s="208"/>
      <c r="CB406" s="208"/>
      <c r="CC406" s="208"/>
      <c r="CD406" s="208"/>
      <c r="CE406" s="208"/>
      <c r="CF406" s="208"/>
      <c r="CG406" s="208"/>
      <c r="CH406" s="208"/>
      <c r="CI406" s="208"/>
      <c r="CJ406" s="208"/>
      <c r="CK406" s="208"/>
      <c r="CL406" s="208"/>
      <c r="CM406" s="208"/>
      <c r="CN406" s="208"/>
      <c r="CO406" s="208"/>
      <c r="CP406" s="208"/>
      <c r="CQ406" s="208"/>
      <c r="CR406" s="208"/>
      <c r="CS406" s="208"/>
      <c r="CT406" s="208"/>
      <c r="CU406" s="208"/>
      <c r="CV406" s="208"/>
      <c r="CW406" s="208"/>
      <c r="CX406" s="208"/>
      <c r="CY406" s="208"/>
      <c r="CZ406" s="208"/>
    </row>
    <row r="407" s="212" customFormat="true" ht="25.15" customHeight="true" x14ac:dyDescent="0.2">
      <c r="B407" s="1725"/>
      <c r="C407" s="1843" t="s">
        <v>226</v>
      </c>
      <c r="D407" s="1734"/>
      <c r="E407" s="558">
        <v>0.70991167291074575</v>
      </c>
      <c r="F407" s="488"/>
      <c r="G407" s="488"/>
      <c r="H407" s="1844" t="s">
        <v>376</v>
      </c>
      <c r="I407" s="1734"/>
      <c r="J407" s="559">
        <v>0.60230951457690163</v>
      </c>
      <c r="K407" s="488"/>
      <c r="L407" s="488"/>
      <c r="M407" s="1845" t="s">
        <v>375</v>
      </c>
      <c r="N407" s="1734"/>
      <c r="O407" s="560">
        <v>-0.63666531047364394</v>
      </c>
      <c r="P407" s="488"/>
      <c r="Q407" s="488"/>
      <c r="BA407" s="207"/>
      <c r="BB407" s="281"/>
      <c r="BC407" s="207"/>
      <c r="BD407" s="207"/>
      <c r="BE407" s="207"/>
      <c r="BF407" s="207"/>
      <c r="BG407" s="207"/>
      <c r="BH407" s="207"/>
      <c r="BI407" s="207"/>
      <c r="BJ407" s="207"/>
      <c r="BK407" s="207"/>
      <c r="BL407" s="207"/>
      <c r="BM407" s="207"/>
      <c r="BN407" s="207"/>
      <c r="BO407" s="207"/>
      <c r="BP407" s="207"/>
      <c r="BQ407" s="207"/>
      <c r="BR407" s="207"/>
      <c r="BS407" s="207"/>
      <c r="BT407" s="207"/>
      <c r="BU407" s="207"/>
      <c r="BV407" s="207"/>
      <c r="BW407" s="207"/>
      <c r="BX407" s="207"/>
      <c r="BY407" s="207"/>
      <c r="BZ407" s="208"/>
      <c r="CA407" s="208"/>
      <c r="CB407" s="208"/>
      <c r="CC407" s="208"/>
      <c r="CD407" s="208"/>
      <c r="CE407" s="208"/>
      <c r="CF407" s="208"/>
      <c r="CG407" s="208"/>
      <c r="CH407" s="208"/>
      <c r="CI407" s="208"/>
      <c r="CJ407" s="208"/>
      <c r="CK407" s="208"/>
      <c r="CL407" s="208"/>
      <c r="CM407" s="208"/>
      <c r="CN407" s="208"/>
      <c r="CO407" s="208"/>
      <c r="CP407" s="208"/>
      <c r="CQ407" s="208"/>
      <c r="CR407" s="208"/>
      <c r="CS407" s="208"/>
      <c r="CT407" s="208"/>
      <c r="CU407" s="208"/>
      <c r="CV407" s="208"/>
      <c r="CW407" s="208"/>
      <c r="CX407" s="208"/>
      <c r="CY407" s="208"/>
      <c r="CZ407" s="208"/>
    </row>
    <row r="408" s="212" customFormat="true" ht="25.15" customHeight="true" x14ac:dyDescent="0.2">
      <c r="B408" s="1725"/>
      <c r="C408" s="1843" t="s">
        <v>377</v>
      </c>
      <c r="D408" s="1734"/>
      <c r="E408" s="558">
        <v>0.69817006154056815</v>
      </c>
      <c r="F408" s="488"/>
      <c r="G408" s="488"/>
      <c r="H408" s="1844" t="s">
        <v>221</v>
      </c>
      <c r="I408" s="1734"/>
      <c r="J408" s="559">
        <v>0.59630778160266196</v>
      </c>
      <c r="K408" s="488"/>
      <c r="L408" s="488"/>
      <c r="M408" s="1845" t="s">
        <v>222</v>
      </c>
      <c r="N408" s="1734"/>
      <c r="O408" s="560">
        <v>0.62997165069714123</v>
      </c>
      <c r="P408" s="488"/>
      <c r="Q408" s="488"/>
      <c r="BA408" s="207"/>
      <c r="BB408" s="281"/>
      <c r="BC408" s="207"/>
      <c r="BD408" s="207"/>
      <c r="BE408" s="207"/>
      <c r="BF408" s="207"/>
      <c r="BG408" s="207"/>
      <c r="BH408" s="207"/>
      <c r="BI408" s="207"/>
      <c r="BJ408" s="207"/>
      <c r="BK408" s="207"/>
      <c r="BL408" s="207"/>
      <c r="BM408" s="207"/>
      <c r="BN408" s="207"/>
      <c r="BO408" s="207"/>
      <c r="BP408" s="207"/>
      <c r="BQ408" s="207"/>
      <c r="BR408" s="207"/>
      <c r="BS408" s="207"/>
      <c r="BT408" s="207"/>
      <c r="BU408" s="207"/>
      <c r="BV408" s="207"/>
      <c r="BW408" s="207"/>
      <c r="BX408" s="207"/>
      <c r="BY408" s="207"/>
      <c r="BZ408" s="208"/>
      <c r="CA408" s="208"/>
      <c r="CB408" s="208"/>
      <c r="CC408" s="208"/>
      <c r="CD408" s="208"/>
      <c r="CE408" s="208"/>
      <c r="CF408" s="208"/>
      <c r="CG408" s="208"/>
      <c r="CH408" s="208"/>
      <c r="CI408" s="208"/>
      <c r="CJ408" s="208"/>
      <c r="CK408" s="208"/>
      <c r="CL408" s="208"/>
      <c r="CM408" s="208"/>
      <c r="CN408" s="208"/>
      <c r="CO408" s="208"/>
      <c r="CP408" s="208"/>
      <c r="CQ408" s="208"/>
      <c r="CR408" s="208"/>
      <c r="CS408" s="208"/>
      <c r="CT408" s="208"/>
      <c r="CU408" s="208"/>
      <c r="CV408" s="208"/>
      <c r="CW408" s="208"/>
      <c r="CX408" s="208"/>
      <c r="CY408" s="208"/>
      <c r="CZ408" s="208"/>
    </row>
    <row r="409" s="212" customFormat="true" ht="25.15" customHeight="true" x14ac:dyDescent="0.2">
      <c r="B409" s="1725"/>
      <c r="C409" s="1843" t="s">
        <v>378</v>
      </c>
      <c r="D409" s="1734"/>
      <c r="E409" s="558">
        <v>0.59867360555322147</v>
      </c>
      <c r="F409" s="488"/>
      <c r="G409" s="488"/>
      <c r="H409" s="1844" t="s">
        <v>295</v>
      </c>
      <c r="I409" s="1734"/>
      <c r="J409" s="559">
        <v>-0.58005731671863558</v>
      </c>
      <c r="K409" s="488"/>
      <c r="L409" s="488"/>
      <c r="M409" s="1845" t="s">
        <v>379</v>
      </c>
      <c r="N409" s="1734"/>
      <c r="O409" s="560">
        <v>0.58980891321273898</v>
      </c>
      <c r="P409" s="488"/>
      <c r="Q409" s="488"/>
      <c r="BA409" s="207"/>
      <c r="BB409" s="281"/>
      <c r="BC409" s="207"/>
      <c r="BD409" s="207"/>
      <c r="BE409" s="207"/>
      <c r="BF409" s="207"/>
      <c r="BG409" s="207"/>
      <c r="BH409" s="207"/>
      <c r="BI409" s="207"/>
      <c r="BJ409" s="207"/>
      <c r="BK409" s="207"/>
      <c r="BL409" s="207"/>
      <c r="BM409" s="207"/>
      <c r="BN409" s="207"/>
      <c r="BO409" s="207"/>
      <c r="BP409" s="207"/>
      <c r="BQ409" s="207"/>
      <c r="BR409" s="207"/>
      <c r="BS409" s="207"/>
      <c r="BT409" s="207"/>
      <c r="BU409" s="207"/>
      <c r="BV409" s="207"/>
      <c r="BW409" s="207"/>
      <c r="BX409" s="207"/>
      <c r="BY409" s="207"/>
      <c r="BZ409" s="208"/>
      <c r="CA409" s="208"/>
      <c r="CB409" s="208"/>
      <c r="CC409" s="208"/>
      <c r="CD409" s="208"/>
      <c r="CE409" s="208"/>
      <c r="CF409" s="208"/>
      <c r="CG409" s="208"/>
      <c r="CH409" s="208"/>
      <c r="CI409" s="208"/>
      <c r="CJ409" s="208"/>
      <c r="CK409" s="208"/>
      <c r="CL409" s="208"/>
      <c r="CM409" s="208"/>
      <c r="CN409" s="208"/>
      <c r="CO409" s="208"/>
      <c r="CP409" s="208"/>
      <c r="CQ409" s="208"/>
      <c r="CR409" s="208"/>
      <c r="CS409" s="208"/>
      <c r="CT409" s="208"/>
      <c r="CU409" s="208"/>
      <c r="CV409" s="208"/>
      <c r="CW409" s="208"/>
      <c r="CX409" s="208"/>
      <c r="CY409" s="208"/>
      <c r="CZ409" s="208"/>
    </row>
    <row r="410" s="212" customFormat="true" ht="25.15" customHeight="true" x14ac:dyDescent="0.2">
      <c r="B410" s="1725"/>
      <c r="C410" s="1843" t="s">
        <v>379</v>
      </c>
      <c r="D410" s="1734"/>
      <c r="E410" s="558">
        <v>0.59588191862667717</v>
      </c>
      <c r="F410" s="488"/>
      <c r="G410" s="488"/>
      <c r="H410" s="1844" t="s">
        <v>380</v>
      </c>
      <c r="I410" s="1734"/>
      <c r="J410" s="559">
        <v>0.5673234397728848</v>
      </c>
      <c r="K410" s="488"/>
      <c r="L410" s="488"/>
      <c r="M410" s="1845" t="s">
        <v>378</v>
      </c>
      <c r="N410" s="1734"/>
      <c r="O410" s="560">
        <v>0.57311019996192214</v>
      </c>
      <c r="P410" s="488"/>
      <c r="Q410" s="488"/>
      <c r="BA410" s="207"/>
      <c r="BB410" s="281"/>
      <c r="BC410" s="207"/>
      <c r="BD410" s="207"/>
      <c r="BE410" s="207"/>
      <c r="BF410" s="207"/>
      <c r="BG410" s="207"/>
      <c r="BH410" s="207"/>
      <c r="BI410" s="207"/>
      <c r="BJ410" s="207"/>
      <c r="BK410" s="207"/>
      <c r="BL410" s="207"/>
      <c r="BM410" s="207"/>
      <c r="BN410" s="207"/>
      <c r="BO410" s="207"/>
      <c r="BP410" s="207"/>
      <c r="BQ410" s="207"/>
      <c r="BR410" s="207"/>
      <c r="BS410" s="207"/>
      <c r="BT410" s="207"/>
      <c r="BU410" s="207"/>
      <c r="BV410" s="207"/>
      <c r="BW410" s="207"/>
      <c r="BX410" s="207"/>
      <c r="BY410" s="207"/>
      <c r="BZ410" s="208"/>
      <c r="CA410" s="208"/>
      <c r="CB410" s="208"/>
      <c r="CC410" s="208"/>
      <c r="CD410" s="208"/>
      <c r="CE410" s="208"/>
      <c r="CF410" s="208"/>
      <c r="CG410" s="208"/>
      <c r="CH410" s="208"/>
      <c r="CI410" s="208"/>
      <c r="CJ410" s="208"/>
      <c r="CK410" s="208"/>
      <c r="CL410" s="208"/>
      <c r="CM410" s="208"/>
      <c r="CN410" s="208"/>
      <c r="CO410" s="208"/>
      <c r="CP410" s="208"/>
      <c r="CQ410" s="208"/>
      <c r="CR410" s="208"/>
      <c r="CS410" s="208"/>
      <c r="CT410" s="208"/>
      <c r="CU410" s="208"/>
      <c r="CV410" s="208"/>
      <c r="CW410" s="208"/>
      <c r="CX410" s="208"/>
      <c r="CY410" s="208"/>
      <c r="CZ410" s="208"/>
    </row>
    <row r="411" s="212" customFormat="true" ht="25.15" customHeight="true" x14ac:dyDescent="0.2">
      <c r="B411" s="1725"/>
      <c r="C411" s="1843" t="s">
        <v>295</v>
      </c>
      <c r="D411" s="1734"/>
      <c r="E411" s="558">
        <v>-0.57405423974330549</v>
      </c>
      <c r="F411" s="488"/>
      <c r="G411" s="488"/>
      <c r="H411" s="1844" t="s">
        <v>233</v>
      </c>
      <c r="I411" s="1734"/>
      <c r="J411" s="559">
        <v>0.5621960331678536</v>
      </c>
      <c r="K411" s="488"/>
      <c r="L411" s="488"/>
      <c r="M411" s="1845" t="s">
        <v>233</v>
      </c>
      <c r="N411" s="1734"/>
      <c r="O411" s="560">
        <v>0.56464576354011708</v>
      </c>
      <c r="P411" s="488"/>
      <c r="Q411" s="488"/>
      <c r="BA411" s="207"/>
      <c r="BB411" s="281"/>
      <c r="BC411" s="207"/>
      <c r="BD411" s="207"/>
      <c r="BE411" s="207"/>
      <c r="BF411" s="207"/>
      <c r="BG411" s="207"/>
      <c r="BH411" s="207"/>
      <c r="BI411" s="207"/>
      <c r="BJ411" s="207"/>
      <c r="BK411" s="207"/>
      <c r="BL411" s="207"/>
      <c r="BM411" s="207"/>
      <c r="BN411" s="207"/>
      <c r="BO411" s="207"/>
      <c r="BP411" s="207"/>
      <c r="BQ411" s="207"/>
      <c r="BR411" s="207"/>
      <c r="BS411" s="207"/>
      <c r="BT411" s="207"/>
      <c r="BU411" s="207"/>
      <c r="BV411" s="207"/>
      <c r="BW411" s="207"/>
      <c r="BX411" s="207"/>
      <c r="BY411" s="207"/>
      <c r="BZ411" s="208"/>
      <c r="CA411" s="208"/>
      <c r="CB411" s="208"/>
      <c r="CC411" s="208"/>
      <c r="CD411" s="208"/>
      <c r="CE411" s="208"/>
      <c r="CF411" s="208"/>
      <c r="CG411" s="208"/>
      <c r="CH411" s="208"/>
      <c r="CI411" s="208"/>
      <c r="CJ411" s="208"/>
      <c r="CK411" s="208"/>
      <c r="CL411" s="208"/>
      <c r="CM411" s="208"/>
      <c r="CN411" s="208"/>
      <c r="CO411" s="208"/>
      <c r="CP411" s="208"/>
      <c r="CQ411" s="208"/>
      <c r="CR411" s="208"/>
      <c r="CS411" s="208"/>
      <c r="CT411" s="208"/>
      <c r="CU411" s="208"/>
      <c r="CV411" s="208"/>
      <c r="CW411" s="208"/>
      <c r="CX411" s="208"/>
      <c r="CY411" s="208"/>
      <c r="CZ411" s="208"/>
    </row>
    <row r="412" s="212" customFormat="true" ht="25.15" customHeight="true" x14ac:dyDescent="0.2">
      <c r="B412" s="1725"/>
      <c r="C412" s="1843" t="s">
        <v>233</v>
      </c>
      <c r="D412" s="1734"/>
      <c r="E412" s="558">
        <v>0.57396275355301696</v>
      </c>
      <c r="F412" s="488"/>
      <c r="G412" s="488"/>
      <c r="H412" s="1844" t="s">
        <v>378</v>
      </c>
      <c r="I412" s="1734"/>
      <c r="J412" s="559">
        <v>0.56204119910181405</v>
      </c>
      <c r="K412" s="488"/>
      <c r="L412" s="488"/>
      <c r="M412" s="1845" t="s">
        <v>381</v>
      </c>
      <c r="N412" s="1734"/>
      <c r="O412" s="560">
        <v>0.53279994301324041</v>
      </c>
      <c r="P412" s="488"/>
      <c r="Q412" s="488"/>
      <c r="BA412" s="207"/>
      <c r="BB412" s="281"/>
      <c r="BC412" s="207"/>
      <c r="BD412" s="207"/>
      <c r="BE412" s="207"/>
      <c r="BF412" s="207"/>
      <c r="BG412" s="207"/>
      <c r="BH412" s="207"/>
      <c r="BI412" s="207"/>
      <c r="BJ412" s="207"/>
      <c r="BK412" s="207"/>
      <c r="BL412" s="207"/>
      <c r="BM412" s="207"/>
      <c r="BN412" s="207"/>
      <c r="BO412" s="207"/>
      <c r="BP412" s="207"/>
      <c r="BQ412" s="207"/>
      <c r="BR412" s="207"/>
      <c r="BS412" s="207"/>
      <c r="BT412" s="207"/>
      <c r="BU412" s="207"/>
      <c r="BV412" s="207"/>
      <c r="BW412" s="207"/>
      <c r="BX412" s="207"/>
      <c r="BY412" s="207"/>
      <c r="BZ412" s="208"/>
      <c r="CA412" s="208"/>
      <c r="CB412" s="208"/>
      <c r="CC412" s="208"/>
      <c r="CD412" s="208"/>
      <c r="CE412" s="208"/>
      <c r="CF412" s="208"/>
      <c r="CG412" s="208"/>
      <c r="CH412" s="208"/>
      <c r="CI412" s="208"/>
      <c r="CJ412" s="208"/>
      <c r="CK412" s="208"/>
      <c r="CL412" s="208"/>
      <c r="CM412" s="208"/>
      <c r="CN412" s="208"/>
      <c r="CO412" s="208"/>
      <c r="CP412" s="208"/>
      <c r="CQ412" s="208"/>
      <c r="CR412" s="208"/>
      <c r="CS412" s="208"/>
      <c r="CT412" s="208"/>
      <c r="CU412" s="208"/>
      <c r="CV412" s="208"/>
      <c r="CW412" s="208"/>
      <c r="CX412" s="208"/>
      <c r="CY412" s="208"/>
      <c r="CZ412" s="208"/>
    </row>
    <row r="413" s="212" customFormat="true" ht="25.15" customHeight="true" x14ac:dyDescent="0.2">
      <c r="B413" s="1725"/>
      <c r="C413" s="1843" t="s">
        <v>380</v>
      </c>
      <c r="D413" s="1734"/>
      <c r="E413" s="558">
        <v>0.56856351063966837</v>
      </c>
      <c r="F413" s="488"/>
      <c r="G413" s="488"/>
      <c r="H413" s="1844" t="s">
        <v>381</v>
      </c>
      <c r="I413" s="1734"/>
      <c r="J413" s="559">
        <v>0.52335651366394265</v>
      </c>
      <c r="K413" s="488"/>
      <c r="L413" s="488"/>
      <c r="M413" s="1845" t="s">
        <v>238</v>
      </c>
      <c r="N413" s="1734"/>
      <c r="O413" s="560">
        <v>-0.52756015431303416</v>
      </c>
      <c r="P413" s="488"/>
      <c r="Q413" s="488"/>
      <c r="BA413" s="207"/>
      <c r="BB413" s="281"/>
      <c r="BC413" s="207"/>
      <c r="BD413" s="207"/>
      <c r="BE413" s="207"/>
      <c r="BF413" s="207"/>
      <c r="BG413" s="207"/>
      <c r="BH413" s="207"/>
      <c r="BI413" s="207"/>
      <c r="BJ413" s="207"/>
      <c r="BK413" s="207"/>
      <c r="BL413" s="207"/>
      <c r="BM413" s="207"/>
      <c r="BN413" s="207"/>
      <c r="BO413" s="207"/>
      <c r="BP413" s="207"/>
      <c r="BQ413" s="207"/>
      <c r="BR413" s="207"/>
      <c r="BS413" s="207"/>
      <c r="BT413" s="207"/>
      <c r="BU413" s="207"/>
      <c r="BV413" s="207"/>
      <c r="BW413" s="207"/>
      <c r="BX413" s="207"/>
      <c r="BY413" s="207"/>
      <c r="BZ413" s="208"/>
      <c r="CA413" s="208"/>
      <c r="CB413" s="208"/>
      <c r="CC413" s="208"/>
      <c r="CD413" s="208"/>
      <c r="CE413" s="208"/>
      <c r="CF413" s="208"/>
      <c r="CG413" s="208"/>
      <c r="CH413" s="208"/>
      <c r="CI413" s="208"/>
      <c r="CJ413" s="208"/>
      <c r="CK413" s="208"/>
      <c r="CL413" s="208"/>
      <c r="CM413" s="208"/>
      <c r="CN413" s="208"/>
      <c r="CO413" s="208"/>
      <c r="CP413" s="208"/>
      <c r="CQ413" s="208"/>
      <c r="CR413" s="208"/>
      <c r="CS413" s="208"/>
      <c r="CT413" s="208"/>
      <c r="CU413" s="208"/>
      <c r="CV413" s="208"/>
      <c r="CW413" s="208"/>
      <c r="CX413" s="208"/>
      <c r="CY413" s="208"/>
      <c r="CZ413" s="208"/>
    </row>
    <row r="414" s="212" customFormat="true" ht="25.15" customHeight="true" x14ac:dyDescent="0.2">
      <c r="B414" s="1725"/>
      <c r="C414" s="1843" t="s">
        <v>238</v>
      </c>
      <c r="D414" s="1734"/>
      <c r="E414" s="558">
        <v>-0.56626685346436978</v>
      </c>
      <c r="F414" s="488"/>
      <c r="G414" s="488"/>
      <c r="H414" s="1844" t="s">
        <v>382</v>
      </c>
      <c r="I414" s="1734"/>
      <c r="J414" s="559">
        <v>0.52120028395471996</v>
      </c>
      <c r="K414" s="488"/>
      <c r="L414" s="488"/>
      <c r="M414" s="1845" t="s">
        <v>383</v>
      </c>
      <c r="N414" s="1734"/>
      <c r="O414" s="560">
        <v>0.51673958269868336</v>
      </c>
      <c r="P414" s="488"/>
      <c r="Q414" s="488"/>
      <c r="BA414" s="207"/>
      <c r="BB414" s="281"/>
      <c r="BC414" s="207"/>
      <c r="BD414" s="207"/>
      <c r="BE414" s="207"/>
      <c r="BF414" s="207"/>
      <c r="BG414" s="207"/>
      <c r="BH414" s="207"/>
      <c r="BI414" s="207"/>
      <c r="BJ414" s="207"/>
      <c r="BK414" s="207"/>
      <c r="BL414" s="207"/>
      <c r="BM414" s="207"/>
      <c r="BN414" s="207"/>
      <c r="BO414" s="207"/>
      <c r="BP414" s="207"/>
      <c r="BQ414" s="207"/>
      <c r="BR414" s="207"/>
      <c r="BS414" s="207"/>
      <c r="BT414" s="207"/>
      <c r="BU414" s="207"/>
      <c r="BV414" s="207"/>
      <c r="BW414" s="207"/>
      <c r="BX414" s="207"/>
      <c r="BY414" s="207"/>
      <c r="BZ414" s="208"/>
      <c r="CA414" s="208"/>
      <c r="CB414" s="208"/>
      <c r="CC414" s="208"/>
      <c r="CD414" s="208"/>
      <c r="CE414" s="208"/>
      <c r="CF414" s="208"/>
      <c r="CG414" s="208"/>
      <c r="CH414" s="208"/>
      <c r="CI414" s="208"/>
      <c r="CJ414" s="208"/>
      <c r="CK414" s="208"/>
      <c r="CL414" s="208"/>
      <c r="CM414" s="208"/>
      <c r="CN414" s="208"/>
      <c r="CO414" s="208"/>
      <c r="CP414" s="208"/>
      <c r="CQ414" s="208"/>
      <c r="CR414" s="208"/>
      <c r="CS414" s="208"/>
      <c r="CT414" s="208"/>
      <c r="CU414" s="208"/>
      <c r="CV414" s="208"/>
      <c r="CW414" s="208"/>
      <c r="CX414" s="208"/>
      <c r="CY414" s="208"/>
      <c r="CZ414" s="208"/>
    </row>
    <row r="415" s="212" customFormat="true" ht="25.15" customHeight="true" x14ac:dyDescent="0.2">
      <c r="B415" s="1725"/>
      <c r="C415" s="1843" t="s">
        <v>381</v>
      </c>
      <c r="D415" s="1734"/>
      <c r="E415" s="558">
        <v>0.55611603619240302</v>
      </c>
      <c r="F415" s="488"/>
      <c r="G415" s="488"/>
      <c r="H415" s="1844" t="s">
        <v>384</v>
      </c>
      <c r="I415" s="1734"/>
      <c r="J415" s="559">
        <v>0.51861914187016966</v>
      </c>
      <c r="K415" s="488"/>
      <c r="L415" s="488"/>
      <c r="M415" s="1845" t="s">
        <v>380</v>
      </c>
      <c r="N415" s="1734"/>
      <c r="O415" s="560">
        <v>0.4958107105595887</v>
      </c>
      <c r="P415" s="488"/>
      <c r="Q415" s="488"/>
      <c r="BA415" s="207"/>
      <c r="BB415" s="281"/>
      <c r="BC415" s="207"/>
      <c r="BD415" s="207"/>
      <c r="BE415" s="207"/>
      <c r="BF415" s="207"/>
      <c r="BG415" s="207"/>
      <c r="BH415" s="207"/>
      <c r="BI415" s="207"/>
      <c r="BJ415" s="207"/>
      <c r="BK415" s="207"/>
      <c r="BL415" s="207"/>
      <c r="BM415" s="207"/>
      <c r="BN415" s="207"/>
      <c r="BO415" s="207"/>
      <c r="BP415" s="207"/>
      <c r="BQ415" s="207"/>
      <c r="BR415" s="207"/>
      <c r="BS415" s="207"/>
      <c r="BT415" s="207"/>
      <c r="BU415" s="207"/>
      <c r="BV415" s="207"/>
      <c r="BW415" s="207"/>
      <c r="BX415" s="207"/>
      <c r="BY415" s="207"/>
      <c r="BZ415" s="208"/>
      <c r="CA415" s="208"/>
      <c r="CB415" s="208"/>
      <c r="CC415" s="208"/>
      <c r="CD415" s="208"/>
      <c r="CE415" s="208"/>
      <c r="CF415" s="208"/>
      <c r="CG415" s="208"/>
      <c r="CH415" s="208"/>
      <c r="CI415" s="208"/>
      <c r="CJ415" s="208"/>
      <c r="CK415" s="208"/>
      <c r="CL415" s="208"/>
      <c r="CM415" s="208"/>
      <c r="CN415" s="208"/>
      <c r="CO415" s="208"/>
      <c r="CP415" s="208"/>
      <c r="CQ415" s="208"/>
      <c r="CR415" s="208"/>
      <c r="CS415" s="208"/>
      <c r="CT415" s="208"/>
      <c r="CU415" s="208"/>
      <c r="CV415" s="208"/>
      <c r="CW415" s="208"/>
      <c r="CX415" s="208"/>
      <c r="CY415" s="208"/>
      <c r="CZ415" s="208"/>
    </row>
    <row r="416" s="212" customFormat="true" ht="25.15" customHeight="true" x14ac:dyDescent="0.2">
      <c r="B416" s="1725"/>
      <c r="C416" s="1843" t="s">
        <v>384</v>
      </c>
      <c r="D416" s="1734"/>
      <c r="E416" s="558">
        <v>0.54300502703951459</v>
      </c>
      <c r="F416" s="488"/>
      <c r="G416" s="488"/>
      <c r="H416" s="1844" t="s">
        <v>230</v>
      </c>
      <c r="I416" s="1734"/>
      <c r="J416" s="559">
        <v>0.51809681529856444</v>
      </c>
      <c r="K416" s="488"/>
      <c r="L416" s="488"/>
      <c r="M416" s="1845" t="s">
        <v>384</v>
      </c>
      <c r="N416" s="1734"/>
      <c r="O416" s="560">
        <v>0.48642432434147376</v>
      </c>
      <c r="P416" s="488"/>
      <c r="Q416" s="488"/>
      <c r="BA416" s="207"/>
      <c r="BB416" s="281"/>
      <c r="BC416" s="207"/>
      <c r="BD416" s="207"/>
      <c r="BE416" s="207"/>
      <c r="BF416" s="207"/>
      <c r="BG416" s="207"/>
      <c r="BH416" s="207"/>
      <c r="BI416" s="207"/>
      <c r="BJ416" s="207"/>
      <c r="BK416" s="207"/>
      <c r="BL416" s="207"/>
      <c r="BM416" s="207"/>
      <c r="BN416" s="207"/>
      <c r="BO416" s="207"/>
      <c r="BP416" s="207"/>
      <c r="BQ416" s="207"/>
      <c r="BR416" s="207"/>
      <c r="BS416" s="207"/>
      <c r="BT416" s="207"/>
      <c r="BU416" s="207"/>
      <c r="BV416" s="207"/>
      <c r="BW416" s="207"/>
      <c r="BX416" s="207"/>
      <c r="BY416" s="207"/>
      <c r="BZ416" s="208"/>
      <c r="CA416" s="208"/>
      <c r="CB416" s="208"/>
      <c r="CC416" s="208"/>
      <c r="CD416" s="208"/>
      <c r="CE416" s="208"/>
      <c r="CF416" s="208"/>
      <c r="CG416" s="208"/>
      <c r="CH416" s="208"/>
      <c r="CI416" s="208"/>
      <c r="CJ416" s="208"/>
      <c r="CK416" s="208"/>
      <c r="CL416" s="208"/>
      <c r="CM416" s="208"/>
      <c r="CN416" s="208"/>
      <c r="CO416" s="208"/>
      <c r="CP416" s="208"/>
      <c r="CQ416" s="208"/>
      <c r="CR416" s="208"/>
      <c r="CS416" s="208"/>
      <c r="CT416" s="208"/>
      <c r="CU416" s="208"/>
      <c r="CV416" s="208"/>
      <c r="CW416" s="208"/>
      <c r="CX416" s="208"/>
      <c r="CY416" s="208"/>
      <c r="CZ416" s="208"/>
    </row>
    <row r="417" s="212" customFormat="true" ht="25.15" customHeight="true" x14ac:dyDescent="0.2">
      <c r="B417" s="1725"/>
      <c r="C417" s="1843" t="s">
        <v>383</v>
      </c>
      <c r="D417" s="1734"/>
      <c r="E417" s="558">
        <v>0.53112617521081917</v>
      </c>
      <c r="F417" s="488"/>
      <c r="G417" s="488"/>
      <c r="H417" s="1844" t="s">
        <v>383</v>
      </c>
      <c r="I417" s="1734"/>
      <c r="J417" s="559">
        <v>0.51225672501288344</v>
      </c>
      <c r="K417" s="488"/>
      <c r="L417" s="488"/>
      <c r="M417" s="1845" t="s">
        <v>385</v>
      </c>
      <c r="N417" s="1734"/>
      <c r="O417" s="560">
        <v>0.48638676124611069</v>
      </c>
      <c r="P417" s="488"/>
      <c r="Q417" s="488"/>
      <c r="BA417" s="207"/>
      <c r="BB417" s="281"/>
      <c r="BC417" s="207"/>
      <c r="BD417" s="207"/>
      <c r="BE417" s="207"/>
      <c r="BF417" s="207"/>
      <c r="BG417" s="207"/>
      <c r="BH417" s="207"/>
      <c r="BI417" s="207"/>
      <c r="BJ417" s="207"/>
      <c r="BK417" s="207"/>
      <c r="BL417" s="207"/>
      <c r="BM417" s="207"/>
      <c r="BN417" s="207"/>
      <c r="BO417" s="207"/>
      <c r="BP417" s="207"/>
      <c r="BQ417" s="207"/>
      <c r="BR417" s="207"/>
      <c r="BS417" s="207"/>
      <c r="BT417" s="207"/>
      <c r="BU417" s="207"/>
      <c r="BV417" s="207"/>
      <c r="BW417" s="207"/>
      <c r="BX417" s="207"/>
      <c r="BY417" s="207"/>
      <c r="BZ417" s="208"/>
      <c r="CA417" s="208"/>
      <c r="CB417" s="208"/>
      <c r="CC417" s="208"/>
      <c r="CD417" s="208"/>
      <c r="CE417" s="208"/>
      <c r="CF417" s="208"/>
      <c r="CG417" s="208"/>
      <c r="CH417" s="208"/>
      <c r="CI417" s="208"/>
      <c r="CJ417" s="208"/>
      <c r="CK417" s="208"/>
      <c r="CL417" s="208"/>
      <c r="CM417" s="208"/>
      <c r="CN417" s="208"/>
      <c r="CO417" s="208"/>
      <c r="CP417" s="208"/>
      <c r="CQ417" s="208"/>
      <c r="CR417" s="208"/>
      <c r="CS417" s="208"/>
      <c r="CT417" s="208"/>
      <c r="CU417" s="208"/>
      <c r="CV417" s="208"/>
      <c r="CW417" s="208"/>
      <c r="CX417" s="208"/>
      <c r="CY417" s="208"/>
      <c r="CZ417" s="208"/>
    </row>
    <row r="418" s="212" customFormat="true" ht="25.15" customHeight="true" x14ac:dyDescent="0.2">
      <c r="B418" s="1725"/>
      <c r="C418" s="1843" t="s">
        <v>230</v>
      </c>
      <c r="D418" s="1734"/>
      <c r="E418" s="558">
        <v>0.52214505793788613</v>
      </c>
      <c r="F418" s="488"/>
      <c r="G418" s="488"/>
      <c r="H418" s="1844" t="s">
        <v>238</v>
      </c>
      <c r="I418" s="1734"/>
      <c r="J418" s="559">
        <v>-0.47081583283196049</v>
      </c>
      <c r="K418" s="488"/>
      <c r="L418" s="488"/>
      <c r="M418" s="1845" t="s">
        <v>386</v>
      </c>
      <c r="N418" s="1734"/>
      <c r="O418" s="560">
        <v>0.48052791833671721</v>
      </c>
      <c r="P418" s="488"/>
      <c r="Q418" s="488"/>
      <c r="BA418" s="207"/>
      <c r="BB418" s="281"/>
      <c r="BC418" s="207"/>
      <c r="BD418" s="207"/>
      <c r="BE418" s="207"/>
      <c r="BF418" s="207"/>
      <c r="BG418" s="207"/>
      <c r="BH418" s="207"/>
      <c r="BI418" s="207"/>
      <c r="BJ418" s="207"/>
      <c r="BK418" s="207"/>
      <c r="BL418" s="207"/>
      <c r="BM418" s="207"/>
      <c r="BN418" s="207"/>
      <c r="BO418" s="207"/>
      <c r="BP418" s="207"/>
      <c r="BQ418" s="207"/>
      <c r="BR418" s="207"/>
      <c r="BS418" s="207"/>
      <c r="BT418" s="207"/>
      <c r="BU418" s="207"/>
      <c r="BV418" s="207"/>
      <c r="BW418" s="207"/>
      <c r="BX418" s="207"/>
      <c r="BY418" s="207"/>
      <c r="BZ418" s="208"/>
      <c r="CA418" s="208"/>
      <c r="CB418" s="208"/>
      <c r="CC418" s="208"/>
      <c r="CD418" s="208"/>
      <c r="CE418" s="208"/>
      <c r="CF418" s="208"/>
      <c r="CG418" s="208"/>
      <c r="CH418" s="208"/>
      <c r="CI418" s="208"/>
      <c r="CJ418" s="208"/>
      <c r="CK418" s="208"/>
      <c r="CL418" s="208"/>
      <c r="CM418" s="208"/>
      <c r="CN418" s="208"/>
      <c r="CO418" s="208"/>
      <c r="CP418" s="208"/>
      <c r="CQ418" s="208"/>
      <c r="CR418" s="208"/>
      <c r="CS418" s="208"/>
      <c r="CT418" s="208"/>
      <c r="CU418" s="208"/>
      <c r="CV418" s="208"/>
      <c r="CW418" s="208"/>
      <c r="CX418" s="208"/>
      <c r="CY418" s="208"/>
      <c r="CZ418" s="208"/>
    </row>
    <row r="419" s="212" customFormat="true" ht="25.15" customHeight="true" x14ac:dyDescent="0.2">
      <c r="B419" s="1725"/>
      <c r="C419" s="1843" t="s">
        <v>386</v>
      </c>
      <c r="D419" s="1734"/>
      <c r="E419" s="558">
        <v>0.49628936831775511</v>
      </c>
      <c r="F419" s="488"/>
      <c r="G419" s="488"/>
      <c r="H419" s="1844" t="s">
        <v>387</v>
      </c>
      <c r="I419" s="1734"/>
      <c r="J419" s="559">
        <v>0.45782386357339483</v>
      </c>
      <c r="K419" s="488"/>
      <c r="L419" s="488"/>
      <c r="M419" s="1845" t="s">
        <v>231</v>
      </c>
      <c r="N419" s="1734"/>
      <c r="O419" s="560">
        <v>0.4667101549866311</v>
      </c>
      <c r="P419" s="488"/>
      <c r="Q419" s="488"/>
      <c r="BA419" s="207"/>
      <c r="BB419" s="281"/>
      <c r="BC419" s="207"/>
      <c r="BD419" s="207"/>
      <c r="BE419" s="207"/>
      <c r="BF419" s="207"/>
      <c r="BG419" s="207"/>
      <c r="BH419" s="207"/>
      <c r="BI419" s="207"/>
      <c r="BJ419" s="207"/>
      <c r="BK419" s="207"/>
      <c r="BL419" s="207"/>
      <c r="BM419" s="207"/>
      <c r="BN419" s="207"/>
      <c r="BO419" s="207"/>
      <c r="BP419" s="207"/>
      <c r="BQ419" s="207"/>
      <c r="BR419" s="207"/>
      <c r="BS419" s="207"/>
      <c r="BT419" s="207"/>
      <c r="BU419" s="207"/>
      <c r="BV419" s="207"/>
      <c r="BW419" s="207"/>
      <c r="BX419" s="207"/>
      <c r="BY419" s="207"/>
      <c r="BZ419" s="208"/>
      <c r="CA419" s="208"/>
      <c r="CB419" s="208"/>
      <c r="CC419" s="208"/>
      <c r="CD419" s="208"/>
      <c r="CE419" s="208"/>
      <c r="CF419" s="208"/>
      <c r="CG419" s="208"/>
      <c r="CH419" s="208"/>
      <c r="CI419" s="208"/>
      <c r="CJ419" s="208"/>
      <c r="CK419" s="208"/>
      <c r="CL419" s="208"/>
      <c r="CM419" s="208"/>
      <c r="CN419" s="208"/>
      <c r="CO419" s="208"/>
      <c r="CP419" s="208"/>
      <c r="CQ419" s="208"/>
      <c r="CR419" s="208"/>
      <c r="CS419" s="208"/>
      <c r="CT419" s="208"/>
      <c r="CU419" s="208"/>
      <c r="CV419" s="208"/>
      <c r="CW419" s="208"/>
      <c r="CX419" s="208"/>
      <c r="CY419" s="208"/>
      <c r="CZ419" s="208"/>
    </row>
    <row r="420" s="212" customFormat="true" ht="25.15" customHeight="true" x14ac:dyDescent="0.2">
      <c r="B420" s="1725"/>
      <c r="C420" s="1843" t="s">
        <v>382</v>
      </c>
      <c r="D420" s="1734"/>
      <c r="E420" s="558">
        <v>0.4787588490986649</v>
      </c>
      <c r="F420" s="488"/>
      <c r="G420" s="488"/>
      <c r="H420" s="1844" t="s">
        <v>388</v>
      </c>
      <c r="I420" s="1734"/>
      <c r="J420" s="559">
        <v>0.42797454692713116</v>
      </c>
      <c r="K420" s="488"/>
      <c r="L420" s="488"/>
      <c r="M420" s="1845" t="s">
        <v>232</v>
      </c>
      <c r="N420" s="1734"/>
      <c r="O420" s="560">
        <v>0.4539119806972467</v>
      </c>
      <c r="P420" s="488"/>
      <c r="Q420" s="488"/>
      <c r="BA420" s="207"/>
      <c r="BB420" s="281"/>
      <c r="BC420" s="207"/>
      <c r="BD420" s="207"/>
      <c r="BE420" s="207"/>
      <c r="BF420" s="207"/>
      <c r="BG420" s="207"/>
      <c r="BH420" s="207"/>
      <c r="BI420" s="207"/>
      <c r="BJ420" s="207"/>
      <c r="BK420" s="207"/>
      <c r="BL420" s="207"/>
      <c r="BM420" s="207"/>
      <c r="BN420" s="207"/>
      <c r="BO420" s="207"/>
      <c r="BP420" s="207"/>
      <c r="BQ420" s="207"/>
      <c r="BR420" s="207"/>
      <c r="BS420" s="207"/>
      <c r="BT420" s="207"/>
      <c r="BU420" s="207"/>
      <c r="BV420" s="207"/>
      <c r="BW420" s="207"/>
      <c r="BX420" s="207"/>
      <c r="BY420" s="207"/>
      <c r="BZ420" s="208"/>
      <c r="CA420" s="208"/>
      <c r="CB420" s="208"/>
      <c r="CC420" s="208"/>
      <c r="CD420" s="208"/>
      <c r="CE420" s="208"/>
      <c r="CF420" s="208"/>
      <c r="CG420" s="208"/>
      <c r="CH420" s="208"/>
      <c r="CI420" s="208"/>
      <c r="CJ420" s="208"/>
      <c r="CK420" s="208"/>
      <c r="CL420" s="208"/>
      <c r="CM420" s="208"/>
      <c r="CN420" s="208"/>
      <c r="CO420" s="208"/>
      <c r="CP420" s="208"/>
      <c r="CQ420" s="208"/>
      <c r="CR420" s="208"/>
      <c r="CS420" s="208"/>
      <c r="CT420" s="208"/>
      <c r="CU420" s="208"/>
      <c r="CV420" s="208"/>
      <c r="CW420" s="208"/>
      <c r="CX420" s="208"/>
      <c r="CY420" s="208"/>
      <c r="CZ420" s="208"/>
    </row>
    <row r="421" s="212" customFormat="true" ht="25.15" customHeight="true" x14ac:dyDescent="0.2">
      <c r="B421" s="1725"/>
      <c r="C421" s="1843" t="s">
        <v>385</v>
      </c>
      <c r="D421" s="1734"/>
      <c r="E421" s="558">
        <v>0.47862981417643902</v>
      </c>
      <c r="F421" s="488"/>
      <c r="G421" s="488"/>
      <c r="H421" s="1844" t="s">
        <v>386</v>
      </c>
      <c r="I421" s="1734"/>
      <c r="J421" s="559">
        <v>0.42075419336387265</v>
      </c>
      <c r="K421" s="488"/>
      <c r="L421" s="488"/>
      <c r="M421" s="1845" t="s">
        <v>237</v>
      </c>
      <c r="N421" s="1734"/>
      <c r="O421" s="560">
        <v>0.44379327341431968</v>
      </c>
      <c r="P421" s="488"/>
      <c r="Q421" s="488"/>
      <c r="BA421" s="207"/>
      <c r="BB421" s="281"/>
      <c r="BC421" s="207"/>
      <c r="BD421" s="207"/>
      <c r="BE421" s="207"/>
      <c r="BF421" s="207"/>
      <c r="BG421" s="207"/>
      <c r="BH421" s="207"/>
      <c r="BI421" s="207"/>
      <c r="BJ421" s="207"/>
      <c r="BK421" s="207"/>
      <c r="BL421" s="207"/>
      <c r="BM421" s="207"/>
      <c r="BN421" s="207"/>
      <c r="BO421" s="207"/>
      <c r="BP421" s="207"/>
      <c r="BQ421" s="207"/>
      <c r="BR421" s="207"/>
      <c r="BS421" s="207"/>
      <c r="BT421" s="207"/>
      <c r="BU421" s="207"/>
      <c r="BV421" s="207"/>
      <c r="BW421" s="207"/>
      <c r="BX421" s="207"/>
      <c r="BY421" s="207"/>
      <c r="BZ421" s="208"/>
      <c r="CA421" s="208"/>
      <c r="CB421" s="208"/>
      <c r="CC421" s="208"/>
      <c r="CD421" s="208"/>
      <c r="CE421" s="208"/>
      <c r="CF421" s="208"/>
      <c r="CG421" s="208"/>
      <c r="CH421" s="208"/>
      <c r="CI421" s="208"/>
      <c r="CJ421" s="208"/>
      <c r="CK421" s="208"/>
      <c r="CL421" s="208"/>
      <c r="CM421" s="208"/>
      <c r="CN421" s="208"/>
      <c r="CO421" s="208"/>
      <c r="CP421" s="208"/>
      <c r="CQ421" s="208"/>
      <c r="CR421" s="208"/>
      <c r="CS421" s="208"/>
      <c r="CT421" s="208"/>
      <c r="CU421" s="208"/>
      <c r="CV421" s="208"/>
      <c r="CW421" s="208"/>
      <c r="CX421" s="208"/>
      <c r="CY421" s="208"/>
      <c r="CZ421" s="208"/>
    </row>
    <row r="422" s="212" customFormat="true" ht="25.15" customHeight="true" x14ac:dyDescent="0.2">
      <c r="B422" s="1725"/>
      <c r="C422" s="1843" t="s">
        <v>232</v>
      </c>
      <c r="D422" s="1734"/>
      <c r="E422" s="558">
        <v>0.4687129583067034</v>
      </c>
      <c r="F422" s="488"/>
      <c r="G422" s="488"/>
      <c r="H422" s="1844" t="s">
        <v>379</v>
      </c>
      <c r="I422" s="1734"/>
      <c r="J422" s="559">
        <v>0.41350405940057233</v>
      </c>
      <c r="K422" s="488"/>
      <c r="L422" s="488"/>
      <c r="M422" s="1845" t="s">
        <v>230</v>
      </c>
      <c r="N422" s="1734"/>
      <c r="O422" s="560">
        <v>0.43293561911601525</v>
      </c>
      <c r="P422" s="488"/>
      <c r="Q422" s="488"/>
      <c r="BA422" s="207"/>
      <c r="BB422" s="281"/>
      <c r="BC422" s="207"/>
      <c r="BD422" s="207"/>
      <c r="BE422" s="207"/>
      <c r="BF422" s="207"/>
      <c r="BG422" s="207"/>
      <c r="BH422" s="207"/>
      <c r="BI422" s="207"/>
      <c r="BJ422" s="207"/>
      <c r="BK422" s="207"/>
      <c r="BL422" s="207"/>
      <c r="BM422" s="207"/>
      <c r="BN422" s="207"/>
      <c r="BO422" s="207"/>
      <c r="BP422" s="207"/>
      <c r="BQ422" s="207"/>
      <c r="BR422" s="207"/>
      <c r="BS422" s="207"/>
      <c r="BT422" s="207"/>
      <c r="BU422" s="207"/>
      <c r="BV422" s="207"/>
      <c r="BW422" s="207"/>
      <c r="BX422" s="207"/>
      <c r="BY422" s="207"/>
      <c r="BZ422" s="208"/>
      <c r="CA422" s="208"/>
      <c r="CB422" s="208"/>
      <c r="CC422" s="208"/>
      <c r="CD422" s="208"/>
      <c r="CE422" s="208"/>
      <c r="CF422" s="208"/>
      <c r="CG422" s="208"/>
      <c r="CH422" s="208"/>
      <c r="CI422" s="208"/>
      <c r="CJ422" s="208"/>
      <c r="CK422" s="208"/>
      <c r="CL422" s="208"/>
      <c r="CM422" s="208"/>
      <c r="CN422" s="208"/>
      <c r="CO422" s="208"/>
      <c r="CP422" s="208"/>
      <c r="CQ422" s="208"/>
      <c r="CR422" s="208"/>
      <c r="CS422" s="208"/>
      <c r="CT422" s="208"/>
      <c r="CU422" s="208"/>
      <c r="CV422" s="208"/>
      <c r="CW422" s="208"/>
      <c r="CX422" s="208"/>
      <c r="CY422" s="208"/>
      <c r="CZ422" s="208"/>
    </row>
    <row r="423" s="212" customFormat="true" ht="25.15" customHeight="true" x14ac:dyDescent="0.2">
      <c r="B423" s="1725"/>
      <c r="C423" s="1843" t="s">
        <v>231</v>
      </c>
      <c r="D423" s="1734"/>
      <c r="E423" s="558">
        <v>0.46547443353440771</v>
      </c>
      <c r="F423" s="488"/>
      <c r="G423" s="488"/>
      <c r="H423" s="1844" t="s">
        <v>385</v>
      </c>
      <c r="I423" s="1734"/>
      <c r="J423" s="559">
        <v>0.40990602966703876</v>
      </c>
      <c r="K423" s="488"/>
      <c r="L423" s="488"/>
      <c r="M423" s="1845" t="s">
        <v>382</v>
      </c>
      <c r="N423" s="1734"/>
      <c r="O423" s="560">
        <v>0.42587232734816671</v>
      </c>
      <c r="P423" s="488"/>
      <c r="Q423" s="488"/>
      <c r="BA423" s="207"/>
      <c r="BB423" s="281"/>
      <c r="BC423" s="207"/>
      <c r="BD423" s="207"/>
      <c r="BE423" s="207"/>
      <c r="BF423" s="207"/>
      <c r="BG423" s="207"/>
      <c r="BH423" s="207"/>
      <c r="BI423" s="207"/>
      <c r="BJ423" s="207"/>
      <c r="BK423" s="207"/>
      <c r="BL423" s="207"/>
      <c r="BM423" s="207"/>
      <c r="BN423" s="207"/>
      <c r="BO423" s="207"/>
      <c r="BP423" s="207"/>
      <c r="BQ423" s="207"/>
      <c r="BR423" s="207"/>
      <c r="BS423" s="207"/>
      <c r="BT423" s="207"/>
      <c r="BU423" s="207"/>
      <c r="BV423" s="207"/>
      <c r="BW423" s="207"/>
      <c r="BX423" s="207"/>
      <c r="BY423" s="207"/>
      <c r="BZ423" s="208"/>
      <c r="CA423" s="208"/>
      <c r="CB423" s="208"/>
      <c r="CC423" s="208"/>
      <c r="CD423" s="208"/>
      <c r="CE423" s="208"/>
      <c r="CF423" s="208"/>
      <c r="CG423" s="208"/>
      <c r="CH423" s="208"/>
      <c r="CI423" s="208"/>
      <c r="CJ423" s="208"/>
      <c r="CK423" s="208"/>
      <c r="CL423" s="208"/>
      <c r="CM423" s="208"/>
      <c r="CN423" s="208"/>
      <c r="CO423" s="208"/>
      <c r="CP423" s="208"/>
      <c r="CQ423" s="208"/>
      <c r="CR423" s="208"/>
      <c r="CS423" s="208"/>
      <c r="CT423" s="208"/>
      <c r="CU423" s="208"/>
      <c r="CV423" s="208"/>
      <c r="CW423" s="208"/>
      <c r="CX423" s="208"/>
      <c r="CY423" s="208"/>
      <c r="CZ423" s="208"/>
    </row>
    <row r="424" s="212" customFormat="true" ht="25.15" customHeight="true" x14ac:dyDescent="0.2">
      <c r="B424" s="1725"/>
      <c r="C424" s="1843" t="s">
        <v>387</v>
      </c>
      <c r="D424" s="1734"/>
      <c r="E424" s="558">
        <v>0.44662413458533884</v>
      </c>
      <c r="F424" s="488"/>
      <c r="G424" s="488"/>
      <c r="H424" s="1844" t="s">
        <v>389</v>
      </c>
      <c r="I424" s="1734"/>
      <c r="J424" s="559">
        <v>0.38047905512304836</v>
      </c>
      <c r="K424" s="488"/>
      <c r="L424" s="488"/>
      <c r="M424" s="1845" t="s">
        <v>295</v>
      </c>
      <c r="N424" s="1734"/>
      <c r="O424" s="560">
        <v>-0.42208081027674227</v>
      </c>
      <c r="P424" s="488"/>
      <c r="Q424" s="488"/>
      <c r="BA424" s="207"/>
      <c r="BB424" s="281"/>
      <c r="BC424" s="207"/>
      <c r="BD424" s="207"/>
      <c r="BE424" s="207"/>
      <c r="BF424" s="207"/>
      <c r="BG424" s="207"/>
      <c r="BH424" s="207"/>
      <c r="BI424" s="207"/>
      <c r="BJ424" s="207"/>
      <c r="BK424" s="207"/>
      <c r="BL424" s="207"/>
      <c r="BM424" s="207"/>
      <c r="BN424" s="207"/>
      <c r="BO424" s="207"/>
      <c r="BP424" s="207"/>
      <c r="BQ424" s="207"/>
      <c r="BR424" s="207"/>
      <c r="BS424" s="207"/>
      <c r="BT424" s="207"/>
      <c r="BU424" s="207"/>
      <c r="BV424" s="207"/>
      <c r="BW424" s="207"/>
      <c r="BX424" s="207"/>
      <c r="BY424" s="207"/>
      <c r="BZ424" s="208"/>
      <c r="CA424" s="208"/>
      <c r="CB424" s="208"/>
      <c r="CC424" s="208"/>
      <c r="CD424" s="208"/>
      <c r="CE424" s="208"/>
      <c r="CF424" s="208"/>
      <c r="CG424" s="208"/>
      <c r="CH424" s="208"/>
      <c r="CI424" s="208"/>
      <c r="CJ424" s="208"/>
      <c r="CK424" s="208"/>
      <c r="CL424" s="208"/>
      <c r="CM424" s="208"/>
      <c r="CN424" s="208"/>
      <c r="CO424" s="208"/>
      <c r="CP424" s="208"/>
      <c r="CQ424" s="208"/>
      <c r="CR424" s="208"/>
      <c r="CS424" s="208"/>
      <c r="CT424" s="208"/>
      <c r="CU424" s="208"/>
      <c r="CV424" s="208"/>
      <c r="CW424" s="208"/>
      <c r="CX424" s="208"/>
      <c r="CY424" s="208"/>
      <c r="CZ424" s="208"/>
    </row>
    <row r="425" s="212" customFormat="true" ht="25.15" customHeight="true" x14ac:dyDescent="0.2">
      <c r="B425" s="1725"/>
      <c r="C425" s="1843" t="s">
        <v>388</v>
      </c>
      <c r="D425" s="1734"/>
      <c r="E425" s="558">
        <v>0.44231491694463154</v>
      </c>
      <c r="F425" s="488"/>
      <c r="G425" s="488"/>
      <c r="H425" s="1844" t="s">
        <v>231</v>
      </c>
      <c r="I425" s="1734"/>
      <c r="J425" s="559">
        <v>0.36086642725262086</v>
      </c>
      <c r="K425" s="488"/>
      <c r="L425" s="488"/>
      <c r="M425" s="1845" t="s">
        <v>388</v>
      </c>
      <c r="N425" s="1734"/>
      <c r="O425" s="560">
        <v>0.38597370775782114</v>
      </c>
      <c r="P425" s="488"/>
      <c r="Q425" s="488"/>
      <c r="BA425" s="207"/>
      <c r="BB425" s="281"/>
      <c r="BC425" s="207"/>
      <c r="BD425" s="207"/>
      <c r="BE425" s="207"/>
      <c r="BF425" s="207"/>
      <c r="BG425" s="207"/>
      <c r="BH425" s="207"/>
      <c r="BI425" s="207"/>
      <c r="BJ425" s="207"/>
      <c r="BK425" s="207"/>
      <c r="BL425" s="207"/>
      <c r="BM425" s="207"/>
      <c r="BN425" s="207"/>
      <c r="BO425" s="207"/>
      <c r="BP425" s="207"/>
      <c r="BQ425" s="207"/>
      <c r="BR425" s="207"/>
      <c r="BS425" s="207"/>
      <c r="BT425" s="207"/>
      <c r="BU425" s="207"/>
      <c r="BV425" s="207"/>
      <c r="BW425" s="207"/>
      <c r="BX425" s="207"/>
      <c r="BY425" s="207"/>
      <c r="BZ425" s="208"/>
      <c r="CA425" s="208"/>
      <c r="CB425" s="208"/>
      <c r="CC425" s="208"/>
      <c r="CD425" s="208"/>
      <c r="CE425" s="208"/>
      <c r="CF425" s="208"/>
      <c r="CG425" s="208"/>
      <c r="CH425" s="208"/>
      <c r="CI425" s="208"/>
      <c r="CJ425" s="208"/>
      <c r="CK425" s="208"/>
      <c r="CL425" s="208"/>
      <c r="CM425" s="208"/>
      <c r="CN425" s="208"/>
      <c r="CO425" s="208"/>
      <c r="CP425" s="208"/>
      <c r="CQ425" s="208"/>
      <c r="CR425" s="208"/>
      <c r="CS425" s="208"/>
      <c r="CT425" s="208"/>
      <c r="CU425" s="208"/>
      <c r="CV425" s="208"/>
      <c r="CW425" s="208"/>
      <c r="CX425" s="208"/>
      <c r="CY425" s="208"/>
      <c r="CZ425" s="208"/>
    </row>
    <row r="426" s="212" customFormat="true" ht="25.15" customHeight="true" x14ac:dyDescent="0.2">
      <c r="B426" s="1725"/>
      <c r="C426" s="1843" t="s">
        <v>240</v>
      </c>
      <c r="D426" s="1734"/>
      <c r="E426" s="558">
        <v>-0.41050526475495591</v>
      </c>
      <c r="F426" s="488"/>
      <c r="G426" s="488"/>
      <c r="H426" s="1844" t="s">
        <v>390</v>
      </c>
      <c r="I426" s="1734"/>
      <c r="J426" s="559">
        <v>0.33951970701213308</v>
      </c>
      <c r="K426" s="488"/>
      <c r="L426" s="488"/>
      <c r="M426" s="1845" t="s">
        <v>240</v>
      </c>
      <c r="N426" s="1734"/>
      <c r="O426" s="560">
        <v>-0.37588985042401718</v>
      </c>
      <c r="P426" s="488"/>
      <c r="Q426" s="488"/>
      <c r="BA426" s="207"/>
      <c r="BB426" s="281"/>
      <c r="BC426" s="207"/>
      <c r="BD426" s="207"/>
      <c r="BE426" s="207"/>
      <c r="BF426" s="207"/>
      <c r="BG426" s="207"/>
      <c r="BH426" s="207"/>
      <c r="BI426" s="207"/>
      <c r="BJ426" s="207"/>
      <c r="BK426" s="207"/>
      <c r="BL426" s="207"/>
      <c r="BM426" s="207"/>
      <c r="BN426" s="207"/>
      <c r="BO426" s="207"/>
      <c r="BP426" s="207"/>
      <c r="BQ426" s="207"/>
      <c r="BR426" s="207"/>
      <c r="BS426" s="207"/>
      <c r="BT426" s="207"/>
      <c r="BU426" s="207"/>
      <c r="BV426" s="207"/>
      <c r="BW426" s="207"/>
      <c r="BX426" s="207"/>
      <c r="BY426" s="207"/>
      <c r="BZ426" s="208"/>
      <c r="CA426" s="208"/>
      <c r="CB426" s="208"/>
      <c r="CC426" s="208"/>
      <c r="CD426" s="208"/>
      <c r="CE426" s="208"/>
      <c r="CF426" s="208"/>
      <c r="CG426" s="208"/>
      <c r="CH426" s="208"/>
      <c r="CI426" s="208"/>
      <c r="CJ426" s="208"/>
      <c r="CK426" s="208"/>
      <c r="CL426" s="208"/>
      <c r="CM426" s="208"/>
      <c r="CN426" s="208"/>
      <c r="CO426" s="208"/>
      <c r="CP426" s="208"/>
      <c r="CQ426" s="208"/>
      <c r="CR426" s="208"/>
      <c r="CS426" s="208"/>
      <c r="CT426" s="208"/>
      <c r="CU426" s="208"/>
      <c r="CV426" s="208"/>
      <c r="CW426" s="208"/>
      <c r="CX426" s="208"/>
      <c r="CY426" s="208"/>
      <c r="CZ426" s="208"/>
    </row>
    <row r="427" s="212" customFormat="true" ht="25.15" customHeight="true" x14ac:dyDescent="0.2">
      <c r="B427" s="1725"/>
      <c r="C427" s="1843" t="s">
        <v>389</v>
      </c>
      <c r="D427" s="1734"/>
      <c r="E427" s="558">
        <v>0.38518328285728598</v>
      </c>
      <c r="F427" s="488"/>
      <c r="G427" s="488"/>
      <c r="H427" s="1844" t="s">
        <v>240</v>
      </c>
      <c r="I427" s="1734"/>
      <c r="J427" s="559">
        <v>-0.33830428414089619</v>
      </c>
      <c r="K427" s="488"/>
      <c r="L427" s="488"/>
      <c r="M427" s="1845" t="s">
        <v>390</v>
      </c>
      <c r="N427" s="1734"/>
      <c r="O427" s="560">
        <v>0.37354093806619459</v>
      </c>
      <c r="P427" s="488"/>
      <c r="Q427" s="488"/>
      <c r="BA427" s="207"/>
      <c r="BB427" s="281"/>
      <c r="BC427" s="207"/>
      <c r="BD427" s="207"/>
      <c r="BE427" s="207"/>
      <c r="BF427" s="207"/>
      <c r="BG427" s="207"/>
      <c r="BH427" s="207"/>
      <c r="BI427" s="207"/>
      <c r="BJ427" s="207"/>
      <c r="BK427" s="207"/>
      <c r="BL427" s="207"/>
      <c r="BM427" s="207"/>
      <c r="BN427" s="207"/>
      <c r="BO427" s="207"/>
      <c r="BP427" s="207"/>
      <c r="BQ427" s="207"/>
      <c r="BR427" s="207"/>
      <c r="BS427" s="207"/>
      <c r="BT427" s="207"/>
      <c r="BU427" s="207"/>
      <c r="BV427" s="207"/>
      <c r="BW427" s="207"/>
      <c r="BX427" s="207"/>
      <c r="BY427" s="207"/>
      <c r="BZ427" s="208"/>
      <c r="CA427" s="208"/>
      <c r="CB427" s="208"/>
      <c r="CC427" s="208"/>
      <c r="CD427" s="208"/>
      <c r="CE427" s="208"/>
      <c r="CF427" s="208"/>
      <c r="CG427" s="208"/>
      <c r="CH427" s="208"/>
      <c r="CI427" s="208"/>
      <c r="CJ427" s="208"/>
      <c r="CK427" s="208"/>
      <c r="CL427" s="208"/>
      <c r="CM427" s="208"/>
      <c r="CN427" s="208"/>
      <c r="CO427" s="208"/>
      <c r="CP427" s="208"/>
      <c r="CQ427" s="208"/>
      <c r="CR427" s="208"/>
      <c r="CS427" s="208"/>
      <c r="CT427" s="208"/>
      <c r="CU427" s="208"/>
      <c r="CV427" s="208"/>
      <c r="CW427" s="208"/>
      <c r="CX427" s="208"/>
      <c r="CY427" s="208"/>
      <c r="CZ427" s="208"/>
    </row>
    <row r="428" s="212" customFormat="true" ht="25.15" customHeight="true" x14ac:dyDescent="0.2">
      <c r="B428" s="1725"/>
      <c r="C428" s="1843" t="s">
        <v>390</v>
      </c>
      <c r="D428" s="1734"/>
      <c r="E428" s="558">
        <v>0.3799304117032285</v>
      </c>
      <c r="F428" s="488"/>
      <c r="G428" s="488"/>
      <c r="H428" s="1844" t="s">
        <v>391</v>
      </c>
      <c r="I428" s="1734"/>
      <c r="J428" s="559">
        <v>0.33284044365497123</v>
      </c>
      <c r="K428" s="488"/>
      <c r="L428" s="488"/>
      <c r="M428" s="1845" t="s">
        <v>391</v>
      </c>
      <c r="N428" s="1734"/>
      <c r="O428" s="560">
        <v>0.3674937730546442</v>
      </c>
      <c r="P428" s="488"/>
      <c r="Q428" s="488"/>
      <c r="BA428" s="207"/>
      <c r="BB428" s="281"/>
      <c r="BC428" s="207"/>
      <c r="BD428" s="207"/>
      <c r="BE428" s="207"/>
      <c r="BF428" s="207"/>
      <c r="BG428" s="207"/>
      <c r="BH428" s="207"/>
      <c r="BI428" s="207"/>
      <c r="BJ428" s="207"/>
      <c r="BK428" s="207"/>
      <c r="BL428" s="207"/>
      <c r="BM428" s="207"/>
      <c r="BN428" s="207"/>
      <c r="BO428" s="207"/>
      <c r="BP428" s="207"/>
      <c r="BQ428" s="207"/>
      <c r="BR428" s="207"/>
      <c r="BS428" s="207"/>
      <c r="BT428" s="207"/>
      <c r="BU428" s="207"/>
      <c r="BV428" s="207"/>
      <c r="BW428" s="207"/>
      <c r="BX428" s="207"/>
      <c r="BY428" s="207"/>
      <c r="BZ428" s="208"/>
      <c r="CA428" s="208"/>
      <c r="CB428" s="208"/>
      <c r="CC428" s="208"/>
      <c r="CD428" s="208"/>
      <c r="CE428" s="208"/>
      <c r="CF428" s="208"/>
      <c r="CG428" s="208"/>
      <c r="CH428" s="208"/>
      <c r="CI428" s="208"/>
      <c r="CJ428" s="208"/>
      <c r="CK428" s="208"/>
      <c r="CL428" s="208"/>
      <c r="CM428" s="208"/>
      <c r="CN428" s="208"/>
      <c r="CO428" s="208"/>
      <c r="CP428" s="208"/>
      <c r="CQ428" s="208"/>
      <c r="CR428" s="208"/>
      <c r="CS428" s="208"/>
      <c r="CT428" s="208"/>
      <c r="CU428" s="208"/>
      <c r="CV428" s="208"/>
      <c r="CW428" s="208"/>
      <c r="CX428" s="208"/>
      <c r="CY428" s="208"/>
      <c r="CZ428" s="208"/>
    </row>
    <row r="429" s="212" customFormat="true" ht="25.15" customHeight="true" x14ac:dyDescent="0.2">
      <c r="B429" s="1725"/>
      <c r="C429" s="1843" t="s">
        <v>392</v>
      </c>
      <c r="D429" s="1734"/>
      <c r="E429" s="558">
        <v>-0.35162289449938833</v>
      </c>
      <c r="F429" s="488"/>
      <c r="G429" s="488"/>
      <c r="H429" s="1844" t="s">
        <v>244</v>
      </c>
      <c r="I429" s="1734"/>
      <c r="J429" s="559">
        <v>0.31616380541896527</v>
      </c>
      <c r="K429" s="488"/>
      <c r="L429" s="488"/>
      <c r="M429" s="1845" t="s">
        <v>389</v>
      </c>
      <c r="N429" s="1734"/>
      <c r="O429" s="560">
        <v>0.36616167417912043</v>
      </c>
      <c r="P429" s="488"/>
      <c r="Q429" s="488"/>
      <c r="BA429" s="207"/>
      <c r="BB429" s="281"/>
      <c r="BC429" s="207"/>
      <c r="BD429" s="207"/>
      <c r="BE429" s="207"/>
      <c r="BF429" s="207"/>
      <c r="BG429" s="207"/>
      <c r="BH429" s="207"/>
      <c r="BI429" s="207"/>
      <c r="BJ429" s="207"/>
      <c r="BK429" s="207"/>
      <c r="BL429" s="207"/>
      <c r="BM429" s="207"/>
      <c r="BN429" s="207"/>
      <c r="BO429" s="207"/>
      <c r="BP429" s="207"/>
      <c r="BQ429" s="207"/>
      <c r="BR429" s="207"/>
      <c r="BS429" s="207"/>
      <c r="BT429" s="207"/>
      <c r="BU429" s="207"/>
      <c r="BV429" s="207"/>
      <c r="BW429" s="207"/>
      <c r="BX429" s="207"/>
      <c r="BY429" s="207"/>
      <c r="BZ429" s="208"/>
      <c r="CA429" s="208"/>
      <c r="CB429" s="208"/>
      <c r="CC429" s="208"/>
      <c r="CD429" s="208"/>
      <c r="CE429" s="208"/>
      <c r="CF429" s="208"/>
      <c r="CG429" s="208"/>
      <c r="CH429" s="208"/>
      <c r="CI429" s="208"/>
      <c r="CJ429" s="208"/>
      <c r="CK429" s="208"/>
      <c r="CL429" s="208"/>
      <c r="CM429" s="208"/>
      <c r="CN429" s="208"/>
      <c r="CO429" s="208"/>
      <c r="CP429" s="208"/>
      <c r="CQ429" s="208"/>
      <c r="CR429" s="208"/>
      <c r="CS429" s="208"/>
      <c r="CT429" s="208"/>
      <c r="CU429" s="208"/>
      <c r="CV429" s="208"/>
      <c r="CW429" s="208"/>
      <c r="CX429" s="208"/>
      <c r="CY429" s="208"/>
      <c r="CZ429" s="208"/>
    </row>
    <row r="430" s="212" customFormat="true" ht="25.15" customHeight="true" x14ac:dyDescent="0.2">
      <c r="B430" s="1725"/>
      <c r="C430" s="1843" t="s">
        <v>391</v>
      </c>
      <c r="D430" s="1734"/>
      <c r="E430" s="558">
        <v>0.34372283379914831</v>
      </c>
      <c r="F430" s="488"/>
      <c r="G430" s="488"/>
      <c r="H430" s="1844" t="s">
        <v>232</v>
      </c>
      <c r="I430" s="1734"/>
      <c r="J430" s="559">
        <v>0.31417171779295927</v>
      </c>
      <c r="K430" s="488"/>
      <c r="L430" s="488"/>
      <c r="M430" s="1845" t="s">
        <v>387</v>
      </c>
      <c r="N430" s="1734"/>
      <c r="O430" s="560">
        <v>0.35658572998280041</v>
      </c>
      <c r="P430" s="488"/>
      <c r="Q430" s="488"/>
      <c r="BA430" s="207"/>
      <c r="BB430" s="281"/>
      <c r="BC430" s="207"/>
      <c r="BD430" s="207"/>
      <c r="BE430" s="207"/>
      <c r="BF430" s="207"/>
      <c r="BG430" s="207"/>
      <c r="BH430" s="207"/>
      <c r="BI430" s="207"/>
      <c r="BJ430" s="207"/>
      <c r="BK430" s="207"/>
      <c r="BL430" s="207"/>
      <c r="BM430" s="207"/>
      <c r="BN430" s="207"/>
      <c r="BO430" s="207"/>
      <c r="BP430" s="207"/>
      <c r="BQ430" s="207"/>
      <c r="BR430" s="207"/>
      <c r="BS430" s="207"/>
      <c r="BT430" s="207"/>
      <c r="BU430" s="207"/>
      <c r="BV430" s="207"/>
      <c r="BW430" s="207"/>
      <c r="BX430" s="207"/>
      <c r="BY430" s="207"/>
      <c r="BZ430" s="208"/>
      <c r="CA430" s="208"/>
      <c r="CB430" s="208"/>
      <c r="CC430" s="208"/>
      <c r="CD430" s="208"/>
      <c r="CE430" s="208"/>
      <c r="CF430" s="208"/>
      <c r="CG430" s="208"/>
      <c r="CH430" s="208"/>
      <c r="CI430" s="208"/>
      <c r="CJ430" s="208"/>
      <c r="CK430" s="208"/>
      <c r="CL430" s="208"/>
      <c r="CM430" s="208"/>
      <c r="CN430" s="208"/>
      <c r="CO430" s="208"/>
      <c r="CP430" s="208"/>
      <c r="CQ430" s="208"/>
      <c r="CR430" s="208"/>
      <c r="CS430" s="208"/>
      <c r="CT430" s="208"/>
      <c r="CU430" s="208"/>
      <c r="CV430" s="208"/>
      <c r="CW430" s="208"/>
      <c r="CX430" s="208"/>
      <c r="CY430" s="208"/>
      <c r="CZ430" s="208"/>
    </row>
    <row r="431" s="212" customFormat="true" ht="25.15" customHeight="true" x14ac:dyDescent="0.2">
      <c r="B431" s="1725"/>
      <c r="C431" s="1843" t="s">
        <v>237</v>
      </c>
      <c r="D431" s="1734"/>
      <c r="E431" s="558">
        <v>0.34346799235766379</v>
      </c>
      <c r="F431" s="488"/>
      <c r="G431" s="488"/>
      <c r="H431" s="1844" t="s">
        <v>249</v>
      </c>
      <c r="I431" s="1734"/>
      <c r="J431" s="559">
        <v>-0.29933623209145477</v>
      </c>
      <c r="K431" s="488"/>
      <c r="L431" s="488"/>
      <c r="M431" s="1845" t="s">
        <v>393</v>
      </c>
      <c r="N431" s="1734"/>
      <c r="O431" s="560">
        <v>0.27072048739420396</v>
      </c>
      <c r="P431" s="488"/>
      <c r="Q431" s="488"/>
      <c r="BA431" s="207"/>
      <c r="BB431" s="281"/>
      <c r="BC431" s="207"/>
      <c r="BD431" s="207"/>
      <c r="BE431" s="207"/>
      <c r="BF431" s="207"/>
      <c r="BG431" s="207"/>
      <c r="BH431" s="207"/>
      <c r="BI431" s="207"/>
      <c r="BJ431" s="207"/>
      <c r="BK431" s="207"/>
      <c r="BL431" s="207"/>
      <c r="BM431" s="207"/>
      <c r="BN431" s="207"/>
      <c r="BO431" s="207"/>
      <c r="BP431" s="207"/>
      <c r="BQ431" s="207"/>
      <c r="BR431" s="207"/>
      <c r="BS431" s="207"/>
      <c r="BT431" s="207"/>
      <c r="BU431" s="207"/>
      <c r="BV431" s="207"/>
      <c r="BW431" s="207"/>
      <c r="BX431" s="207"/>
      <c r="BY431" s="207"/>
      <c r="BZ431" s="208"/>
      <c r="CA431" s="208"/>
      <c r="CB431" s="208"/>
      <c r="CC431" s="208"/>
      <c r="CD431" s="208"/>
      <c r="CE431" s="208"/>
      <c r="CF431" s="208"/>
      <c r="CG431" s="208"/>
      <c r="CH431" s="208"/>
      <c r="CI431" s="208"/>
      <c r="CJ431" s="208"/>
      <c r="CK431" s="208"/>
      <c r="CL431" s="208"/>
      <c r="CM431" s="208"/>
      <c r="CN431" s="208"/>
      <c r="CO431" s="208"/>
      <c r="CP431" s="208"/>
      <c r="CQ431" s="208"/>
      <c r="CR431" s="208"/>
      <c r="CS431" s="208"/>
      <c r="CT431" s="208"/>
      <c r="CU431" s="208"/>
      <c r="CV431" s="208"/>
      <c r="CW431" s="208"/>
      <c r="CX431" s="208"/>
      <c r="CY431" s="208"/>
      <c r="CZ431" s="208"/>
    </row>
    <row r="432" s="212" customFormat="true" ht="25.15" customHeight="true" x14ac:dyDescent="0.2">
      <c r="B432" s="1725"/>
      <c r="C432" s="1843" t="s">
        <v>244</v>
      </c>
      <c r="D432" s="1734"/>
      <c r="E432" s="558">
        <v>0.32100636752107781</v>
      </c>
      <c r="F432" s="488"/>
      <c r="G432" s="488"/>
      <c r="H432" s="1844" t="s">
        <v>394</v>
      </c>
      <c r="I432" s="1734"/>
      <c r="J432" s="559">
        <v>-0.29242412350986563</v>
      </c>
      <c r="K432" s="488"/>
      <c r="L432" s="488"/>
      <c r="M432" s="1845" t="s">
        <v>244</v>
      </c>
      <c r="N432" s="1734"/>
      <c r="O432" s="560">
        <v>0.26596510432101284</v>
      </c>
      <c r="P432" s="488"/>
      <c r="Q432" s="488"/>
      <c r="BA432" s="207"/>
      <c r="BB432" s="281"/>
      <c r="BC432" s="207"/>
      <c r="BD432" s="207"/>
      <c r="BE432" s="207"/>
      <c r="BF432" s="207"/>
      <c r="BG432" s="207"/>
      <c r="BH432" s="207"/>
      <c r="BI432" s="207"/>
      <c r="BJ432" s="207"/>
      <c r="BK432" s="207"/>
      <c r="BL432" s="207"/>
      <c r="BM432" s="207"/>
      <c r="BN432" s="207"/>
      <c r="BO432" s="207"/>
      <c r="BP432" s="207"/>
      <c r="BQ432" s="207"/>
      <c r="BR432" s="207"/>
      <c r="BS432" s="207"/>
      <c r="BT432" s="207"/>
      <c r="BU432" s="207"/>
      <c r="BV432" s="207"/>
      <c r="BW432" s="207"/>
      <c r="BX432" s="207"/>
      <c r="BY432" s="207"/>
      <c r="BZ432" s="208"/>
      <c r="CA432" s="208"/>
      <c r="CB432" s="208"/>
      <c r="CC432" s="208"/>
      <c r="CD432" s="208"/>
      <c r="CE432" s="208"/>
      <c r="CF432" s="208"/>
      <c r="CG432" s="208"/>
      <c r="CH432" s="208"/>
      <c r="CI432" s="208"/>
      <c r="CJ432" s="208"/>
      <c r="CK432" s="208"/>
      <c r="CL432" s="208"/>
      <c r="CM432" s="208"/>
      <c r="CN432" s="208"/>
      <c r="CO432" s="208"/>
      <c r="CP432" s="208"/>
      <c r="CQ432" s="208"/>
      <c r="CR432" s="208"/>
      <c r="CS432" s="208"/>
      <c r="CT432" s="208"/>
      <c r="CU432" s="208"/>
      <c r="CV432" s="208"/>
      <c r="CW432" s="208"/>
      <c r="CX432" s="208"/>
      <c r="CY432" s="208"/>
      <c r="CZ432" s="208"/>
    </row>
    <row r="433" s="212" customFormat="true" ht="25.15" customHeight="true" x14ac:dyDescent="0.2">
      <c r="B433" s="1725"/>
      <c r="C433" s="1843" t="s">
        <v>252</v>
      </c>
      <c r="D433" s="1734"/>
      <c r="E433" s="558">
        <v>0.29621980632526973</v>
      </c>
      <c r="F433" s="488"/>
      <c r="G433" s="488"/>
      <c r="H433" s="1844" t="s">
        <v>393</v>
      </c>
      <c r="I433" s="1734"/>
      <c r="J433" s="559">
        <v>0.2861429308944034</v>
      </c>
      <c r="K433" s="488"/>
      <c r="L433" s="488"/>
      <c r="M433" s="1845" t="s">
        <v>249</v>
      </c>
      <c r="N433" s="1734"/>
      <c r="O433" s="560">
        <v>-0.26196175172670605</v>
      </c>
      <c r="P433" s="488"/>
      <c r="Q433" s="488"/>
      <c r="BA433" s="207"/>
      <c r="BB433" s="281"/>
      <c r="BC433" s="207"/>
      <c r="BD433" s="207"/>
      <c r="BE433" s="207"/>
      <c r="BF433" s="207"/>
      <c r="BG433" s="207"/>
      <c r="BH433" s="207"/>
      <c r="BI433" s="207"/>
      <c r="BJ433" s="207"/>
      <c r="BK433" s="207"/>
      <c r="BL433" s="207"/>
      <c r="BM433" s="207"/>
      <c r="BN433" s="207"/>
      <c r="BO433" s="207"/>
      <c r="BP433" s="207"/>
      <c r="BQ433" s="207"/>
      <c r="BR433" s="207"/>
      <c r="BS433" s="207"/>
      <c r="BT433" s="207"/>
      <c r="BU433" s="207"/>
      <c r="BV433" s="207"/>
      <c r="BW433" s="207"/>
      <c r="BX433" s="207"/>
      <c r="BY433" s="207"/>
      <c r="BZ433" s="208"/>
      <c r="CA433" s="208"/>
      <c r="CB433" s="208"/>
      <c r="CC433" s="208"/>
      <c r="CD433" s="208"/>
      <c r="CE433" s="208"/>
      <c r="CF433" s="208"/>
      <c r="CG433" s="208"/>
      <c r="CH433" s="208"/>
      <c r="CI433" s="208"/>
      <c r="CJ433" s="208"/>
      <c r="CK433" s="208"/>
      <c r="CL433" s="208"/>
      <c r="CM433" s="208"/>
      <c r="CN433" s="208"/>
      <c r="CO433" s="208"/>
      <c r="CP433" s="208"/>
      <c r="CQ433" s="208"/>
      <c r="CR433" s="208"/>
      <c r="CS433" s="208"/>
      <c r="CT433" s="208"/>
      <c r="CU433" s="208"/>
      <c r="CV433" s="208"/>
      <c r="CW433" s="208"/>
      <c r="CX433" s="208"/>
      <c r="CY433" s="208"/>
      <c r="CZ433" s="208"/>
    </row>
    <row r="434" s="212" customFormat="true" ht="25.15" customHeight="true" x14ac:dyDescent="0.2">
      <c r="B434" s="1725"/>
      <c r="C434" s="1843" t="s">
        <v>249</v>
      </c>
      <c r="D434" s="1734"/>
      <c r="E434" s="558">
        <v>-0.26993332651594887</v>
      </c>
      <c r="F434" s="488"/>
      <c r="G434" s="488"/>
      <c r="H434" s="1844" t="s">
        <v>395</v>
      </c>
      <c r="I434" s="1734"/>
      <c r="J434" s="559">
        <v>0.28246102806816575</v>
      </c>
      <c r="K434" s="488"/>
      <c r="L434" s="488"/>
      <c r="M434" s="1845" t="s">
        <v>252</v>
      </c>
      <c r="N434" s="1734"/>
      <c r="O434" s="560">
        <v>0.25180084013334436</v>
      </c>
      <c r="P434" s="488"/>
      <c r="Q434" s="488"/>
      <c r="BA434" s="207"/>
      <c r="BB434" s="281"/>
      <c r="BC434" s="207"/>
      <c r="BD434" s="207"/>
      <c r="BE434" s="207"/>
      <c r="BF434" s="207"/>
      <c r="BG434" s="207"/>
      <c r="BH434" s="207"/>
      <c r="BI434" s="207"/>
      <c r="BJ434" s="207"/>
      <c r="BK434" s="207"/>
      <c r="BL434" s="207"/>
      <c r="BM434" s="207"/>
      <c r="BN434" s="207"/>
      <c r="BO434" s="207"/>
      <c r="BP434" s="207"/>
      <c r="BQ434" s="207"/>
      <c r="BR434" s="207"/>
      <c r="BS434" s="207"/>
      <c r="BT434" s="207"/>
      <c r="BU434" s="207"/>
      <c r="BV434" s="207"/>
      <c r="BW434" s="207"/>
      <c r="BX434" s="207"/>
      <c r="BY434" s="207"/>
      <c r="BZ434" s="208"/>
      <c r="CA434" s="208"/>
      <c r="CB434" s="208"/>
      <c r="CC434" s="208"/>
      <c r="CD434" s="208"/>
      <c r="CE434" s="208"/>
      <c r="CF434" s="208"/>
      <c r="CG434" s="208"/>
      <c r="CH434" s="208"/>
      <c r="CI434" s="208"/>
      <c r="CJ434" s="208"/>
      <c r="CK434" s="208"/>
      <c r="CL434" s="208"/>
      <c r="CM434" s="208"/>
      <c r="CN434" s="208"/>
      <c r="CO434" s="208"/>
      <c r="CP434" s="208"/>
      <c r="CQ434" s="208"/>
      <c r="CR434" s="208"/>
      <c r="CS434" s="208"/>
      <c r="CT434" s="208"/>
      <c r="CU434" s="208"/>
      <c r="CV434" s="208"/>
      <c r="CW434" s="208"/>
      <c r="CX434" s="208"/>
      <c r="CY434" s="208"/>
      <c r="CZ434" s="208"/>
    </row>
    <row r="435" s="212" customFormat="true" ht="25.15" customHeight="true" x14ac:dyDescent="0.2">
      <c r="B435" s="1725"/>
      <c r="C435" s="1843" t="s">
        <v>393</v>
      </c>
      <c r="D435" s="1734"/>
      <c r="E435" s="558">
        <v>0.26833524322098523</v>
      </c>
      <c r="F435" s="488"/>
      <c r="G435" s="488"/>
      <c r="H435" s="1844" t="s">
        <v>392</v>
      </c>
      <c r="I435" s="1734"/>
      <c r="J435" s="559">
        <v>-0.27784305883278093</v>
      </c>
      <c r="K435" s="488"/>
      <c r="L435" s="488"/>
      <c r="M435" s="1845" t="s">
        <v>396</v>
      </c>
      <c r="N435" s="1734"/>
      <c r="O435" s="560">
        <v>0.24640477019962995</v>
      </c>
      <c r="P435" s="488"/>
      <c r="Q435" s="488"/>
      <c r="BA435" s="207"/>
      <c r="BB435" s="281"/>
      <c r="BC435" s="207"/>
      <c r="BD435" s="207"/>
      <c r="BE435" s="207"/>
      <c r="BF435" s="207"/>
      <c r="BG435" s="207"/>
      <c r="BH435" s="207"/>
      <c r="BI435" s="207"/>
      <c r="BJ435" s="207"/>
      <c r="BK435" s="207"/>
      <c r="BL435" s="207"/>
      <c r="BM435" s="207"/>
      <c r="BN435" s="207"/>
      <c r="BO435" s="207"/>
      <c r="BP435" s="207"/>
      <c r="BQ435" s="207"/>
      <c r="BR435" s="207"/>
      <c r="BS435" s="207"/>
      <c r="BT435" s="207"/>
      <c r="BU435" s="207"/>
      <c r="BV435" s="207"/>
      <c r="BW435" s="207"/>
      <c r="BX435" s="207"/>
      <c r="BY435" s="207"/>
      <c r="BZ435" s="208"/>
      <c r="CA435" s="208"/>
      <c r="CB435" s="208"/>
      <c r="CC435" s="208"/>
      <c r="CD435" s="208"/>
      <c r="CE435" s="208"/>
      <c r="CF435" s="208"/>
      <c r="CG435" s="208"/>
      <c r="CH435" s="208"/>
      <c r="CI435" s="208"/>
      <c r="CJ435" s="208"/>
      <c r="CK435" s="208"/>
      <c r="CL435" s="208"/>
      <c r="CM435" s="208"/>
      <c r="CN435" s="208"/>
      <c r="CO435" s="208"/>
      <c r="CP435" s="208"/>
      <c r="CQ435" s="208"/>
      <c r="CR435" s="208"/>
      <c r="CS435" s="208"/>
      <c r="CT435" s="208"/>
      <c r="CU435" s="208"/>
      <c r="CV435" s="208"/>
      <c r="CW435" s="208"/>
      <c r="CX435" s="208"/>
      <c r="CY435" s="208"/>
      <c r="CZ435" s="208"/>
    </row>
    <row r="436" s="212" customFormat="true" ht="25.15" customHeight="true" x14ac:dyDescent="0.2">
      <c r="B436" s="1725"/>
      <c r="C436" s="1843" t="s">
        <v>251</v>
      </c>
      <c r="D436" s="1734"/>
      <c r="E436" s="558">
        <v>-0.25407369799480994</v>
      </c>
      <c r="F436" s="488"/>
      <c r="G436" s="488"/>
      <c r="H436" s="1844" t="s">
        <v>397</v>
      </c>
      <c r="I436" s="1734"/>
      <c r="J436" s="559">
        <v>0.25072348672644618</v>
      </c>
      <c r="K436" s="488"/>
      <c r="L436" s="488"/>
      <c r="M436" s="1845" t="s">
        <v>246</v>
      </c>
      <c r="N436" s="1734"/>
      <c r="O436" s="560">
        <v>-0.23485738978423934</v>
      </c>
      <c r="P436" s="488"/>
      <c r="Q436" s="488"/>
      <c r="BA436" s="207"/>
      <c r="BB436" s="281"/>
      <c r="BC436" s="207"/>
      <c r="BD436" s="207"/>
      <c r="BE436" s="207"/>
      <c r="BF436" s="207"/>
      <c r="BG436" s="207"/>
      <c r="BH436" s="207"/>
      <c r="BI436" s="207"/>
      <c r="BJ436" s="207"/>
      <c r="BK436" s="207"/>
      <c r="BL436" s="207"/>
      <c r="BM436" s="207"/>
      <c r="BN436" s="207"/>
      <c r="BO436" s="207"/>
      <c r="BP436" s="207"/>
      <c r="BQ436" s="207"/>
      <c r="BR436" s="207"/>
      <c r="BS436" s="207"/>
      <c r="BT436" s="207"/>
      <c r="BU436" s="207"/>
      <c r="BV436" s="207"/>
      <c r="BW436" s="207"/>
      <c r="BX436" s="207"/>
      <c r="BY436" s="207"/>
      <c r="BZ436" s="208"/>
      <c r="CA436" s="208"/>
      <c r="CB436" s="208"/>
      <c r="CC436" s="208"/>
      <c r="CD436" s="208"/>
      <c r="CE436" s="208"/>
      <c r="CF436" s="208"/>
      <c r="CG436" s="208"/>
      <c r="CH436" s="208"/>
      <c r="CI436" s="208"/>
      <c r="CJ436" s="208"/>
      <c r="CK436" s="208"/>
      <c r="CL436" s="208"/>
      <c r="CM436" s="208"/>
      <c r="CN436" s="208"/>
      <c r="CO436" s="208"/>
      <c r="CP436" s="208"/>
      <c r="CQ436" s="208"/>
      <c r="CR436" s="208"/>
      <c r="CS436" s="208"/>
      <c r="CT436" s="208"/>
      <c r="CU436" s="208"/>
      <c r="CV436" s="208"/>
      <c r="CW436" s="208"/>
      <c r="CX436" s="208"/>
      <c r="CY436" s="208"/>
      <c r="CZ436" s="208"/>
    </row>
    <row r="437" s="212" customFormat="true" ht="25.15" customHeight="true" x14ac:dyDescent="0.2">
      <c r="B437" s="1725"/>
      <c r="C437" s="1843" t="s">
        <v>246</v>
      </c>
      <c r="D437" s="1734"/>
      <c r="E437" s="558">
        <v>-0.24161892215935138</v>
      </c>
      <c r="F437" s="488"/>
      <c r="G437" s="488"/>
      <c r="H437" s="1844" t="s">
        <v>252</v>
      </c>
      <c r="I437" s="1734"/>
      <c r="J437" s="559">
        <v>0.24709853025542253</v>
      </c>
      <c r="K437" s="488"/>
      <c r="L437" s="488"/>
      <c r="M437" s="1845" t="s">
        <v>398</v>
      </c>
      <c r="N437" s="1734"/>
      <c r="O437" s="560">
        <v>-0.2233144719754728</v>
      </c>
      <c r="P437" s="488"/>
      <c r="Q437" s="488"/>
      <c r="BA437" s="207"/>
      <c r="BB437" s="281"/>
      <c r="BC437" s="207"/>
      <c r="BD437" s="207"/>
      <c r="BE437" s="207"/>
      <c r="BF437" s="207"/>
      <c r="BG437" s="207"/>
      <c r="BH437" s="207"/>
      <c r="BI437" s="207"/>
      <c r="BJ437" s="207"/>
      <c r="BK437" s="207"/>
      <c r="BL437" s="207"/>
      <c r="BM437" s="207"/>
      <c r="BN437" s="207"/>
      <c r="BO437" s="207"/>
      <c r="BP437" s="207"/>
      <c r="BQ437" s="207"/>
      <c r="BR437" s="207"/>
      <c r="BS437" s="207"/>
      <c r="BT437" s="207"/>
      <c r="BU437" s="207"/>
      <c r="BV437" s="207"/>
      <c r="BW437" s="207"/>
      <c r="BX437" s="207"/>
      <c r="BY437" s="207"/>
      <c r="BZ437" s="208"/>
      <c r="CA437" s="208"/>
      <c r="CB437" s="208"/>
      <c r="CC437" s="208"/>
      <c r="CD437" s="208"/>
      <c r="CE437" s="208"/>
      <c r="CF437" s="208"/>
      <c r="CG437" s="208"/>
      <c r="CH437" s="208"/>
      <c r="CI437" s="208"/>
      <c r="CJ437" s="208"/>
      <c r="CK437" s="208"/>
      <c r="CL437" s="208"/>
      <c r="CM437" s="208"/>
      <c r="CN437" s="208"/>
      <c r="CO437" s="208"/>
      <c r="CP437" s="208"/>
      <c r="CQ437" s="208"/>
      <c r="CR437" s="208"/>
      <c r="CS437" s="208"/>
      <c r="CT437" s="208"/>
      <c r="CU437" s="208"/>
      <c r="CV437" s="208"/>
      <c r="CW437" s="208"/>
      <c r="CX437" s="208"/>
      <c r="CY437" s="208"/>
      <c r="CZ437" s="208"/>
    </row>
    <row r="438" s="212" customFormat="true" ht="25.15" customHeight="true" x14ac:dyDescent="0.2">
      <c r="B438" s="1725"/>
      <c r="C438" s="1843" t="s">
        <v>395</v>
      </c>
      <c r="D438" s="1734"/>
      <c r="E438" s="558">
        <v>0.21125634818565026</v>
      </c>
      <c r="F438" s="488"/>
      <c r="G438" s="488"/>
      <c r="H438" s="1844" t="s">
        <v>251</v>
      </c>
      <c r="I438" s="1734"/>
      <c r="J438" s="559">
        <v>-0.23406576630922279</v>
      </c>
      <c r="K438" s="488"/>
      <c r="L438" s="488"/>
      <c r="M438" s="1845" t="s">
        <v>397</v>
      </c>
      <c r="N438" s="1734"/>
      <c r="O438" s="560">
        <v>0.21294668839155823</v>
      </c>
      <c r="P438" s="488"/>
      <c r="Q438" s="488"/>
      <c r="BA438" s="207"/>
      <c r="BB438" s="281"/>
      <c r="BC438" s="207"/>
      <c r="BD438" s="207"/>
      <c r="BE438" s="207"/>
      <c r="BF438" s="207"/>
      <c r="BG438" s="207"/>
      <c r="BH438" s="207"/>
      <c r="BI438" s="207"/>
      <c r="BJ438" s="207"/>
      <c r="BK438" s="207"/>
      <c r="BL438" s="207"/>
      <c r="BM438" s="207"/>
      <c r="BN438" s="207"/>
      <c r="BO438" s="207"/>
      <c r="BP438" s="207"/>
      <c r="BQ438" s="207"/>
      <c r="BR438" s="207"/>
      <c r="BS438" s="207"/>
      <c r="BT438" s="207"/>
      <c r="BU438" s="207"/>
      <c r="BV438" s="207"/>
      <c r="BW438" s="207"/>
      <c r="BX438" s="207"/>
      <c r="BY438" s="207"/>
      <c r="BZ438" s="208"/>
      <c r="CA438" s="208"/>
      <c r="CB438" s="208"/>
      <c r="CC438" s="208"/>
      <c r="CD438" s="208"/>
      <c r="CE438" s="208"/>
      <c r="CF438" s="208"/>
      <c r="CG438" s="208"/>
      <c r="CH438" s="208"/>
      <c r="CI438" s="208"/>
      <c r="CJ438" s="208"/>
      <c r="CK438" s="208"/>
      <c r="CL438" s="208"/>
      <c r="CM438" s="208"/>
      <c r="CN438" s="208"/>
      <c r="CO438" s="208"/>
      <c r="CP438" s="208"/>
      <c r="CQ438" s="208"/>
      <c r="CR438" s="208"/>
      <c r="CS438" s="208"/>
      <c r="CT438" s="208"/>
      <c r="CU438" s="208"/>
      <c r="CV438" s="208"/>
      <c r="CW438" s="208"/>
      <c r="CX438" s="208"/>
      <c r="CY438" s="208"/>
      <c r="CZ438" s="208"/>
    </row>
    <row r="439" s="212" customFormat="true" ht="25.15" customHeight="true" x14ac:dyDescent="0.2">
      <c r="B439" s="1725"/>
      <c r="C439" s="1843" t="s">
        <v>397</v>
      </c>
      <c r="D439" s="1734"/>
      <c r="E439" s="558">
        <v>0.20458864379695851</v>
      </c>
      <c r="F439" s="488"/>
      <c r="G439" s="488"/>
      <c r="H439" s="1844" t="s">
        <v>259</v>
      </c>
      <c r="I439" s="1734"/>
      <c r="J439" s="559">
        <v>-0.22256595825787984</v>
      </c>
      <c r="K439" s="488"/>
      <c r="L439" s="488"/>
      <c r="M439" s="1845" t="s">
        <v>251</v>
      </c>
      <c r="N439" s="1734"/>
      <c r="O439" s="560">
        <v>-0.20414012710174295</v>
      </c>
      <c r="P439" s="488"/>
      <c r="Q439" s="488"/>
      <c r="BA439" s="207"/>
      <c r="BB439" s="281"/>
      <c r="BC439" s="207"/>
      <c r="BD439" s="207"/>
      <c r="BE439" s="207"/>
      <c r="BF439" s="207"/>
      <c r="BG439" s="207"/>
      <c r="BH439" s="207"/>
      <c r="BI439" s="207"/>
      <c r="BJ439" s="207"/>
      <c r="BK439" s="207"/>
      <c r="BL439" s="207"/>
      <c r="BM439" s="207"/>
      <c r="BN439" s="207"/>
      <c r="BO439" s="207"/>
      <c r="BP439" s="207"/>
      <c r="BQ439" s="207"/>
      <c r="BR439" s="207"/>
      <c r="BS439" s="207"/>
      <c r="BT439" s="207"/>
      <c r="BU439" s="207"/>
      <c r="BV439" s="207"/>
      <c r="BW439" s="207"/>
      <c r="BX439" s="207"/>
      <c r="BY439" s="207"/>
      <c r="BZ439" s="208"/>
      <c r="CA439" s="208"/>
      <c r="CB439" s="208"/>
      <c r="CC439" s="208"/>
      <c r="CD439" s="208"/>
      <c r="CE439" s="208"/>
      <c r="CF439" s="208"/>
      <c r="CG439" s="208"/>
      <c r="CH439" s="208"/>
      <c r="CI439" s="208"/>
      <c r="CJ439" s="208"/>
      <c r="CK439" s="208"/>
      <c r="CL439" s="208"/>
      <c r="CM439" s="208"/>
      <c r="CN439" s="208"/>
      <c r="CO439" s="208"/>
      <c r="CP439" s="208"/>
      <c r="CQ439" s="208"/>
      <c r="CR439" s="208"/>
      <c r="CS439" s="208"/>
      <c r="CT439" s="208"/>
      <c r="CU439" s="208"/>
      <c r="CV439" s="208"/>
      <c r="CW439" s="208"/>
      <c r="CX439" s="208"/>
      <c r="CY439" s="208"/>
      <c r="CZ439" s="208"/>
    </row>
    <row r="440" s="212" customFormat="true" ht="25.15" customHeight="true" x14ac:dyDescent="0.2">
      <c r="B440" s="1725"/>
      <c r="C440" s="1843" t="s">
        <v>394</v>
      </c>
      <c r="D440" s="1734"/>
      <c r="E440" s="558">
        <v>-0.18901408587017315</v>
      </c>
      <c r="F440" s="488"/>
      <c r="G440" s="488"/>
      <c r="H440" s="1844" t="s">
        <v>398</v>
      </c>
      <c r="I440" s="1734"/>
      <c r="J440" s="559">
        <v>-0.20555841990091864</v>
      </c>
      <c r="K440" s="488"/>
      <c r="L440" s="488"/>
      <c r="M440" s="1845" t="s">
        <v>399</v>
      </c>
      <c r="N440" s="1734"/>
      <c r="O440" s="560">
        <v>0.17966008117985532</v>
      </c>
      <c r="P440" s="488"/>
      <c r="Q440" s="488"/>
      <c r="BA440" s="207"/>
      <c r="BB440" s="281"/>
      <c r="BC440" s="207"/>
      <c r="BD440" s="207"/>
      <c r="BE440" s="207"/>
      <c r="BF440" s="207"/>
      <c r="BG440" s="207"/>
      <c r="BH440" s="207"/>
      <c r="BI440" s="207"/>
      <c r="BJ440" s="207"/>
      <c r="BK440" s="207"/>
      <c r="BL440" s="207"/>
      <c r="BM440" s="207"/>
      <c r="BN440" s="207"/>
      <c r="BO440" s="207"/>
      <c r="BP440" s="207"/>
      <c r="BQ440" s="207"/>
      <c r="BR440" s="207"/>
      <c r="BS440" s="207"/>
      <c r="BT440" s="207"/>
      <c r="BU440" s="207"/>
      <c r="BV440" s="207"/>
      <c r="BW440" s="207"/>
      <c r="BX440" s="207"/>
      <c r="BY440" s="207"/>
      <c r="BZ440" s="208"/>
      <c r="CA440" s="208"/>
      <c r="CB440" s="208"/>
      <c r="CC440" s="208"/>
      <c r="CD440" s="208"/>
      <c r="CE440" s="208"/>
      <c r="CF440" s="208"/>
      <c r="CG440" s="208"/>
      <c r="CH440" s="208"/>
      <c r="CI440" s="208"/>
      <c r="CJ440" s="208"/>
      <c r="CK440" s="208"/>
      <c r="CL440" s="208"/>
      <c r="CM440" s="208"/>
      <c r="CN440" s="208"/>
      <c r="CO440" s="208"/>
      <c r="CP440" s="208"/>
      <c r="CQ440" s="208"/>
      <c r="CR440" s="208"/>
      <c r="CS440" s="208"/>
      <c r="CT440" s="208"/>
      <c r="CU440" s="208"/>
      <c r="CV440" s="208"/>
      <c r="CW440" s="208"/>
      <c r="CX440" s="208"/>
      <c r="CY440" s="208"/>
      <c r="CZ440" s="208"/>
    </row>
    <row r="441" s="212" customFormat="true" ht="25.15" customHeight="true" x14ac:dyDescent="0.2">
      <c r="B441" s="1725"/>
      <c r="C441" s="1843" t="s">
        <v>313</v>
      </c>
      <c r="D441" s="1734"/>
      <c r="E441" s="558">
        <v>-0.16321531349041077</v>
      </c>
      <c r="F441" s="488"/>
      <c r="G441" s="488"/>
      <c r="H441" s="1844" t="s">
        <v>400</v>
      </c>
      <c r="I441" s="1734"/>
      <c r="J441" s="559">
        <v>-0.19449170511326586</v>
      </c>
      <c r="K441" s="488"/>
      <c r="L441" s="488"/>
      <c r="M441" s="1845" t="s">
        <v>401</v>
      </c>
      <c r="N441" s="1734"/>
      <c r="O441" s="560">
        <v>0.17966008117985491</v>
      </c>
      <c r="P441" s="488"/>
      <c r="Q441" s="488"/>
      <c r="BA441" s="207"/>
      <c r="BB441" s="281"/>
      <c r="BC441" s="207"/>
      <c r="BD441" s="207"/>
      <c r="BE441" s="207"/>
      <c r="BF441" s="207"/>
      <c r="BG441" s="207"/>
      <c r="BH441" s="207"/>
      <c r="BI441" s="207"/>
      <c r="BJ441" s="207"/>
      <c r="BK441" s="207"/>
      <c r="BL441" s="207"/>
      <c r="BM441" s="207"/>
      <c r="BN441" s="207"/>
      <c r="BO441" s="207"/>
      <c r="BP441" s="207"/>
      <c r="BQ441" s="207"/>
      <c r="BR441" s="207"/>
      <c r="BS441" s="207"/>
      <c r="BT441" s="207"/>
      <c r="BU441" s="207"/>
      <c r="BV441" s="207"/>
      <c r="BW441" s="207"/>
      <c r="BX441" s="207"/>
      <c r="BY441" s="207"/>
      <c r="BZ441" s="208"/>
      <c r="CA441" s="208"/>
      <c r="CB441" s="208"/>
      <c r="CC441" s="208"/>
      <c r="CD441" s="208"/>
      <c r="CE441" s="208"/>
      <c r="CF441" s="208"/>
      <c r="CG441" s="208"/>
      <c r="CH441" s="208"/>
      <c r="CI441" s="208"/>
      <c r="CJ441" s="208"/>
      <c r="CK441" s="208"/>
      <c r="CL441" s="208"/>
      <c r="CM441" s="208"/>
      <c r="CN441" s="208"/>
      <c r="CO441" s="208"/>
      <c r="CP441" s="208"/>
      <c r="CQ441" s="208"/>
      <c r="CR441" s="208"/>
      <c r="CS441" s="208"/>
      <c r="CT441" s="208"/>
      <c r="CU441" s="208"/>
      <c r="CV441" s="208"/>
      <c r="CW441" s="208"/>
      <c r="CX441" s="208"/>
      <c r="CY441" s="208"/>
      <c r="CZ441" s="208"/>
    </row>
    <row r="442" s="212" customFormat="true" ht="25.15" customHeight="true" x14ac:dyDescent="0.2">
      <c r="B442" s="1725"/>
      <c r="C442" s="1843" t="s">
        <v>263</v>
      </c>
      <c r="D442" s="1734"/>
      <c r="E442" s="558">
        <v>-0.16272129215499301</v>
      </c>
      <c r="F442" s="488"/>
      <c r="G442" s="488"/>
      <c r="H442" s="1844" t="s">
        <v>286</v>
      </c>
      <c r="I442" s="1734"/>
      <c r="J442" s="559">
        <v>-0.18867501289107869</v>
      </c>
      <c r="K442" s="488"/>
      <c r="L442" s="488"/>
      <c r="M442" s="1845" t="s">
        <v>243</v>
      </c>
      <c r="N442" s="1734"/>
      <c r="O442" s="560">
        <v>0.16472762072456959</v>
      </c>
      <c r="P442" s="488"/>
      <c r="Q442" s="488"/>
      <c r="BA442" s="207"/>
      <c r="BB442" s="281"/>
      <c r="BC442" s="207"/>
      <c r="BD442" s="207"/>
      <c r="BE442" s="207"/>
      <c r="BF442" s="207"/>
      <c r="BG442" s="207"/>
      <c r="BH442" s="207"/>
      <c r="BI442" s="207"/>
      <c r="BJ442" s="207"/>
      <c r="BK442" s="207"/>
      <c r="BL442" s="207"/>
      <c r="BM442" s="207"/>
      <c r="BN442" s="207"/>
      <c r="BO442" s="207"/>
      <c r="BP442" s="207"/>
      <c r="BQ442" s="207"/>
      <c r="BR442" s="207"/>
      <c r="BS442" s="207"/>
      <c r="BT442" s="207"/>
      <c r="BU442" s="207"/>
      <c r="BV442" s="207"/>
      <c r="BW442" s="207"/>
      <c r="BX442" s="207"/>
      <c r="BY442" s="207"/>
      <c r="BZ442" s="208"/>
      <c r="CA442" s="208"/>
      <c r="CB442" s="208"/>
      <c r="CC442" s="208"/>
      <c r="CD442" s="208"/>
      <c r="CE442" s="208"/>
      <c r="CF442" s="208"/>
      <c r="CG442" s="208"/>
      <c r="CH442" s="208"/>
      <c r="CI442" s="208"/>
      <c r="CJ442" s="208"/>
      <c r="CK442" s="208"/>
      <c r="CL442" s="208"/>
      <c r="CM442" s="208"/>
      <c r="CN442" s="208"/>
      <c r="CO442" s="208"/>
      <c r="CP442" s="208"/>
      <c r="CQ442" s="208"/>
      <c r="CR442" s="208"/>
      <c r="CS442" s="208"/>
      <c r="CT442" s="208"/>
      <c r="CU442" s="208"/>
      <c r="CV442" s="208"/>
      <c r="CW442" s="208"/>
      <c r="CX442" s="208"/>
      <c r="CY442" s="208"/>
      <c r="CZ442" s="208"/>
    </row>
    <row r="443" s="212" customFormat="true" ht="25.15" customHeight="true" x14ac:dyDescent="0.2">
      <c r="B443" s="1725"/>
      <c r="C443" s="1843" t="s">
        <v>286</v>
      </c>
      <c r="D443" s="1734"/>
      <c r="E443" s="558">
        <v>-0.15835927748729714</v>
      </c>
      <c r="F443" s="488"/>
      <c r="G443" s="488"/>
      <c r="H443" s="1844" t="s">
        <v>246</v>
      </c>
      <c r="I443" s="1734"/>
      <c r="J443" s="559">
        <v>-0.17503875084704915</v>
      </c>
      <c r="K443" s="488"/>
      <c r="L443" s="488"/>
      <c r="M443" s="1845" t="s">
        <v>402</v>
      </c>
      <c r="N443" s="1734"/>
      <c r="O443" s="560">
        <v>0.15370337054653485</v>
      </c>
      <c r="P443" s="488"/>
      <c r="Q443" s="488"/>
      <c r="BA443" s="207"/>
      <c r="BB443" s="281"/>
      <c r="BC443" s="207"/>
      <c r="BD443" s="207"/>
      <c r="BE443" s="207"/>
      <c r="BF443" s="207"/>
      <c r="BG443" s="207"/>
      <c r="BH443" s="207"/>
      <c r="BI443" s="207"/>
      <c r="BJ443" s="207"/>
      <c r="BK443" s="207"/>
      <c r="BL443" s="207"/>
      <c r="BM443" s="207"/>
      <c r="BN443" s="207"/>
      <c r="BO443" s="207"/>
      <c r="BP443" s="207"/>
      <c r="BQ443" s="207"/>
      <c r="BR443" s="207"/>
      <c r="BS443" s="207"/>
      <c r="BT443" s="207"/>
      <c r="BU443" s="207"/>
      <c r="BV443" s="207"/>
      <c r="BW443" s="207"/>
      <c r="BX443" s="207"/>
      <c r="BY443" s="207"/>
      <c r="BZ443" s="208"/>
      <c r="CA443" s="208"/>
      <c r="CB443" s="208"/>
      <c r="CC443" s="208"/>
      <c r="CD443" s="208"/>
      <c r="CE443" s="208"/>
      <c r="CF443" s="208"/>
      <c r="CG443" s="208"/>
      <c r="CH443" s="208"/>
      <c r="CI443" s="208"/>
      <c r="CJ443" s="208"/>
      <c r="CK443" s="208"/>
      <c r="CL443" s="208"/>
      <c r="CM443" s="208"/>
      <c r="CN443" s="208"/>
      <c r="CO443" s="208"/>
      <c r="CP443" s="208"/>
      <c r="CQ443" s="208"/>
      <c r="CR443" s="208"/>
      <c r="CS443" s="208"/>
      <c r="CT443" s="208"/>
      <c r="CU443" s="208"/>
      <c r="CV443" s="208"/>
      <c r="CW443" s="208"/>
      <c r="CX443" s="208"/>
      <c r="CY443" s="208"/>
      <c r="CZ443" s="208"/>
    </row>
    <row r="444" s="212" customFormat="true" ht="25.15" customHeight="true" x14ac:dyDescent="0.2">
      <c r="B444" s="1725"/>
      <c r="C444" s="1843" t="s">
        <v>256</v>
      </c>
      <c r="D444" s="1734"/>
      <c r="E444" s="558">
        <v>-0.14964596858087073</v>
      </c>
      <c r="F444" s="488"/>
      <c r="G444" s="488"/>
      <c r="H444" s="1844" t="s">
        <v>263</v>
      </c>
      <c r="I444" s="1734"/>
      <c r="J444" s="559">
        <v>-0.16728091943230067</v>
      </c>
      <c r="K444" s="488"/>
      <c r="L444" s="488"/>
      <c r="M444" s="1845" t="s">
        <v>400</v>
      </c>
      <c r="N444" s="1734"/>
      <c r="O444" s="560">
        <v>-0.14569833448047556</v>
      </c>
      <c r="P444" s="488"/>
      <c r="Q444" s="488"/>
      <c r="BA444" s="207"/>
      <c r="BB444" s="281"/>
      <c r="BC444" s="207"/>
      <c r="BD444" s="207"/>
      <c r="BE444" s="207"/>
      <c r="BF444" s="207"/>
      <c r="BG444" s="207"/>
      <c r="BH444" s="207"/>
      <c r="BI444" s="207"/>
      <c r="BJ444" s="207"/>
      <c r="BK444" s="207"/>
      <c r="BL444" s="207"/>
      <c r="BM444" s="207"/>
      <c r="BN444" s="207"/>
      <c r="BO444" s="207"/>
      <c r="BP444" s="207"/>
      <c r="BQ444" s="207"/>
      <c r="BR444" s="207"/>
      <c r="BS444" s="207"/>
      <c r="BT444" s="207"/>
      <c r="BU444" s="207"/>
      <c r="BV444" s="207"/>
      <c r="BW444" s="207"/>
      <c r="BX444" s="207"/>
      <c r="BY444" s="207"/>
      <c r="BZ444" s="208"/>
      <c r="CA444" s="208"/>
      <c r="CB444" s="208"/>
      <c r="CC444" s="208"/>
      <c r="CD444" s="208"/>
      <c r="CE444" s="208"/>
      <c r="CF444" s="208"/>
      <c r="CG444" s="208"/>
      <c r="CH444" s="208"/>
      <c r="CI444" s="208"/>
      <c r="CJ444" s="208"/>
      <c r="CK444" s="208"/>
      <c r="CL444" s="208"/>
      <c r="CM444" s="208"/>
      <c r="CN444" s="208"/>
      <c r="CO444" s="208"/>
      <c r="CP444" s="208"/>
      <c r="CQ444" s="208"/>
      <c r="CR444" s="208"/>
      <c r="CS444" s="208"/>
      <c r="CT444" s="208"/>
      <c r="CU444" s="208"/>
      <c r="CV444" s="208"/>
      <c r="CW444" s="208"/>
      <c r="CX444" s="208"/>
      <c r="CY444" s="208"/>
      <c r="CZ444" s="208"/>
    </row>
    <row r="445" s="212" customFormat="true" ht="25.15" customHeight="true" x14ac:dyDescent="0.2">
      <c r="B445" s="1725"/>
      <c r="C445" s="1843" t="s">
        <v>308</v>
      </c>
      <c r="D445" s="1734"/>
      <c r="E445" s="558">
        <v>-0.1482654175539265</v>
      </c>
      <c r="F445" s="488"/>
      <c r="G445" s="488"/>
      <c r="H445" s="1844" t="s">
        <v>403</v>
      </c>
      <c r="I445" s="1734"/>
      <c r="J445" s="559">
        <v>-0.16275577761697088</v>
      </c>
      <c r="K445" s="488"/>
      <c r="L445" s="488"/>
      <c r="M445" s="1845" t="s">
        <v>263</v>
      </c>
      <c r="N445" s="1734"/>
      <c r="O445" s="560">
        <v>-0.14347289362519902</v>
      </c>
      <c r="P445" s="488"/>
      <c r="Q445" s="488"/>
      <c r="BA445" s="207"/>
      <c r="BB445" s="281"/>
      <c r="BC445" s="207"/>
      <c r="BD445" s="207"/>
      <c r="BE445" s="207"/>
      <c r="BF445" s="207"/>
      <c r="BG445" s="207"/>
      <c r="BH445" s="207"/>
      <c r="BI445" s="207"/>
      <c r="BJ445" s="207"/>
      <c r="BK445" s="207"/>
      <c r="BL445" s="207"/>
      <c r="BM445" s="207"/>
      <c r="BN445" s="207"/>
      <c r="BO445" s="207"/>
      <c r="BP445" s="207"/>
      <c r="BQ445" s="207"/>
      <c r="BR445" s="207"/>
      <c r="BS445" s="207"/>
      <c r="BT445" s="207"/>
      <c r="BU445" s="207"/>
      <c r="BV445" s="207"/>
      <c r="BW445" s="207"/>
      <c r="BX445" s="207"/>
      <c r="BY445" s="207"/>
      <c r="BZ445" s="208"/>
      <c r="CA445" s="208"/>
      <c r="CB445" s="208"/>
      <c r="CC445" s="208"/>
      <c r="CD445" s="208"/>
      <c r="CE445" s="208"/>
      <c r="CF445" s="208"/>
      <c r="CG445" s="208"/>
      <c r="CH445" s="208"/>
      <c r="CI445" s="208"/>
      <c r="CJ445" s="208"/>
      <c r="CK445" s="208"/>
      <c r="CL445" s="208"/>
      <c r="CM445" s="208"/>
      <c r="CN445" s="208"/>
      <c r="CO445" s="208"/>
      <c r="CP445" s="208"/>
      <c r="CQ445" s="208"/>
      <c r="CR445" s="208"/>
      <c r="CS445" s="208"/>
      <c r="CT445" s="208"/>
      <c r="CU445" s="208"/>
      <c r="CV445" s="208"/>
      <c r="CW445" s="208"/>
      <c r="CX445" s="208"/>
      <c r="CY445" s="208"/>
      <c r="CZ445" s="208"/>
    </row>
    <row r="446" s="212" customFormat="true" ht="25.15" customHeight="true" x14ac:dyDescent="0.2">
      <c r="C446" s="1843" t="s">
        <v>243</v>
      </c>
      <c r="D446" s="1734"/>
      <c r="E446" s="558">
        <v>0.14050848574404584</v>
      </c>
      <c r="F446" s="488"/>
      <c r="G446" s="488"/>
      <c r="H446" s="1844" t="s">
        <v>253</v>
      </c>
      <c r="I446" s="1734"/>
      <c r="J446" s="559">
        <v>-0.16199154892006323</v>
      </c>
      <c r="K446" s="488"/>
      <c r="L446" s="488"/>
      <c r="M446" s="1845" t="s">
        <v>404</v>
      </c>
      <c r="N446" s="1734"/>
      <c r="O446" s="560">
        <v>-0.13724521669796985</v>
      </c>
      <c r="P446" s="488"/>
      <c r="Q446" s="488"/>
      <c r="BA446" s="207"/>
      <c r="BB446" s="281"/>
      <c r="BC446" s="207"/>
      <c r="BD446" s="207"/>
      <c r="BE446" s="207"/>
      <c r="BF446" s="207"/>
      <c r="BG446" s="207"/>
      <c r="BH446" s="207"/>
      <c r="BI446" s="207"/>
      <c r="BJ446" s="207"/>
      <c r="BK446" s="207"/>
      <c r="BL446" s="207"/>
      <c r="BM446" s="207"/>
      <c r="BN446" s="207"/>
      <c r="BO446" s="207"/>
      <c r="BP446" s="207"/>
      <c r="BQ446" s="207"/>
      <c r="BR446" s="207"/>
      <c r="BS446" s="207"/>
      <c r="BT446" s="207"/>
      <c r="BU446" s="207"/>
      <c r="BV446" s="207"/>
      <c r="BW446" s="207"/>
      <c r="BX446" s="207"/>
      <c r="BY446" s="207"/>
      <c r="BZ446" s="208"/>
      <c r="CA446" s="208"/>
      <c r="CB446" s="208"/>
      <c r="CC446" s="208"/>
      <c r="CD446" s="208"/>
      <c r="CE446" s="208"/>
      <c r="CF446" s="208"/>
      <c r="CG446" s="208"/>
      <c r="CH446" s="208"/>
      <c r="CI446" s="208"/>
      <c r="CJ446" s="208"/>
      <c r="CK446" s="208"/>
      <c r="CL446" s="208"/>
      <c r="CM446" s="208"/>
      <c r="CN446" s="208"/>
      <c r="CO446" s="208"/>
      <c r="CP446" s="208"/>
      <c r="CQ446" s="208"/>
      <c r="CR446" s="208"/>
      <c r="CS446" s="208"/>
      <c r="CT446" s="208"/>
      <c r="CU446" s="208"/>
      <c r="CV446" s="208"/>
      <c r="CW446" s="208"/>
      <c r="CX446" s="208"/>
      <c r="CY446" s="208"/>
      <c r="CZ446" s="208"/>
    </row>
    <row r="447" s="212" customFormat="true" ht="25.15" customHeight="true" x14ac:dyDescent="0.2">
      <c r="C447" s="1843" t="s">
        <v>234</v>
      </c>
      <c r="D447" s="1734"/>
      <c r="E447" s="558">
        <v>-0.12855401160069352</v>
      </c>
      <c r="F447" s="488"/>
      <c r="G447" s="488"/>
      <c r="H447" s="1844" t="s">
        <v>405</v>
      </c>
      <c r="I447" s="1734"/>
      <c r="J447" s="559">
        <v>-0.1591385133015587</v>
      </c>
      <c r="K447" s="488"/>
      <c r="L447" s="488"/>
      <c r="M447" s="1845" t="s">
        <v>406</v>
      </c>
      <c r="N447" s="1734"/>
      <c r="O447" s="560">
        <v>-0.1372452166979698</v>
      </c>
      <c r="P447" s="488"/>
      <c r="Q447" s="488"/>
      <c r="BA447" s="207"/>
      <c r="BB447" s="281"/>
      <c r="BC447" s="207"/>
      <c r="BD447" s="207"/>
      <c r="BE447" s="207"/>
      <c r="BF447" s="207"/>
      <c r="BG447" s="207"/>
      <c r="BH447" s="207"/>
      <c r="BI447" s="207"/>
      <c r="BJ447" s="207"/>
      <c r="BK447" s="207"/>
      <c r="BL447" s="207"/>
      <c r="BM447" s="207"/>
      <c r="BN447" s="207"/>
      <c r="BO447" s="207"/>
      <c r="BP447" s="207"/>
      <c r="BQ447" s="207"/>
      <c r="BR447" s="207"/>
      <c r="BS447" s="207"/>
      <c r="BT447" s="207"/>
      <c r="BU447" s="207"/>
      <c r="BV447" s="207"/>
      <c r="BW447" s="207"/>
      <c r="BX447" s="207"/>
      <c r="BY447" s="207"/>
      <c r="BZ447" s="208"/>
      <c r="CA447" s="208"/>
      <c r="CB447" s="208"/>
      <c r="CC447" s="208"/>
      <c r="CD447" s="208"/>
      <c r="CE447" s="208"/>
      <c r="CF447" s="208"/>
      <c r="CG447" s="208"/>
      <c r="CH447" s="208"/>
      <c r="CI447" s="208"/>
      <c r="CJ447" s="208"/>
      <c r="CK447" s="208"/>
      <c r="CL447" s="208"/>
      <c r="CM447" s="208"/>
      <c r="CN447" s="208"/>
      <c r="CO447" s="208"/>
      <c r="CP447" s="208"/>
      <c r="CQ447" s="208"/>
      <c r="CR447" s="208"/>
      <c r="CS447" s="208"/>
      <c r="CT447" s="208"/>
      <c r="CU447" s="208"/>
      <c r="CV447" s="208"/>
      <c r="CW447" s="208"/>
      <c r="CX447" s="208"/>
      <c r="CY447" s="208"/>
      <c r="CZ447" s="208"/>
    </row>
    <row r="448" s="212" customFormat="true" ht="25.15" customHeight="true" x14ac:dyDescent="0.2">
      <c r="C448" s="1843" t="s">
        <v>254</v>
      </c>
      <c r="D448" s="1734"/>
      <c r="E448" s="558">
        <v>-0.12553585003344006</v>
      </c>
      <c r="F448" s="488"/>
      <c r="G448" s="488"/>
      <c r="H448" s="1844" t="s">
        <v>273</v>
      </c>
      <c r="I448" s="1734"/>
      <c r="J448" s="559">
        <v>-0.15513153328833384</v>
      </c>
      <c r="K448" s="488"/>
      <c r="L448" s="488"/>
      <c r="M448" s="1845" t="s">
        <v>256</v>
      </c>
      <c r="N448" s="1734"/>
      <c r="O448" s="560">
        <v>-0.13304539996474629</v>
      </c>
      <c r="P448" s="488"/>
      <c r="Q448" s="488"/>
      <c r="BA448" s="207"/>
      <c r="BB448" s="281"/>
      <c r="BC448" s="207"/>
      <c r="BD448" s="207"/>
      <c r="BE448" s="207"/>
      <c r="BF448" s="207"/>
      <c r="BG448" s="207"/>
      <c r="BH448" s="207"/>
      <c r="BI448" s="207"/>
      <c r="BJ448" s="207"/>
      <c r="BK448" s="207"/>
      <c r="BL448" s="207"/>
      <c r="BM448" s="207"/>
      <c r="BN448" s="207"/>
      <c r="BO448" s="207"/>
      <c r="BP448" s="207"/>
      <c r="BQ448" s="207"/>
      <c r="BR448" s="207"/>
      <c r="BS448" s="207"/>
      <c r="BT448" s="207"/>
      <c r="BU448" s="207"/>
      <c r="BV448" s="207"/>
      <c r="BW448" s="207"/>
      <c r="BX448" s="207"/>
      <c r="BY448" s="207"/>
      <c r="BZ448" s="208"/>
      <c r="CA448" s="208"/>
      <c r="CB448" s="208"/>
      <c r="CC448" s="208"/>
      <c r="CD448" s="208"/>
      <c r="CE448" s="208"/>
      <c r="CF448" s="208"/>
      <c r="CG448" s="208"/>
      <c r="CH448" s="208"/>
      <c r="CI448" s="208"/>
      <c r="CJ448" s="208"/>
      <c r="CK448" s="208"/>
      <c r="CL448" s="208"/>
      <c r="CM448" s="208"/>
      <c r="CN448" s="208"/>
      <c r="CO448" s="208"/>
      <c r="CP448" s="208"/>
      <c r="CQ448" s="208"/>
      <c r="CR448" s="208"/>
      <c r="CS448" s="208"/>
      <c r="CT448" s="208"/>
      <c r="CU448" s="208"/>
      <c r="CV448" s="208"/>
      <c r="CW448" s="208"/>
      <c r="CX448" s="208"/>
      <c r="CY448" s="208"/>
      <c r="CZ448" s="208"/>
    </row>
    <row r="449" s="212" customFormat="true" ht="25.15" customHeight="true" x14ac:dyDescent="0.2">
      <c r="C449" s="1843" t="s">
        <v>396</v>
      </c>
      <c r="D449" s="1734"/>
      <c r="E449" s="558">
        <v>0.11984765755009663</v>
      </c>
      <c r="F449" s="488"/>
      <c r="G449" s="488"/>
      <c r="H449" s="1844" t="s">
        <v>256</v>
      </c>
      <c r="I449" s="1734"/>
      <c r="J449" s="559">
        <v>-0.15169668619931329</v>
      </c>
      <c r="K449" s="488"/>
      <c r="L449" s="488"/>
      <c r="M449" s="1845" t="s">
        <v>395</v>
      </c>
      <c r="N449" s="1734"/>
      <c r="O449" s="560">
        <v>0.13060837866055419</v>
      </c>
      <c r="P449" s="488"/>
      <c r="Q449" s="488"/>
      <c r="BA449" s="207"/>
      <c r="BB449" s="281"/>
      <c r="BC449" s="207"/>
      <c r="BD449" s="207"/>
      <c r="BE449" s="207"/>
      <c r="BF449" s="207"/>
      <c r="BG449" s="207"/>
      <c r="BH449" s="207"/>
      <c r="BI449" s="207"/>
      <c r="BJ449" s="207"/>
      <c r="BK449" s="207"/>
      <c r="BL449" s="207"/>
      <c r="BM449" s="207"/>
      <c r="BN449" s="207"/>
      <c r="BO449" s="207"/>
      <c r="BP449" s="207"/>
      <c r="BQ449" s="207"/>
      <c r="BR449" s="207"/>
      <c r="BS449" s="207"/>
      <c r="BT449" s="207"/>
      <c r="BU449" s="207"/>
      <c r="BV449" s="207"/>
      <c r="BW449" s="207"/>
      <c r="BX449" s="207"/>
      <c r="BY449" s="207"/>
      <c r="BZ449" s="208"/>
      <c r="CA449" s="208"/>
      <c r="CB449" s="208"/>
      <c r="CC449" s="208"/>
      <c r="CD449" s="208"/>
      <c r="CE449" s="208"/>
      <c r="CF449" s="208"/>
      <c r="CG449" s="208"/>
      <c r="CH449" s="208"/>
      <c r="CI449" s="208"/>
      <c r="CJ449" s="208"/>
      <c r="CK449" s="208"/>
      <c r="CL449" s="208"/>
      <c r="CM449" s="208"/>
      <c r="CN449" s="208"/>
      <c r="CO449" s="208"/>
      <c r="CP449" s="208"/>
      <c r="CQ449" s="208"/>
      <c r="CR449" s="208"/>
      <c r="CS449" s="208"/>
      <c r="CT449" s="208"/>
      <c r="CU449" s="208"/>
      <c r="CV449" s="208"/>
      <c r="CW449" s="208"/>
      <c r="CX449" s="208"/>
      <c r="CY449" s="208"/>
      <c r="CZ449" s="208"/>
    </row>
    <row r="450" s="212" customFormat="true" ht="25.15" customHeight="true" x14ac:dyDescent="0.2">
      <c r="C450" s="1843" t="s">
        <v>264</v>
      </c>
      <c r="D450" s="1734"/>
      <c r="E450" s="558">
        <v>-0.11065179400975268</v>
      </c>
      <c r="F450" s="488"/>
      <c r="G450" s="488"/>
      <c r="H450" s="1844" t="s">
        <v>281</v>
      </c>
      <c r="I450" s="1734"/>
      <c r="J450" s="559">
        <v>-0.15039441258606936</v>
      </c>
      <c r="K450" s="488"/>
      <c r="L450" s="488"/>
      <c r="M450" s="1845" t="s">
        <v>394</v>
      </c>
      <c r="N450" s="1734"/>
      <c r="O450" s="560">
        <v>-0.12563527991947082</v>
      </c>
      <c r="P450" s="488"/>
      <c r="Q450" s="488"/>
      <c r="BA450" s="207"/>
      <c r="BB450" s="281"/>
      <c r="BC450" s="207"/>
      <c r="BD450" s="207"/>
      <c r="BE450" s="207"/>
      <c r="BF450" s="207"/>
      <c r="BG450" s="207"/>
      <c r="BH450" s="207"/>
      <c r="BI450" s="207"/>
      <c r="BJ450" s="207"/>
      <c r="BK450" s="207"/>
      <c r="BL450" s="207"/>
      <c r="BM450" s="207"/>
      <c r="BN450" s="207"/>
      <c r="BO450" s="207"/>
      <c r="BP450" s="207"/>
      <c r="BQ450" s="207"/>
      <c r="BR450" s="207"/>
      <c r="BS450" s="207"/>
      <c r="BT450" s="207"/>
      <c r="BU450" s="207"/>
      <c r="BV450" s="207"/>
      <c r="BW450" s="207"/>
      <c r="BX450" s="207"/>
      <c r="BY450" s="207"/>
      <c r="BZ450" s="208"/>
      <c r="CA450" s="208"/>
      <c r="CB450" s="208"/>
      <c r="CC450" s="208"/>
      <c r="CD450" s="208"/>
      <c r="CE450" s="208"/>
      <c r="CF450" s="208"/>
      <c r="CG450" s="208"/>
      <c r="CH450" s="208"/>
      <c r="CI450" s="208"/>
      <c r="CJ450" s="208"/>
      <c r="CK450" s="208"/>
      <c r="CL450" s="208"/>
      <c r="CM450" s="208"/>
      <c r="CN450" s="208"/>
      <c r="CO450" s="208"/>
      <c r="CP450" s="208"/>
      <c r="CQ450" s="208"/>
      <c r="CR450" s="208"/>
      <c r="CS450" s="208"/>
      <c r="CT450" s="208"/>
      <c r="CU450" s="208"/>
      <c r="CV450" s="208"/>
      <c r="CW450" s="208"/>
      <c r="CX450" s="208"/>
      <c r="CY450" s="208"/>
      <c r="CZ450" s="208"/>
    </row>
    <row r="451" s="212" customFormat="true" ht="25.15" customHeight="true" x14ac:dyDescent="0.2">
      <c r="C451" s="1843" t="s">
        <v>298</v>
      </c>
      <c r="D451" s="1734"/>
      <c r="E451" s="558">
        <v>-0.11039235541540716</v>
      </c>
      <c r="F451" s="488"/>
      <c r="G451" s="488"/>
      <c r="H451" s="1844" t="s">
        <v>308</v>
      </c>
      <c r="I451" s="1734"/>
      <c r="J451" s="559">
        <v>-0.13090471978778243</v>
      </c>
      <c r="K451" s="488"/>
      <c r="L451" s="488"/>
      <c r="M451" s="1845" t="s">
        <v>308</v>
      </c>
      <c r="N451" s="1734"/>
      <c r="O451" s="560">
        <v>-0.12329763006993519</v>
      </c>
      <c r="P451" s="488"/>
      <c r="Q451" s="488"/>
      <c r="BA451" s="207"/>
      <c r="BB451" s="281"/>
      <c r="BC451" s="207"/>
      <c r="BD451" s="207"/>
      <c r="BE451" s="207"/>
      <c r="BF451" s="207"/>
      <c r="BG451" s="207"/>
      <c r="BH451" s="207"/>
      <c r="BI451" s="207"/>
      <c r="BJ451" s="207"/>
      <c r="BK451" s="207"/>
      <c r="BL451" s="207"/>
      <c r="BM451" s="207"/>
      <c r="BN451" s="207"/>
      <c r="BO451" s="207"/>
      <c r="BP451" s="207"/>
      <c r="BQ451" s="207"/>
      <c r="BR451" s="207"/>
      <c r="BS451" s="207"/>
      <c r="BT451" s="207"/>
      <c r="BU451" s="207"/>
      <c r="BV451" s="207"/>
      <c r="BW451" s="207"/>
      <c r="BX451" s="207"/>
      <c r="BY451" s="207"/>
      <c r="BZ451" s="208"/>
      <c r="CA451" s="208"/>
      <c r="CB451" s="208"/>
      <c r="CC451" s="208"/>
      <c r="CD451" s="208"/>
      <c r="CE451" s="208"/>
      <c r="CF451" s="208"/>
      <c r="CG451" s="208"/>
      <c r="CH451" s="208"/>
      <c r="CI451" s="208"/>
      <c r="CJ451" s="208"/>
      <c r="CK451" s="208"/>
      <c r="CL451" s="208"/>
      <c r="CM451" s="208"/>
      <c r="CN451" s="208"/>
      <c r="CO451" s="208"/>
      <c r="CP451" s="208"/>
      <c r="CQ451" s="208"/>
      <c r="CR451" s="208"/>
      <c r="CS451" s="208"/>
      <c r="CT451" s="208"/>
      <c r="CU451" s="208"/>
      <c r="CV451" s="208"/>
      <c r="CW451" s="208"/>
      <c r="CX451" s="208"/>
      <c r="CY451" s="208"/>
      <c r="CZ451" s="208"/>
    </row>
    <row r="452" s="212" customFormat="true" ht="25.15" customHeight="true" x14ac:dyDescent="0.2">
      <c r="C452" s="1843" t="s">
        <v>268</v>
      </c>
      <c r="D452" s="1734"/>
      <c r="E452" s="558">
        <v>0.10765857528908179</v>
      </c>
      <c r="F452" s="488"/>
      <c r="G452" s="488"/>
      <c r="H452" s="1844" t="s">
        <v>264</v>
      </c>
      <c r="I452" s="1734"/>
      <c r="J452" s="559">
        <v>-0.12700277605279162</v>
      </c>
      <c r="K452" s="488"/>
      <c r="L452" s="488"/>
      <c r="M452" s="1845" t="s">
        <v>234</v>
      </c>
      <c r="N452" s="1734"/>
      <c r="O452" s="560">
        <v>-0.12068599747019065</v>
      </c>
      <c r="P452" s="488"/>
      <c r="Q452" s="488"/>
      <c r="BA452" s="207"/>
      <c r="BB452" s="281"/>
      <c r="BC452" s="207"/>
      <c r="BD452" s="207"/>
      <c r="BE452" s="207"/>
      <c r="BF452" s="207"/>
      <c r="BG452" s="207"/>
      <c r="BH452" s="207"/>
      <c r="BI452" s="207"/>
      <c r="BJ452" s="207"/>
      <c r="BK452" s="207"/>
      <c r="BL452" s="207"/>
      <c r="BM452" s="207"/>
      <c r="BN452" s="207"/>
      <c r="BO452" s="207"/>
      <c r="BP452" s="207"/>
      <c r="BQ452" s="207"/>
      <c r="BR452" s="207"/>
      <c r="BS452" s="207"/>
      <c r="BT452" s="207"/>
      <c r="BU452" s="207"/>
      <c r="BV452" s="207"/>
      <c r="BW452" s="207"/>
      <c r="BX452" s="207"/>
      <c r="BY452" s="207"/>
      <c r="BZ452" s="208"/>
      <c r="CA452" s="208"/>
      <c r="CB452" s="208"/>
      <c r="CC452" s="208"/>
      <c r="CD452" s="208"/>
      <c r="CE452" s="208"/>
      <c r="CF452" s="208"/>
      <c r="CG452" s="208"/>
      <c r="CH452" s="208"/>
      <c r="CI452" s="208"/>
      <c r="CJ452" s="208"/>
      <c r="CK452" s="208"/>
      <c r="CL452" s="208"/>
      <c r="CM452" s="208"/>
      <c r="CN452" s="208"/>
      <c r="CO452" s="208"/>
      <c r="CP452" s="208"/>
      <c r="CQ452" s="208"/>
      <c r="CR452" s="208"/>
      <c r="CS452" s="208"/>
      <c r="CT452" s="208"/>
      <c r="CU452" s="208"/>
      <c r="CV452" s="208"/>
      <c r="CW452" s="208"/>
      <c r="CX452" s="208"/>
      <c r="CY452" s="208"/>
      <c r="CZ452" s="208"/>
    </row>
    <row r="453" s="212" customFormat="true" ht="25.15" customHeight="true" x14ac:dyDescent="0.2">
      <c r="C453" s="1843" t="s">
        <v>269</v>
      </c>
      <c r="D453" s="1734"/>
      <c r="E453" s="558">
        <v>-0.10753819730266878</v>
      </c>
      <c r="F453" s="488"/>
      <c r="G453" s="488"/>
      <c r="H453" s="1844" t="s">
        <v>275</v>
      </c>
      <c r="I453" s="1734"/>
      <c r="J453" s="559">
        <v>-0.1247580061610353</v>
      </c>
      <c r="K453" s="488"/>
      <c r="L453" s="488"/>
      <c r="M453" s="1845" t="s">
        <v>392</v>
      </c>
      <c r="N453" s="1734"/>
      <c r="O453" s="560">
        <v>-0.11747826634211532</v>
      </c>
      <c r="P453" s="488"/>
      <c r="Q453" s="488"/>
      <c r="BA453" s="207"/>
      <c r="BB453" s="281"/>
      <c r="BC453" s="207"/>
      <c r="BD453" s="207"/>
      <c r="BE453" s="207"/>
      <c r="BF453" s="207"/>
      <c r="BG453" s="207"/>
      <c r="BH453" s="207"/>
      <c r="BI453" s="207"/>
      <c r="BJ453" s="207"/>
      <c r="BK453" s="207"/>
      <c r="BL453" s="207"/>
      <c r="BM453" s="207"/>
      <c r="BN453" s="207"/>
      <c r="BO453" s="207"/>
      <c r="BP453" s="207"/>
      <c r="BQ453" s="207"/>
      <c r="BR453" s="207"/>
      <c r="BS453" s="207"/>
      <c r="BT453" s="207"/>
      <c r="BU453" s="207"/>
      <c r="BV453" s="207"/>
      <c r="BW453" s="207"/>
      <c r="BX453" s="207"/>
      <c r="BY453" s="207"/>
      <c r="BZ453" s="208"/>
      <c r="CA453" s="208"/>
      <c r="CB453" s="208"/>
      <c r="CC453" s="208"/>
      <c r="CD453" s="208"/>
      <c r="CE453" s="208"/>
      <c r="CF453" s="208"/>
      <c r="CG453" s="208"/>
      <c r="CH453" s="208"/>
      <c r="CI453" s="208"/>
      <c r="CJ453" s="208"/>
      <c r="CK453" s="208"/>
      <c r="CL453" s="208"/>
      <c r="CM453" s="208"/>
      <c r="CN453" s="208"/>
      <c r="CO453" s="208"/>
      <c r="CP453" s="208"/>
      <c r="CQ453" s="208"/>
      <c r="CR453" s="208"/>
      <c r="CS453" s="208"/>
      <c r="CT453" s="208"/>
      <c r="CU453" s="208"/>
      <c r="CV453" s="208"/>
      <c r="CW453" s="208"/>
      <c r="CX453" s="208"/>
      <c r="CY453" s="208"/>
      <c r="CZ453" s="208"/>
    </row>
    <row r="454" s="212" customFormat="true" ht="25.15" customHeight="true" x14ac:dyDescent="0.2">
      <c r="C454" s="1843" t="s">
        <v>407</v>
      </c>
      <c r="D454" s="1734"/>
      <c r="E454" s="558">
        <v>-0.10331858899821615</v>
      </c>
      <c r="F454" s="488"/>
      <c r="G454" s="488"/>
      <c r="H454" s="1844" t="s">
        <v>407</v>
      </c>
      <c r="I454" s="1734"/>
      <c r="J454" s="559">
        <v>-0.12008944887222829</v>
      </c>
      <c r="K454" s="488"/>
      <c r="L454" s="488"/>
      <c r="M454" s="1845" t="s">
        <v>254</v>
      </c>
      <c r="N454" s="1734"/>
      <c r="O454" s="560">
        <v>-0.11693303075210904</v>
      </c>
      <c r="P454" s="488"/>
      <c r="Q454" s="488"/>
      <c r="BA454" s="207"/>
      <c r="BB454" s="281"/>
      <c r="BC454" s="207"/>
      <c r="BD454" s="207"/>
      <c r="BE454" s="207"/>
      <c r="BF454" s="207"/>
      <c r="BG454" s="207"/>
      <c r="BH454" s="207"/>
      <c r="BI454" s="207"/>
      <c r="BJ454" s="207"/>
      <c r="BK454" s="207"/>
      <c r="BL454" s="207"/>
      <c r="BM454" s="207"/>
      <c r="BN454" s="207"/>
      <c r="BO454" s="207"/>
      <c r="BP454" s="207"/>
      <c r="BQ454" s="207"/>
      <c r="BR454" s="207"/>
      <c r="BS454" s="207"/>
      <c r="BT454" s="207"/>
      <c r="BU454" s="207"/>
      <c r="BV454" s="207"/>
      <c r="BW454" s="207"/>
      <c r="BX454" s="207"/>
      <c r="BY454" s="207"/>
      <c r="BZ454" s="208"/>
      <c r="CA454" s="208"/>
      <c r="CB454" s="208"/>
      <c r="CC454" s="208"/>
      <c r="CD454" s="208"/>
      <c r="CE454" s="208"/>
      <c r="CF454" s="208"/>
      <c r="CG454" s="208"/>
      <c r="CH454" s="208"/>
      <c r="CI454" s="208"/>
      <c r="CJ454" s="208"/>
      <c r="CK454" s="208"/>
      <c r="CL454" s="208"/>
      <c r="CM454" s="208"/>
      <c r="CN454" s="208"/>
      <c r="CO454" s="208"/>
      <c r="CP454" s="208"/>
      <c r="CQ454" s="208"/>
      <c r="CR454" s="208"/>
      <c r="CS454" s="208"/>
      <c r="CT454" s="208"/>
      <c r="CU454" s="208"/>
      <c r="CV454" s="208"/>
      <c r="CW454" s="208"/>
      <c r="CX454" s="208"/>
      <c r="CY454" s="208"/>
      <c r="CZ454" s="208"/>
    </row>
    <row r="455" s="212" customFormat="true" ht="25.15" customHeight="true" x14ac:dyDescent="0.2">
      <c r="C455" s="1843" t="s">
        <v>258</v>
      </c>
      <c r="D455" s="1734"/>
      <c r="E455" s="558">
        <v>-0.10206490560106657</v>
      </c>
      <c r="F455" s="488"/>
      <c r="G455" s="488"/>
      <c r="H455" s="1844" t="s">
        <v>298</v>
      </c>
      <c r="I455" s="1734"/>
      <c r="J455" s="559">
        <v>-0.10921247927444491</v>
      </c>
      <c r="K455" s="488"/>
      <c r="L455" s="488"/>
      <c r="M455" s="1845" t="s">
        <v>268</v>
      </c>
      <c r="N455" s="1734"/>
      <c r="O455" s="560">
        <v>0.11506382124547976</v>
      </c>
      <c r="P455" s="488"/>
      <c r="Q455" s="488"/>
      <c r="BA455" s="207"/>
      <c r="BB455" s="281"/>
      <c r="BC455" s="207"/>
      <c r="BD455" s="207"/>
      <c r="BE455" s="207"/>
      <c r="BF455" s="207"/>
      <c r="BG455" s="207"/>
      <c r="BH455" s="207"/>
      <c r="BI455" s="207"/>
      <c r="BJ455" s="207"/>
      <c r="BK455" s="207"/>
      <c r="BL455" s="207"/>
      <c r="BM455" s="207"/>
      <c r="BN455" s="207"/>
      <c r="BO455" s="207"/>
      <c r="BP455" s="207"/>
      <c r="BQ455" s="207"/>
      <c r="BR455" s="207"/>
      <c r="BS455" s="207"/>
      <c r="BT455" s="207"/>
      <c r="BU455" s="207"/>
      <c r="BV455" s="207"/>
      <c r="BW455" s="207"/>
      <c r="BX455" s="207"/>
      <c r="BY455" s="207"/>
      <c r="BZ455" s="208"/>
      <c r="CA455" s="208"/>
      <c r="CB455" s="208"/>
      <c r="CC455" s="208"/>
      <c r="CD455" s="208"/>
      <c r="CE455" s="208"/>
      <c r="CF455" s="208"/>
      <c r="CG455" s="208"/>
      <c r="CH455" s="208"/>
      <c r="CI455" s="208"/>
      <c r="CJ455" s="208"/>
      <c r="CK455" s="208"/>
      <c r="CL455" s="208"/>
      <c r="CM455" s="208"/>
      <c r="CN455" s="208"/>
      <c r="CO455" s="208"/>
      <c r="CP455" s="208"/>
      <c r="CQ455" s="208"/>
      <c r="CR455" s="208"/>
      <c r="CS455" s="208"/>
      <c r="CT455" s="208"/>
      <c r="CU455" s="208"/>
      <c r="CV455" s="208"/>
      <c r="CW455" s="208"/>
      <c r="CX455" s="208"/>
      <c r="CY455" s="208"/>
      <c r="CZ455" s="208"/>
    </row>
    <row r="456" s="212" customFormat="true" ht="25.15" customHeight="true" x14ac:dyDescent="0.2">
      <c r="C456" s="1843" t="s">
        <v>259</v>
      </c>
      <c r="D456" s="1734"/>
      <c r="E456" s="558">
        <v>-9.7930781397837591E-2</v>
      </c>
      <c r="F456" s="488"/>
      <c r="G456" s="488"/>
      <c r="H456" s="1844" t="s">
        <v>271</v>
      </c>
      <c r="I456" s="1734"/>
      <c r="J456" s="559">
        <v>-0.10857536714821368</v>
      </c>
      <c r="K456" s="488"/>
      <c r="L456" s="488"/>
      <c r="M456" s="1845" t="s">
        <v>408</v>
      </c>
      <c r="N456" s="1734"/>
      <c r="O456" s="560">
        <v>0.10871274138596303</v>
      </c>
      <c r="P456" s="488"/>
      <c r="Q456" s="488"/>
      <c r="BA456" s="207"/>
      <c r="BB456" s="281"/>
      <c r="BC456" s="207"/>
      <c r="BD456" s="207"/>
      <c r="BE456" s="207"/>
      <c r="BF456" s="207"/>
      <c r="BG456" s="207"/>
      <c r="BH456" s="207"/>
      <c r="BI456" s="207"/>
      <c r="BJ456" s="207"/>
      <c r="BK456" s="207"/>
      <c r="BL456" s="207"/>
      <c r="BM456" s="207"/>
      <c r="BN456" s="207"/>
      <c r="BO456" s="207"/>
      <c r="BP456" s="207"/>
      <c r="BQ456" s="207"/>
      <c r="BR456" s="207"/>
      <c r="BS456" s="207"/>
      <c r="BT456" s="207"/>
      <c r="BU456" s="207"/>
      <c r="BV456" s="207"/>
      <c r="BW456" s="207"/>
      <c r="BX456" s="207"/>
      <c r="BY456" s="207"/>
      <c r="BZ456" s="208"/>
      <c r="CA456" s="208"/>
      <c r="CB456" s="208"/>
      <c r="CC456" s="208"/>
      <c r="CD456" s="208"/>
      <c r="CE456" s="208"/>
      <c r="CF456" s="208"/>
      <c r="CG456" s="208"/>
      <c r="CH456" s="208"/>
      <c r="CI456" s="208"/>
      <c r="CJ456" s="208"/>
      <c r="CK456" s="208"/>
      <c r="CL456" s="208"/>
      <c r="CM456" s="208"/>
      <c r="CN456" s="208"/>
      <c r="CO456" s="208"/>
      <c r="CP456" s="208"/>
      <c r="CQ456" s="208"/>
      <c r="CR456" s="208"/>
      <c r="CS456" s="208"/>
      <c r="CT456" s="208"/>
      <c r="CU456" s="208"/>
      <c r="CV456" s="208"/>
      <c r="CW456" s="208"/>
      <c r="CX456" s="208"/>
      <c r="CY456" s="208"/>
      <c r="CZ456" s="208"/>
    </row>
    <row r="457" s="212" customFormat="true" ht="25.15" customHeight="true" x14ac:dyDescent="0.2">
      <c r="C457" s="1843" t="s">
        <v>279</v>
      </c>
      <c r="D457" s="1734"/>
      <c r="E457" s="558">
        <v>-9.3062404714979896E-2</v>
      </c>
      <c r="F457" s="488"/>
      <c r="G457" s="488"/>
      <c r="H457" s="1844" t="s">
        <v>243</v>
      </c>
      <c r="I457" s="1734"/>
      <c r="J457" s="559">
        <v>0.10700213526995199</v>
      </c>
      <c r="K457" s="488"/>
      <c r="L457" s="488"/>
      <c r="M457" s="1845" t="s">
        <v>409</v>
      </c>
      <c r="N457" s="1734"/>
      <c r="O457" s="560">
        <v>0.10539652198296603</v>
      </c>
      <c r="P457" s="488"/>
      <c r="Q457" s="488"/>
      <c r="BA457" s="207"/>
      <c r="BB457" s="281"/>
      <c r="BC457" s="207"/>
      <c r="BD457" s="207"/>
      <c r="BE457" s="207"/>
      <c r="BF457" s="207"/>
      <c r="BG457" s="207"/>
      <c r="BH457" s="207"/>
      <c r="BI457" s="207"/>
      <c r="BJ457" s="207"/>
      <c r="BK457" s="207"/>
      <c r="BL457" s="207"/>
      <c r="BM457" s="207"/>
      <c r="BN457" s="207"/>
      <c r="BO457" s="207"/>
      <c r="BP457" s="207"/>
      <c r="BQ457" s="207"/>
      <c r="BR457" s="207"/>
      <c r="BS457" s="207"/>
      <c r="BT457" s="207"/>
      <c r="BU457" s="207"/>
      <c r="BV457" s="207"/>
      <c r="BW457" s="207"/>
      <c r="BX457" s="207"/>
      <c r="BY457" s="207"/>
      <c r="BZ457" s="208"/>
      <c r="CA457" s="208"/>
      <c r="CB457" s="208"/>
      <c r="CC457" s="208"/>
      <c r="CD457" s="208"/>
      <c r="CE457" s="208"/>
      <c r="CF457" s="208"/>
      <c r="CG457" s="208"/>
      <c r="CH457" s="208"/>
      <c r="CI457" s="208"/>
      <c r="CJ457" s="208"/>
      <c r="CK457" s="208"/>
      <c r="CL457" s="208"/>
      <c r="CM457" s="208"/>
      <c r="CN457" s="208"/>
      <c r="CO457" s="208"/>
      <c r="CP457" s="208"/>
      <c r="CQ457" s="208"/>
      <c r="CR457" s="208"/>
      <c r="CS457" s="208"/>
      <c r="CT457" s="208"/>
      <c r="CU457" s="208"/>
      <c r="CV457" s="208"/>
      <c r="CW457" s="208"/>
      <c r="CX457" s="208"/>
      <c r="CY457" s="208"/>
      <c r="CZ457" s="208"/>
    </row>
    <row r="458" s="212" customFormat="true" ht="25.15" customHeight="true" x14ac:dyDescent="0.2">
      <c r="C458" s="1843" t="s">
        <v>267</v>
      </c>
      <c r="D458" s="1734"/>
      <c r="E458" s="558">
        <v>-9.139978910172343E-2</v>
      </c>
      <c r="F458" s="488"/>
      <c r="G458" s="488"/>
      <c r="H458" s="1844" t="s">
        <v>234</v>
      </c>
      <c r="I458" s="1734"/>
      <c r="J458" s="559">
        <v>-0.10351468089452438</v>
      </c>
      <c r="K458" s="488"/>
      <c r="L458" s="488"/>
      <c r="M458" s="1845" t="s">
        <v>410</v>
      </c>
      <c r="N458" s="1734"/>
      <c r="O458" s="560">
        <v>0.10539652198296547</v>
      </c>
      <c r="P458" s="488"/>
      <c r="Q458" s="488"/>
      <c r="BA458" s="207"/>
      <c r="BB458" s="281"/>
      <c r="BC458" s="207"/>
      <c r="BD458" s="207"/>
      <c r="BE458" s="207"/>
      <c r="BF458" s="207"/>
      <c r="BG458" s="207"/>
      <c r="BH458" s="207"/>
      <c r="BI458" s="207"/>
      <c r="BJ458" s="207"/>
      <c r="BK458" s="207"/>
      <c r="BL458" s="207"/>
      <c r="BM458" s="207"/>
      <c r="BN458" s="207"/>
      <c r="BO458" s="207"/>
      <c r="BP458" s="207"/>
      <c r="BQ458" s="207"/>
      <c r="BR458" s="207"/>
      <c r="BS458" s="207"/>
      <c r="BT458" s="207"/>
      <c r="BU458" s="207"/>
      <c r="BV458" s="207"/>
      <c r="BW458" s="207"/>
      <c r="BX458" s="207"/>
      <c r="BY458" s="207"/>
      <c r="BZ458" s="208"/>
      <c r="CA458" s="208"/>
      <c r="CB458" s="208"/>
      <c r="CC458" s="208"/>
      <c r="CD458" s="208"/>
      <c r="CE458" s="208"/>
      <c r="CF458" s="208"/>
      <c r="CG458" s="208"/>
      <c r="CH458" s="208"/>
      <c r="CI458" s="208"/>
      <c r="CJ458" s="208"/>
      <c r="CK458" s="208"/>
      <c r="CL458" s="208"/>
      <c r="CM458" s="208"/>
      <c r="CN458" s="208"/>
      <c r="CO458" s="208"/>
      <c r="CP458" s="208"/>
      <c r="CQ458" s="208"/>
      <c r="CR458" s="208"/>
      <c r="CS458" s="208"/>
      <c r="CT458" s="208"/>
      <c r="CU458" s="208"/>
      <c r="CV458" s="208"/>
      <c r="CW458" s="208"/>
      <c r="CX458" s="208"/>
      <c r="CY458" s="208"/>
      <c r="CZ458" s="208"/>
    </row>
    <row r="459" s="212" customFormat="true" ht="25.15" customHeight="true" x14ac:dyDescent="0.2">
      <c r="C459" s="1843" t="s">
        <v>274</v>
      </c>
      <c r="D459" s="1734"/>
      <c r="E459" s="558">
        <v>-8.8796567881319996E-2</v>
      </c>
      <c r="F459" s="488"/>
      <c r="G459" s="488"/>
      <c r="H459" s="1844" t="s">
        <v>401</v>
      </c>
      <c r="I459" s="1734"/>
      <c r="J459" s="559">
        <v>0.10105878656963012</v>
      </c>
      <c r="K459" s="488"/>
      <c r="L459" s="488"/>
      <c r="M459" s="1845" t="s">
        <v>269</v>
      </c>
      <c r="N459" s="1734"/>
      <c r="O459" s="560">
        <v>-0.10453288520699296</v>
      </c>
      <c r="P459" s="488"/>
      <c r="Q459" s="488"/>
      <c r="BA459" s="207"/>
      <c r="BB459" s="281"/>
      <c r="BC459" s="207"/>
      <c r="BD459" s="207"/>
      <c r="BE459" s="207"/>
      <c r="BF459" s="207"/>
      <c r="BG459" s="207"/>
      <c r="BH459" s="207"/>
      <c r="BI459" s="207"/>
      <c r="BJ459" s="207"/>
      <c r="BK459" s="207"/>
      <c r="BL459" s="207"/>
      <c r="BM459" s="207"/>
      <c r="BN459" s="207"/>
      <c r="BO459" s="207"/>
      <c r="BP459" s="207"/>
      <c r="BQ459" s="207"/>
      <c r="BR459" s="207"/>
      <c r="BS459" s="207"/>
      <c r="BT459" s="207"/>
      <c r="BU459" s="207"/>
      <c r="BV459" s="207"/>
      <c r="BW459" s="207"/>
      <c r="BX459" s="207"/>
      <c r="BY459" s="207"/>
      <c r="BZ459" s="208"/>
      <c r="CA459" s="208"/>
      <c r="CB459" s="208"/>
      <c r="CC459" s="208"/>
      <c r="CD459" s="208"/>
      <c r="CE459" s="208"/>
      <c r="CF459" s="208"/>
      <c r="CG459" s="208"/>
      <c r="CH459" s="208"/>
      <c r="CI459" s="208"/>
      <c r="CJ459" s="208"/>
      <c r="CK459" s="208"/>
      <c r="CL459" s="208"/>
      <c r="CM459" s="208"/>
      <c r="CN459" s="208"/>
      <c r="CO459" s="208"/>
      <c r="CP459" s="208"/>
      <c r="CQ459" s="208"/>
      <c r="CR459" s="208"/>
      <c r="CS459" s="208"/>
      <c r="CT459" s="208"/>
      <c r="CU459" s="208"/>
      <c r="CV459" s="208"/>
      <c r="CW459" s="208"/>
      <c r="CX459" s="208"/>
      <c r="CY459" s="208"/>
      <c r="CZ459" s="208"/>
    </row>
    <row r="460" s="212" customFormat="true" ht="25.15" customHeight="true" x14ac:dyDescent="0.2">
      <c r="C460" s="1843" t="s">
        <v>287</v>
      </c>
      <c r="D460" s="1734"/>
      <c r="E460" s="558">
        <v>8.609863454364966E-2</v>
      </c>
      <c r="F460" s="488"/>
      <c r="G460" s="488"/>
      <c r="H460" s="1844" t="s">
        <v>399</v>
      </c>
      <c r="I460" s="1734"/>
      <c r="J460" s="559">
        <v>0.1010587865696283</v>
      </c>
      <c r="K460" s="488"/>
      <c r="L460" s="488"/>
      <c r="M460" s="1845" t="s">
        <v>286</v>
      </c>
      <c r="N460" s="1734"/>
      <c r="O460" s="560">
        <v>-0.1001646196726641</v>
      </c>
      <c r="P460" s="488"/>
      <c r="Q460" s="488"/>
      <c r="BA460" s="207"/>
      <c r="BB460" s="281"/>
      <c r="BC460" s="207"/>
      <c r="BD460" s="207"/>
      <c r="BE460" s="207"/>
      <c r="BF460" s="207"/>
      <c r="BG460" s="207"/>
      <c r="BH460" s="207"/>
      <c r="BI460" s="207"/>
      <c r="BJ460" s="207"/>
      <c r="BK460" s="207"/>
      <c r="BL460" s="207"/>
      <c r="BM460" s="207"/>
      <c r="BN460" s="207"/>
      <c r="BO460" s="207"/>
      <c r="BP460" s="207"/>
      <c r="BQ460" s="207"/>
      <c r="BR460" s="207"/>
      <c r="BS460" s="207"/>
      <c r="BT460" s="207"/>
      <c r="BU460" s="207"/>
      <c r="BV460" s="207"/>
      <c r="BW460" s="207"/>
      <c r="BX460" s="207"/>
      <c r="BY460" s="207"/>
      <c r="BZ460" s="208"/>
      <c r="CA460" s="208"/>
      <c r="CB460" s="208"/>
      <c r="CC460" s="208"/>
      <c r="CD460" s="208"/>
      <c r="CE460" s="208"/>
      <c r="CF460" s="208"/>
      <c r="CG460" s="208"/>
      <c r="CH460" s="208"/>
      <c r="CI460" s="208"/>
      <c r="CJ460" s="208"/>
      <c r="CK460" s="208"/>
      <c r="CL460" s="208"/>
      <c r="CM460" s="208"/>
      <c r="CN460" s="208"/>
      <c r="CO460" s="208"/>
      <c r="CP460" s="208"/>
      <c r="CQ460" s="208"/>
      <c r="CR460" s="208"/>
      <c r="CS460" s="208"/>
      <c r="CT460" s="208"/>
      <c r="CU460" s="208"/>
      <c r="CV460" s="208"/>
      <c r="CW460" s="208"/>
      <c r="CX460" s="208"/>
      <c r="CY460" s="208"/>
      <c r="CZ460" s="208"/>
    </row>
    <row r="461" s="212" customFormat="true" ht="25.15" customHeight="true" x14ac:dyDescent="0.2">
      <c r="C461" s="1843" t="s">
        <v>402</v>
      </c>
      <c r="D461" s="1734"/>
      <c r="E461" s="558">
        <v>7.7758544379193995E-2</v>
      </c>
      <c r="F461" s="488"/>
      <c r="G461" s="488"/>
      <c r="H461" s="1844" t="s">
        <v>258</v>
      </c>
      <c r="I461" s="1734"/>
      <c r="J461" s="559">
        <v>-0.10036978994627205</v>
      </c>
      <c r="K461" s="488"/>
      <c r="L461" s="488"/>
      <c r="M461" s="1845" t="s">
        <v>287</v>
      </c>
      <c r="N461" s="1734"/>
      <c r="O461" s="560">
        <v>0.10004777604111752</v>
      </c>
      <c r="P461" s="488"/>
      <c r="Q461" s="488"/>
      <c r="BA461" s="207"/>
      <c r="BB461" s="281"/>
      <c r="BC461" s="207"/>
      <c r="BD461" s="207"/>
      <c r="BE461" s="207"/>
      <c r="BF461" s="207"/>
      <c r="BG461" s="207"/>
      <c r="BH461" s="207"/>
      <c r="BI461" s="207"/>
      <c r="BJ461" s="207"/>
      <c r="BK461" s="207"/>
      <c r="BL461" s="207"/>
      <c r="BM461" s="207"/>
      <c r="BN461" s="207"/>
      <c r="BO461" s="207"/>
      <c r="BP461" s="207"/>
      <c r="BQ461" s="207"/>
      <c r="BR461" s="207"/>
      <c r="BS461" s="207"/>
      <c r="BT461" s="207"/>
      <c r="BU461" s="207"/>
      <c r="BV461" s="207"/>
      <c r="BW461" s="207"/>
      <c r="BX461" s="207"/>
      <c r="BY461" s="207"/>
      <c r="BZ461" s="208"/>
      <c r="CA461" s="208"/>
      <c r="CB461" s="208"/>
      <c r="CC461" s="208"/>
      <c r="CD461" s="208"/>
      <c r="CE461" s="208"/>
      <c r="CF461" s="208"/>
      <c r="CG461" s="208"/>
      <c r="CH461" s="208"/>
      <c r="CI461" s="208"/>
      <c r="CJ461" s="208"/>
      <c r="CK461" s="208"/>
      <c r="CL461" s="208"/>
      <c r="CM461" s="208"/>
      <c r="CN461" s="208"/>
      <c r="CO461" s="208"/>
      <c r="CP461" s="208"/>
      <c r="CQ461" s="208"/>
      <c r="CR461" s="208"/>
      <c r="CS461" s="208"/>
      <c r="CT461" s="208"/>
      <c r="CU461" s="208"/>
      <c r="CV461" s="208"/>
      <c r="CW461" s="208"/>
      <c r="CX461" s="208"/>
      <c r="CY461" s="208"/>
      <c r="CZ461" s="208"/>
    </row>
    <row r="462" s="212" customFormat="true" ht="25.15" customHeight="true" x14ac:dyDescent="0.2">
      <c r="C462" s="1843" t="s">
        <v>276</v>
      </c>
      <c r="D462" s="1734"/>
      <c r="E462" s="558">
        <v>6.9306629903114536E-2</v>
      </c>
      <c r="F462" s="488"/>
      <c r="G462" s="488"/>
      <c r="H462" s="1844" t="s">
        <v>269</v>
      </c>
      <c r="I462" s="1734"/>
      <c r="J462" s="559">
        <v>-8.6555817474100974E-2</v>
      </c>
      <c r="K462" s="488"/>
      <c r="L462" s="488"/>
      <c r="M462" s="1845" t="s">
        <v>276</v>
      </c>
      <c r="N462" s="1734"/>
      <c r="O462" s="560">
        <v>9.9992567464921522E-2</v>
      </c>
      <c r="P462" s="488"/>
      <c r="Q462" s="488"/>
      <c r="BA462" s="207"/>
      <c r="BB462" s="281"/>
      <c r="BC462" s="207"/>
      <c r="BD462" s="207"/>
      <c r="BE462" s="207"/>
      <c r="BF462" s="207"/>
      <c r="BG462" s="207"/>
      <c r="BH462" s="207"/>
      <c r="BI462" s="207"/>
      <c r="BJ462" s="207"/>
      <c r="BK462" s="207"/>
      <c r="BL462" s="207"/>
      <c r="BM462" s="207"/>
      <c r="BN462" s="207"/>
      <c r="BO462" s="207"/>
      <c r="BP462" s="207"/>
      <c r="BQ462" s="207"/>
      <c r="BR462" s="207"/>
      <c r="BS462" s="207"/>
      <c r="BT462" s="207"/>
      <c r="BU462" s="207"/>
      <c r="BV462" s="207"/>
      <c r="BW462" s="207"/>
      <c r="BX462" s="207"/>
      <c r="BY462" s="207"/>
      <c r="BZ462" s="208"/>
      <c r="CA462" s="208"/>
      <c r="CB462" s="208"/>
      <c r="CC462" s="208"/>
      <c r="CD462" s="208"/>
      <c r="CE462" s="208"/>
      <c r="CF462" s="208"/>
      <c r="CG462" s="208"/>
      <c r="CH462" s="208"/>
      <c r="CI462" s="208"/>
      <c r="CJ462" s="208"/>
      <c r="CK462" s="208"/>
      <c r="CL462" s="208"/>
      <c r="CM462" s="208"/>
      <c r="CN462" s="208"/>
      <c r="CO462" s="208"/>
      <c r="CP462" s="208"/>
      <c r="CQ462" s="208"/>
      <c r="CR462" s="208"/>
      <c r="CS462" s="208"/>
      <c r="CT462" s="208"/>
      <c r="CU462" s="208"/>
      <c r="CV462" s="208"/>
      <c r="CW462" s="208"/>
      <c r="CX462" s="208"/>
      <c r="CY462" s="208"/>
      <c r="CZ462" s="208"/>
    </row>
    <row r="463" s="212" customFormat="true" ht="25.15" customHeight="true" x14ac:dyDescent="0.2">
      <c r="C463" s="1843" t="s">
        <v>265</v>
      </c>
      <c r="D463" s="1734"/>
      <c r="E463" s="558">
        <v>-6.8458057351638041E-2</v>
      </c>
      <c r="F463" s="488"/>
      <c r="G463" s="488"/>
      <c r="H463" s="1844" t="s">
        <v>267</v>
      </c>
      <c r="I463" s="1734"/>
      <c r="J463" s="559">
        <v>-8.1247460186953835E-2</v>
      </c>
      <c r="K463" s="488"/>
      <c r="L463" s="488"/>
      <c r="M463" s="1845" t="s">
        <v>298</v>
      </c>
      <c r="N463" s="1734"/>
      <c r="O463" s="560">
        <v>-9.2611290376578226E-2</v>
      </c>
      <c r="P463" s="488"/>
      <c r="Q463" s="488"/>
      <c r="BA463" s="207"/>
      <c r="BB463" s="281"/>
      <c r="BC463" s="207"/>
      <c r="BD463" s="207"/>
      <c r="BE463" s="207"/>
      <c r="BF463" s="207"/>
      <c r="BG463" s="207"/>
      <c r="BH463" s="207"/>
      <c r="BI463" s="207"/>
      <c r="BJ463" s="207"/>
      <c r="BK463" s="207"/>
      <c r="BL463" s="207"/>
      <c r="BM463" s="207"/>
      <c r="BN463" s="207"/>
      <c r="BO463" s="207"/>
      <c r="BP463" s="207"/>
      <c r="BQ463" s="207"/>
      <c r="BR463" s="207"/>
      <c r="BS463" s="207"/>
      <c r="BT463" s="207"/>
      <c r="BU463" s="207"/>
      <c r="BV463" s="207"/>
      <c r="BW463" s="207"/>
      <c r="BX463" s="207"/>
      <c r="BY463" s="207"/>
      <c r="BZ463" s="208"/>
      <c r="CA463" s="208"/>
      <c r="CB463" s="208"/>
      <c r="CC463" s="208"/>
      <c r="CD463" s="208"/>
      <c r="CE463" s="208"/>
      <c r="CF463" s="208"/>
      <c r="CG463" s="208"/>
      <c r="CH463" s="208"/>
      <c r="CI463" s="208"/>
      <c r="CJ463" s="208"/>
      <c r="CK463" s="208"/>
      <c r="CL463" s="208"/>
      <c r="CM463" s="208"/>
      <c r="CN463" s="208"/>
      <c r="CO463" s="208"/>
      <c r="CP463" s="208"/>
      <c r="CQ463" s="208"/>
      <c r="CR463" s="208"/>
      <c r="CS463" s="208"/>
      <c r="CT463" s="208"/>
      <c r="CU463" s="208"/>
      <c r="CV463" s="208"/>
      <c r="CW463" s="208"/>
      <c r="CX463" s="208"/>
      <c r="CY463" s="208"/>
      <c r="CZ463" s="208"/>
    </row>
    <row r="464" s="212" customFormat="true" ht="25.15" customHeight="true" x14ac:dyDescent="0.2">
      <c r="C464" s="1843" t="s">
        <v>285</v>
      </c>
      <c r="D464" s="1734"/>
      <c r="E464" s="558">
        <v>-6.8034416247898022E-2</v>
      </c>
      <c r="F464" s="488"/>
      <c r="G464" s="488"/>
      <c r="H464" s="1844" t="s">
        <v>254</v>
      </c>
      <c r="I464" s="1734"/>
      <c r="J464" s="559">
        <v>-7.932472497777969E-2</v>
      </c>
      <c r="K464" s="488"/>
      <c r="L464" s="488"/>
      <c r="M464" s="1845" t="s">
        <v>411</v>
      </c>
      <c r="N464" s="1734"/>
      <c r="O464" s="560">
        <v>8.5954870015687024E-2</v>
      </c>
      <c r="P464" s="488"/>
      <c r="Q464" s="488"/>
      <c r="BA464" s="207"/>
      <c r="BB464" s="281"/>
      <c r="BC464" s="207"/>
      <c r="BD464" s="207"/>
      <c r="BE464" s="207"/>
      <c r="BF464" s="207"/>
      <c r="BG464" s="207"/>
      <c r="BH464" s="207"/>
      <c r="BI464" s="207"/>
      <c r="BJ464" s="207"/>
      <c r="BK464" s="207"/>
      <c r="BL464" s="207"/>
      <c r="BM464" s="207"/>
      <c r="BN464" s="207"/>
      <c r="BO464" s="207"/>
      <c r="BP464" s="207"/>
      <c r="BQ464" s="207"/>
      <c r="BR464" s="207"/>
      <c r="BS464" s="207"/>
      <c r="BT464" s="207"/>
      <c r="BU464" s="207"/>
      <c r="BV464" s="207"/>
      <c r="BW464" s="207"/>
      <c r="BX464" s="207"/>
      <c r="BY464" s="207"/>
      <c r="BZ464" s="208"/>
      <c r="CA464" s="208"/>
      <c r="CB464" s="208"/>
      <c r="CC464" s="208"/>
      <c r="CD464" s="208"/>
      <c r="CE464" s="208"/>
      <c r="CF464" s="208"/>
      <c r="CG464" s="208"/>
      <c r="CH464" s="208"/>
      <c r="CI464" s="208"/>
      <c r="CJ464" s="208"/>
      <c r="CK464" s="208"/>
      <c r="CL464" s="208"/>
      <c r="CM464" s="208"/>
      <c r="CN464" s="208"/>
      <c r="CO464" s="208"/>
      <c r="CP464" s="208"/>
      <c r="CQ464" s="208"/>
      <c r="CR464" s="208"/>
      <c r="CS464" s="208"/>
      <c r="CT464" s="208"/>
      <c r="CU464" s="208"/>
      <c r="CV464" s="208"/>
      <c r="CW464" s="208"/>
      <c r="CX464" s="208"/>
      <c r="CY464" s="208"/>
      <c r="CZ464" s="208"/>
    </row>
    <row r="465" s="212" customFormat="true" ht="25.15" customHeight="true" x14ac:dyDescent="0.2">
      <c r="C465" s="1843" t="s">
        <v>273</v>
      </c>
      <c r="D465" s="1734"/>
      <c r="E465" s="558">
        <v>-6.577551960645292E-2</v>
      </c>
      <c r="F465" s="488"/>
      <c r="G465" s="488"/>
      <c r="H465" s="1844" t="s">
        <v>280</v>
      </c>
      <c r="I465" s="1734"/>
      <c r="J465" s="559">
        <v>-7.1915171560967842E-2</v>
      </c>
      <c r="K465" s="488"/>
      <c r="L465" s="488"/>
      <c r="M465" s="1845" t="s">
        <v>279</v>
      </c>
      <c r="N465" s="1734"/>
      <c r="O465" s="560">
        <v>-8.4046156172449302E-2</v>
      </c>
      <c r="P465" s="488"/>
      <c r="Q465" s="488"/>
      <c r="BA465" s="207"/>
      <c r="BB465" s="281"/>
      <c r="BC465" s="207"/>
      <c r="BD465" s="207"/>
      <c r="BE465" s="207"/>
      <c r="BF465" s="207"/>
      <c r="BG465" s="207"/>
      <c r="BH465" s="207"/>
      <c r="BI465" s="207"/>
      <c r="BJ465" s="207"/>
      <c r="BK465" s="207"/>
      <c r="BL465" s="207"/>
      <c r="BM465" s="207"/>
      <c r="BN465" s="207"/>
      <c r="BO465" s="207"/>
      <c r="BP465" s="207"/>
      <c r="BQ465" s="207"/>
      <c r="BR465" s="207"/>
      <c r="BS465" s="207"/>
      <c r="BT465" s="207"/>
      <c r="BU465" s="207"/>
      <c r="BV465" s="207"/>
      <c r="BW465" s="207"/>
      <c r="BX465" s="207"/>
      <c r="BY465" s="207"/>
      <c r="BZ465" s="208"/>
      <c r="CA465" s="208"/>
      <c r="CB465" s="208"/>
      <c r="CC465" s="208"/>
      <c r="CD465" s="208"/>
      <c r="CE465" s="208"/>
      <c r="CF465" s="208"/>
      <c r="CG465" s="208"/>
      <c r="CH465" s="208"/>
      <c r="CI465" s="208"/>
      <c r="CJ465" s="208"/>
      <c r="CK465" s="208"/>
      <c r="CL465" s="208"/>
      <c r="CM465" s="208"/>
      <c r="CN465" s="208"/>
      <c r="CO465" s="208"/>
      <c r="CP465" s="208"/>
      <c r="CQ465" s="208"/>
      <c r="CR465" s="208"/>
      <c r="CS465" s="208"/>
      <c r="CT465" s="208"/>
      <c r="CU465" s="208"/>
      <c r="CV465" s="208"/>
      <c r="CW465" s="208"/>
      <c r="CX465" s="208"/>
      <c r="CY465" s="208"/>
      <c r="CZ465" s="208"/>
    </row>
    <row r="466" s="212" customFormat="true" ht="25.15" customHeight="true" x14ac:dyDescent="0.2">
      <c r="C466" s="1843" t="s">
        <v>278</v>
      </c>
      <c r="D466" s="1734"/>
      <c r="E466" s="558">
        <v>6.3795295165163524E-2</v>
      </c>
      <c r="F466" s="488"/>
      <c r="G466" s="488"/>
      <c r="H466" s="1844" t="s">
        <v>412</v>
      </c>
      <c r="I466" s="1734"/>
      <c r="J466" s="559">
        <v>-7.0617401592515686E-2</v>
      </c>
      <c r="K466" s="488"/>
      <c r="L466" s="488"/>
      <c r="M466" s="1845" t="s">
        <v>274</v>
      </c>
      <c r="N466" s="1734"/>
      <c r="O466" s="560">
        <v>-8.022386576989439E-2</v>
      </c>
      <c r="P466" s="488"/>
      <c r="Q466" s="488"/>
      <c r="BA466" s="207"/>
      <c r="BB466" s="281"/>
      <c r="BC466" s="207"/>
      <c r="BD466" s="207"/>
      <c r="BE466" s="207"/>
      <c r="BF466" s="207"/>
      <c r="BG466" s="207"/>
      <c r="BH466" s="207"/>
      <c r="BI466" s="207"/>
      <c r="BJ466" s="207"/>
      <c r="BK466" s="207"/>
      <c r="BL466" s="207"/>
      <c r="BM466" s="207"/>
      <c r="BN466" s="207"/>
      <c r="BO466" s="207"/>
      <c r="BP466" s="207"/>
      <c r="BQ466" s="207"/>
      <c r="BR466" s="207"/>
      <c r="BS466" s="207"/>
      <c r="BT466" s="207"/>
      <c r="BU466" s="207"/>
      <c r="BV466" s="207"/>
      <c r="BW466" s="207"/>
      <c r="BX466" s="207"/>
      <c r="BY466" s="207"/>
      <c r="BZ466" s="208"/>
      <c r="CA466" s="208"/>
      <c r="CB466" s="208"/>
      <c r="CC466" s="208"/>
      <c r="CD466" s="208"/>
      <c r="CE466" s="208"/>
      <c r="CF466" s="208"/>
      <c r="CG466" s="208"/>
      <c r="CH466" s="208"/>
      <c r="CI466" s="208"/>
      <c r="CJ466" s="208"/>
      <c r="CK466" s="208"/>
      <c r="CL466" s="208"/>
      <c r="CM466" s="208"/>
      <c r="CN466" s="208"/>
      <c r="CO466" s="208"/>
      <c r="CP466" s="208"/>
      <c r="CQ466" s="208"/>
      <c r="CR466" s="208"/>
      <c r="CS466" s="208"/>
      <c r="CT466" s="208"/>
      <c r="CU466" s="208"/>
      <c r="CV466" s="208"/>
      <c r="CW466" s="208"/>
      <c r="CX466" s="208"/>
      <c r="CY466" s="208"/>
      <c r="CZ466" s="208"/>
    </row>
    <row r="467" s="212" customFormat="true" ht="25.15" customHeight="true" x14ac:dyDescent="0.2">
      <c r="C467" s="1843" t="s">
        <v>284</v>
      </c>
      <c r="D467" s="1734"/>
      <c r="E467" s="558">
        <v>6.1633681120519049E-2</v>
      </c>
      <c r="F467" s="488"/>
      <c r="G467" s="488"/>
      <c r="H467" s="1844" t="s">
        <v>288</v>
      </c>
      <c r="I467" s="1734"/>
      <c r="J467" s="559">
        <v>-6.9637489623144408E-2</v>
      </c>
      <c r="K467" s="488"/>
      <c r="L467" s="488"/>
      <c r="M467" s="1845" t="s">
        <v>264</v>
      </c>
      <c r="N467" s="1734"/>
      <c r="O467" s="560">
        <v>-7.6441735372400302E-2</v>
      </c>
      <c r="P467" s="488"/>
      <c r="Q467" s="488"/>
      <c r="BA467" s="207"/>
      <c r="BB467" s="281"/>
      <c r="BC467" s="207"/>
      <c r="BD467" s="207"/>
      <c r="BE467" s="207"/>
      <c r="BF467" s="207"/>
      <c r="BG467" s="207"/>
      <c r="BH467" s="207"/>
      <c r="BI467" s="207"/>
      <c r="BJ467" s="207"/>
      <c r="BK467" s="207"/>
      <c r="BL467" s="207"/>
      <c r="BM467" s="207"/>
      <c r="BN467" s="207"/>
      <c r="BO467" s="207"/>
      <c r="BP467" s="207"/>
      <c r="BQ467" s="207"/>
      <c r="BR467" s="207"/>
      <c r="BS467" s="207"/>
      <c r="BT467" s="207"/>
      <c r="BU467" s="207"/>
      <c r="BV467" s="207"/>
      <c r="BW467" s="207"/>
      <c r="BX467" s="207"/>
      <c r="BY467" s="207"/>
      <c r="BZ467" s="208"/>
      <c r="CA467" s="208"/>
      <c r="CB467" s="208"/>
      <c r="CC467" s="208"/>
      <c r="CD467" s="208"/>
      <c r="CE467" s="208"/>
      <c r="CF467" s="208"/>
      <c r="CG467" s="208"/>
      <c r="CH467" s="208"/>
      <c r="CI467" s="208"/>
      <c r="CJ467" s="208"/>
      <c r="CK467" s="208"/>
      <c r="CL467" s="208"/>
      <c r="CM467" s="208"/>
      <c r="CN467" s="208"/>
      <c r="CO467" s="208"/>
      <c r="CP467" s="208"/>
      <c r="CQ467" s="208"/>
      <c r="CR467" s="208"/>
      <c r="CS467" s="208"/>
      <c r="CT467" s="208"/>
      <c r="CU467" s="208"/>
      <c r="CV467" s="208"/>
      <c r="CW467" s="208"/>
      <c r="CX467" s="208"/>
      <c r="CY467" s="208"/>
      <c r="CZ467" s="208"/>
    </row>
    <row r="468" s="212" customFormat="true" ht="25.15" customHeight="true" x14ac:dyDescent="0.2">
      <c r="C468" s="1843" t="s">
        <v>275</v>
      </c>
      <c r="D468" s="1734"/>
      <c r="E468" s="558">
        <v>-6.0060358588249436E-2</v>
      </c>
      <c r="F468" s="488"/>
      <c r="G468" s="488"/>
      <c r="H468" s="1844" t="s">
        <v>274</v>
      </c>
      <c r="I468" s="1734"/>
      <c r="J468" s="559">
        <v>-6.7288951979846426E-2</v>
      </c>
      <c r="K468" s="488"/>
      <c r="L468" s="488"/>
      <c r="M468" s="1845" t="s">
        <v>293</v>
      </c>
      <c r="N468" s="1734"/>
      <c r="O468" s="560">
        <v>7.4053669049575957E-2</v>
      </c>
      <c r="P468" s="488"/>
      <c r="Q468" s="488"/>
      <c r="BA468" s="207"/>
      <c r="BB468" s="281"/>
      <c r="BC468" s="207"/>
      <c r="BD468" s="207"/>
      <c r="BE468" s="207"/>
      <c r="BF468" s="207"/>
      <c r="BG468" s="207"/>
      <c r="BH468" s="207"/>
      <c r="BI468" s="207"/>
      <c r="BJ468" s="207"/>
      <c r="BK468" s="207"/>
      <c r="BL468" s="207"/>
      <c r="BM468" s="207"/>
      <c r="BN468" s="207"/>
      <c r="BO468" s="207"/>
      <c r="BP468" s="207"/>
      <c r="BQ468" s="207"/>
      <c r="BR468" s="207"/>
      <c r="BS468" s="207"/>
      <c r="BT468" s="207"/>
      <c r="BU468" s="207"/>
      <c r="BV468" s="207"/>
      <c r="BW468" s="207"/>
      <c r="BX468" s="207"/>
      <c r="BY468" s="207"/>
      <c r="BZ468" s="208"/>
      <c r="CA468" s="208"/>
      <c r="CB468" s="208"/>
      <c r="CC468" s="208"/>
      <c r="CD468" s="208"/>
      <c r="CE468" s="208"/>
      <c r="CF468" s="208"/>
      <c r="CG468" s="208"/>
      <c r="CH468" s="208"/>
      <c r="CI468" s="208"/>
      <c r="CJ468" s="208"/>
      <c r="CK468" s="208"/>
      <c r="CL468" s="208"/>
      <c r="CM468" s="208"/>
      <c r="CN468" s="208"/>
      <c r="CO468" s="208"/>
      <c r="CP468" s="208"/>
      <c r="CQ468" s="208"/>
      <c r="CR468" s="208"/>
      <c r="CS468" s="208"/>
      <c r="CT468" s="208"/>
      <c r="CU468" s="208"/>
      <c r="CV468" s="208"/>
      <c r="CW468" s="208"/>
      <c r="CX468" s="208"/>
      <c r="CY468" s="208"/>
      <c r="CZ468" s="208"/>
    </row>
    <row r="469" s="212" customFormat="true" ht="25.15" customHeight="true" x14ac:dyDescent="0.2">
      <c r="C469" s="1843" t="s">
        <v>288</v>
      </c>
      <c r="D469" s="1734"/>
      <c r="E469" s="558">
        <v>-5.8942654164138485E-2</v>
      </c>
      <c r="F469" s="488"/>
      <c r="G469" s="488"/>
      <c r="H469" s="1844" t="s">
        <v>265</v>
      </c>
      <c r="I469" s="1734"/>
      <c r="J469" s="559">
        <v>-6.3877760929121508E-2</v>
      </c>
      <c r="K469" s="488"/>
      <c r="L469" s="488"/>
      <c r="M469" s="1845" t="s">
        <v>413</v>
      </c>
      <c r="N469" s="1734"/>
      <c r="O469" s="560">
        <v>7.3917098851665919E-2</v>
      </c>
      <c r="P469" s="488"/>
      <c r="Q469" s="488"/>
      <c r="BA469" s="207"/>
      <c r="BB469" s="281"/>
      <c r="BC469" s="207"/>
      <c r="BD469" s="207"/>
      <c r="BE469" s="207"/>
      <c r="BF469" s="207"/>
      <c r="BG469" s="207"/>
      <c r="BH469" s="207"/>
      <c r="BI469" s="207"/>
      <c r="BJ469" s="207"/>
      <c r="BK469" s="207"/>
      <c r="BL469" s="207"/>
      <c r="BM469" s="207"/>
      <c r="BN469" s="207"/>
      <c r="BO469" s="207"/>
      <c r="BP469" s="207"/>
      <c r="BQ469" s="207"/>
      <c r="BR469" s="207"/>
      <c r="BS469" s="207"/>
      <c r="BT469" s="207"/>
      <c r="BU469" s="207"/>
      <c r="BV469" s="207"/>
      <c r="BW469" s="207"/>
      <c r="BX469" s="207"/>
      <c r="BY469" s="207"/>
      <c r="BZ469" s="208"/>
      <c r="CA469" s="208"/>
      <c r="CB469" s="208"/>
      <c r="CC469" s="208"/>
      <c r="CD469" s="208"/>
      <c r="CE469" s="208"/>
      <c r="CF469" s="208"/>
      <c r="CG469" s="208"/>
      <c r="CH469" s="208"/>
      <c r="CI469" s="208"/>
      <c r="CJ469" s="208"/>
      <c r="CK469" s="208"/>
      <c r="CL469" s="208"/>
      <c r="CM469" s="208"/>
      <c r="CN469" s="208"/>
      <c r="CO469" s="208"/>
      <c r="CP469" s="208"/>
      <c r="CQ469" s="208"/>
      <c r="CR469" s="208"/>
      <c r="CS469" s="208"/>
      <c r="CT469" s="208"/>
      <c r="CU469" s="208"/>
      <c r="CV469" s="208"/>
      <c r="CW469" s="208"/>
      <c r="CX469" s="208"/>
      <c r="CY469" s="208"/>
      <c r="CZ469" s="208"/>
    </row>
    <row r="470" s="212" customFormat="true" ht="25.15" customHeight="true" x14ac:dyDescent="0.2">
      <c r="C470" s="1843" t="s">
        <v>293</v>
      </c>
      <c r="D470" s="1734"/>
      <c r="E470" s="558">
        <v>5.5049245328723614E-2</v>
      </c>
      <c r="F470" s="488"/>
      <c r="G470" s="488"/>
      <c r="H470" s="1844" t="s">
        <v>305</v>
      </c>
      <c r="I470" s="1734"/>
      <c r="J470" s="559">
        <v>-6.2664171842836985E-2</v>
      </c>
      <c r="K470" s="488"/>
      <c r="L470" s="488"/>
      <c r="M470" s="1845" t="s">
        <v>258</v>
      </c>
      <c r="N470" s="1734"/>
      <c r="O470" s="560">
        <v>-7.0129986315677295E-2</v>
      </c>
      <c r="P470" s="488"/>
      <c r="Q470" s="488"/>
      <c r="BA470" s="207"/>
      <c r="BB470" s="281"/>
      <c r="BC470" s="207"/>
      <c r="BD470" s="207"/>
      <c r="BE470" s="207"/>
      <c r="BF470" s="207"/>
      <c r="BG470" s="207"/>
      <c r="BH470" s="207"/>
      <c r="BI470" s="207"/>
      <c r="BJ470" s="207"/>
      <c r="BK470" s="207"/>
      <c r="BL470" s="207"/>
      <c r="BM470" s="207"/>
      <c r="BN470" s="207"/>
      <c r="BO470" s="207"/>
      <c r="BP470" s="207"/>
      <c r="BQ470" s="207"/>
      <c r="BR470" s="207"/>
      <c r="BS470" s="207"/>
      <c r="BT470" s="207"/>
      <c r="BU470" s="207"/>
      <c r="BV470" s="207"/>
      <c r="BW470" s="207"/>
      <c r="BX470" s="207"/>
      <c r="BY470" s="207"/>
      <c r="BZ470" s="208"/>
      <c r="CA470" s="208"/>
      <c r="CB470" s="208"/>
      <c r="CC470" s="208"/>
      <c r="CD470" s="208"/>
      <c r="CE470" s="208"/>
      <c r="CF470" s="208"/>
      <c r="CG470" s="208"/>
      <c r="CH470" s="208"/>
      <c r="CI470" s="208"/>
      <c r="CJ470" s="208"/>
      <c r="CK470" s="208"/>
      <c r="CL470" s="208"/>
      <c r="CM470" s="208"/>
      <c r="CN470" s="208"/>
      <c r="CO470" s="208"/>
      <c r="CP470" s="208"/>
      <c r="CQ470" s="208"/>
      <c r="CR470" s="208"/>
      <c r="CS470" s="208"/>
      <c r="CT470" s="208"/>
      <c r="CU470" s="208"/>
      <c r="CV470" s="208"/>
      <c r="CW470" s="208"/>
      <c r="CX470" s="208"/>
      <c r="CY470" s="208"/>
      <c r="CZ470" s="208"/>
    </row>
    <row r="471" s="212" customFormat="true" ht="25.15" customHeight="true" x14ac:dyDescent="0.2">
      <c r="C471" s="1843" t="s">
        <v>280</v>
      </c>
      <c r="D471" s="1734"/>
      <c r="E471" s="558">
        <v>-5.3032381641457974E-2</v>
      </c>
      <c r="F471" s="488"/>
      <c r="G471" s="488"/>
      <c r="H471" s="1844" t="s">
        <v>285</v>
      </c>
      <c r="I471" s="1734"/>
      <c r="J471" s="559">
        <v>-6.2066339812468979E-2</v>
      </c>
      <c r="K471" s="488"/>
      <c r="L471" s="488"/>
      <c r="M471" s="1845" t="s">
        <v>284</v>
      </c>
      <c r="N471" s="1734"/>
      <c r="O471" s="560">
        <v>6.5593001027977785E-2</v>
      </c>
      <c r="P471" s="488"/>
      <c r="Q471" s="488"/>
      <c r="BA471" s="207"/>
      <c r="BB471" s="281"/>
      <c r="BC471" s="207"/>
      <c r="BD471" s="207"/>
      <c r="BE471" s="207"/>
      <c r="BF471" s="207"/>
      <c r="BG471" s="207"/>
      <c r="BH471" s="207"/>
      <c r="BI471" s="207"/>
      <c r="BJ471" s="207"/>
      <c r="BK471" s="207"/>
      <c r="BL471" s="207"/>
      <c r="BM471" s="207"/>
      <c r="BN471" s="207"/>
      <c r="BO471" s="207"/>
      <c r="BP471" s="207"/>
      <c r="BQ471" s="207"/>
      <c r="BR471" s="207"/>
      <c r="BS471" s="207"/>
      <c r="BT471" s="207"/>
      <c r="BU471" s="207"/>
      <c r="BV471" s="207"/>
      <c r="BW471" s="207"/>
      <c r="BX471" s="207"/>
      <c r="BY471" s="207"/>
      <c r="BZ471" s="208"/>
      <c r="CA471" s="208"/>
      <c r="CB471" s="208"/>
      <c r="CC471" s="208"/>
      <c r="CD471" s="208"/>
      <c r="CE471" s="208"/>
      <c r="CF471" s="208"/>
      <c r="CG471" s="208"/>
      <c r="CH471" s="208"/>
      <c r="CI471" s="208"/>
      <c r="CJ471" s="208"/>
      <c r="CK471" s="208"/>
      <c r="CL471" s="208"/>
      <c r="CM471" s="208"/>
      <c r="CN471" s="208"/>
      <c r="CO471" s="208"/>
      <c r="CP471" s="208"/>
      <c r="CQ471" s="208"/>
      <c r="CR471" s="208"/>
      <c r="CS471" s="208"/>
      <c r="CT471" s="208"/>
      <c r="CU471" s="208"/>
      <c r="CV471" s="208"/>
      <c r="CW471" s="208"/>
      <c r="CX471" s="208"/>
      <c r="CY471" s="208"/>
      <c r="CZ471" s="208"/>
    </row>
    <row r="472" s="212" customFormat="true" ht="25.15" customHeight="true" x14ac:dyDescent="0.2">
      <c r="C472" s="1843" t="s">
        <v>413</v>
      </c>
      <c r="D472" s="1734"/>
      <c r="E472" s="558">
        <v>5.269212523876269E-2</v>
      </c>
      <c r="F472" s="488"/>
      <c r="G472" s="488"/>
      <c r="H472" s="1844" t="s">
        <v>289</v>
      </c>
      <c r="I472" s="1734"/>
      <c r="J472" s="559">
        <v>-6.0496925952814813E-2</v>
      </c>
      <c r="K472" s="488"/>
      <c r="L472" s="488"/>
      <c r="M472" s="1845" t="s">
        <v>265</v>
      </c>
      <c r="N472" s="1734"/>
      <c r="O472" s="560">
        <v>-6.2771831721745386E-2</v>
      </c>
      <c r="P472" s="488"/>
      <c r="Q472" s="488"/>
      <c r="BA472" s="207"/>
      <c r="BB472" s="281"/>
      <c r="BC472" s="207"/>
      <c r="BD472" s="207"/>
      <c r="BE472" s="207"/>
      <c r="BF472" s="207"/>
      <c r="BG472" s="207"/>
      <c r="BH472" s="207"/>
      <c r="BI472" s="207"/>
      <c r="BJ472" s="207"/>
      <c r="BK472" s="207"/>
      <c r="BL472" s="207"/>
      <c r="BM472" s="207"/>
      <c r="BN472" s="207"/>
      <c r="BO472" s="207"/>
      <c r="BP472" s="207"/>
      <c r="BQ472" s="207"/>
      <c r="BR472" s="207"/>
      <c r="BS472" s="207"/>
      <c r="BT472" s="207"/>
      <c r="BU472" s="207"/>
      <c r="BV472" s="207"/>
      <c r="BW472" s="207"/>
      <c r="BX472" s="207"/>
      <c r="BY472" s="207"/>
      <c r="BZ472" s="208"/>
      <c r="CA472" s="208"/>
      <c r="CB472" s="208"/>
      <c r="CC472" s="208"/>
      <c r="CD472" s="208"/>
      <c r="CE472" s="208"/>
      <c r="CF472" s="208"/>
      <c r="CG472" s="208"/>
      <c r="CH472" s="208"/>
      <c r="CI472" s="208"/>
      <c r="CJ472" s="208"/>
      <c r="CK472" s="208"/>
      <c r="CL472" s="208"/>
      <c r="CM472" s="208"/>
      <c r="CN472" s="208"/>
      <c r="CO472" s="208"/>
      <c r="CP472" s="208"/>
      <c r="CQ472" s="208"/>
      <c r="CR472" s="208"/>
      <c r="CS472" s="208"/>
      <c r="CT472" s="208"/>
      <c r="CU472" s="208"/>
      <c r="CV472" s="208"/>
      <c r="CW472" s="208"/>
      <c r="CX472" s="208"/>
      <c r="CY472" s="208"/>
      <c r="CZ472" s="208"/>
    </row>
    <row r="473" s="212" customFormat="true" ht="25.15" customHeight="true" x14ac:dyDescent="0.2">
      <c r="C473" s="1843" t="s">
        <v>411</v>
      </c>
      <c r="D473" s="1734"/>
      <c r="E473" s="558">
        <v>5.246877539182563E-2</v>
      </c>
      <c r="F473" s="488"/>
      <c r="G473" s="488"/>
      <c r="H473" s="1844" t="s">
        <v>306</v>
      </c>
      <c r="I473" s="1734"/>
      <c r="J473" s="559">
        <v>-6.0416201072617137E-2</v>
      </c>
      <c r="K473" s="488"/>
      <c r="L473" s="488"/>
      <c r="M473" s="1845" t="s">
        <v>313</v>
      </c>
      <c r="N473" s="1734"/>
      <c r="O473" s="560">
        <v>6.2238759652646677E-2</v>
      </c>
      <c r="P473" s="488"/>
      <c r="Q473" s="488"/>
      <c r="BA473" s="207"/>
      <c r="BB473" s="281"/>
      <c r="BC473" s="207"/>
      <c r="BD473" s="207"/>
      <c r="BE473" s="207"/>
      <c r="BF473" s="207"/>
      <c r="BG473" s="207"/>
      <c r="BH473" s="207"/>
      <c r="BI473" s="207"/>
      <c r="BJ473" s="207"/>
      <c r="BK473" s="207"/>
      <c r="BL473" s="207"/>
      <c r="BM473" s="207"/>
      <c r="BN473" s="207"/>
      <c r="BO473" s="207"/>
      <c r="BP473" s="207"/>
      <c r="BQ473" s="207"/>
      <c r="BR473" s="207"/>
      <c r="BS473" s="207"/>
      <c r="BT473" s="207"/>
      <c r="BU473" s="207"/>
      <c r="BV473" s="207"/>
      <c r="BW473" s="207"/>
      <c r="BX473" s="207"/>
      <c r="BY473" s="207"/>
      <c r="BZ473" s="208"/>
      <c r="CA473" s="208"/>
      <c r="CB473" s="208"/>
      <c r="CC473" s="208"/>
      <c r="CD473" s="208"/>
      <c r="CE473" s="208"/>
      <c r="CF473" s="208"/>
      <c r="CG473" s="208"/>
      <c r="CH473" s="208"/>
      <c r="CI473" s="208"/>
      <c r="CJ473" s="208"/>
      <c r="CK473" s="208"/>
      <c r="CL473" s="208"/>
      <c r="CM473" s="208"/>
      <c r="CN473" s="208"/>
      <c r="CO473" s="208"/>
      <c r="CP473" s="208"/>
      <c r="CQ473" s="208"/>
      <c r="CR473" s="208"/>
      <c r="CS473" s="208"/>
      <c r="CT473" s="208"/>
      <c r="CU473" s="208"/>
      <c r="CV473" s="208"/>
      <c r="CW473" s="208"/>
      <c r="CX473" s="208"/>
      <c r="CY473" s="208"/>
      <c r="CZ473" s="208"/>
    </row>
    <row r="474" s="212" customFormat="true" ht="25.15" customHeight="true" x14ac:dyDescent="0.2">
      <c r="C474" s="1843" t="s">
        <v>305</v>
      </c>
      <c r="D474" s="1734"/>
      <c r="E474" s="558">
        <v>-4.6189833903006565E-2</v>
      </c>
      <c r="F474" s="488"/>
      <c r="G474" s="488"/>
      <c r="H474" s="1844" t="s">
        <v>396</v>
      </c>
      <c r="I474" s="1734"/>
      <c r="J474" s="559">
        <v>6.0077353332701602E-2</v>
      </c>
      <c r="K474" s="488"/>
      <c r="L474" s="488"/>
      <c r="M474" s="1845" t="s">
        <v>278</v>
      </c>
      <c r="N474" s="1734"/>
      <c r="O474" s="560">
        <v>6.2225206168117747E-2</v>
      </c>
      <c r="P474" s="488"/>
      <c r="Q474" s="488"/>
      <c r="BA474" s="207"/>
      <c r="BB474" s="281"/>
      <c r="BC474" s="207"/>
      <c r="BD474" s="207"/>
      <c r="BE474" s="207"/>
      <c r="BF474" s="207"/>
      <c r="BG474" s="207"/>
      <c r="BH474" s="207"/>
      <c r="BI474" s="207"/>
      <c r="BJ474" s="207"/>
      <c r="BK474" s="207"/>
      <c r="BL474" s="207"/>
      <c r="BM474" s="207"/>
      <c r="BN474" s="207"/>
      <c r="BO474" s="207"/>
      <c r="BP474" s="207"/>
      <c r="BQ474" s="207"/>
      <c r="BR474" s="207"/>
      <c r="BS474" s="207"/>
      <c r="BT474" s="207"/>
      <c r="BU474" s="207"/>
      <c r="BV474" s="207"/>
      <c r="BW474" s="207"/>
      <c r="BX474" s="207"/>
      <c r="BY474" s="207"/>
      <c r="BZ474" s="208"/>
      <c r="CA474" s="208"/>
      <c r="CB474" s="208"/>
      <c r="CC474" s="208"/>
      <c r="CD474" s="208"/>
      <c r="CE474" s="208"/>
      <c r="CF474" s="208"/>
      <c r="CG474" s="208"/>
      <c r="CH474" s="208"/>
      <c r="CI474" s="208"/>
      <c r="CJ474" s="208"/>
      <c r="CK474" s="208"/>
      <c r="CL474" s="208"/>
      <c r="CM474" s="208"/>
      <c r="CN474" s="208"/>
      <c r="CO474" s="208"/>
      <c r="CP474" s="208"/>
      <c r="CQ474" s="208"/>
      <c r="CR474" s="208"/>
      <c r="CS474" s="208"/>
      <c r="CT474" s="208"/>
      <c r="CU474" s="208"/>
      <c r="CV474" s="208"/>
      <c r="CW474" s="208"/>
      <c r="CX474" s="208"/>
      <c r="CY474" s="208"/>
      <c r="CZ474" s="208"/>
    </row>
    <row r="475" s="212" customFormat="true" ht="25.15" customHeight="true" x14ac:dyDescent="0.2">
      <c r="C475" s="1843" t="s">
        <v>306</v>
      </c>
      <c r="D475" s="1734"/>
      <c r="E475" s="558">
        <v>-4.2476093111801824E-2</v>
      </c>
      <c r="F475" s="488"/>
      <c r="G475" s="488"/>
      <c r="H475" s="1844" t="s">
        <v>409</v>
      </c>
      <c r="I475" s="1734"/>
      <c r="J475" s="559">
        <v>5.6344144982792881E-2</v>
      </c>
      <c r="K475" s="488"/>
      <c r="L475" s="488"/>
      <c r="M475" s="1845" t="s">
        <v>267</v>
      </c>
      <c r="N475" s="1734"/>
      <c r="O475" s="560">
        <v>-5.5854277788746305E-2</v>
      </c>
      <c r="P475" s="488"/>
      <c r="Q475" s="488"/>
      <c r="BA475" s="207"/>
      <c r="BB475" s="281"/>
      <c r="BC475" s="207"/>
      <c r="BD475" s="207"/>
      <c r="BE475" s="207"/>
      <c r="BF475" s="207"/>
      <c r="BG475" s="207"/>
      <c r="BH475" s="207"/>
      <c r="BI475" s="207"/>
      <c r="BJ475" s="207"/>
      <c r="BK475" s="207"/>
      <c r="BL475" s="207"/>
      <c r="BM475" s="207"/>
      <c r="BN475" s="207"/>
      <c r="BO475" s="207"/>
      <c r="BP475" s="207"/>
      <c r="BQ475" s="207"/>
      <c r="BR475" s="207"/>
      <c r="BS475" s="207"/>
      <c r="BT475" s="207"/>
      <c r="BU475" s="207"/>
      <c r="BV475" s="207"/>
      <c r="BW475" s="207"/>
      <c r="BX475" s="207"/>
      <c r="BY475" s="207"/>
      <c r="BZ475" s="208"/>
      <c r="CA475" s="208"/>
      <c r="CB475" s="208"/>
      <c r="CC475" s="208"/>
      <c r="CD475" s="208"/>
      <c r="CE475" s="208"/>
      <c r="CF475" s="208"/>
      <c r="CG475" s="208"/>
      <c r="CH475" s="208"/>
      <c r="CI475" s="208"/>
      <c r="CJ475" s="208"/>
      <c r="CK475" s="208"/>
      <c r="CL475" s="208"/>
      <c r="CM475" s="208"/>
      <c r="CN475" s="208"/>
      <c r="CO475" s="208"/>
      <c r="CP475" s="208"/>
      <c r="CQ475" s="208"/>
      <c r="CR475" s="208"/>
      <c r="CS475" s="208"/>
      <c r="CT475" s="208"/>
      <c r="CU475" s="208"/>
      <c r="CV475" s="208"/>
      <c r="CW475" s="208"/>
      <c r="CX475" s="208"/>
      <c r="CY475" s="208"/>
      <c r="CZ475" s="208"/>
    </row>
    <row r="476" s="212" customFormat="true" ht="25.15" customHeight="true" x14ac:dyDescent="0.2">
      <c r="C476" s="1843" t="s">
        <v>307</v>
      </c>
      <c r="D476" s="1734"/>
      <c r="E476" s="558">
        <v>-3.2776868522216375E-2</v>
      </c>
      <c r="F476" s="488"/>
      <c r="G476" s="488"/>
      <c r="H476" s="1844" t="s">
        <v>410</v>
      </c>
      <c r="I476" s="1734"/>
      <c r="J476" s="559">
        <v>5.6344144982792804E-2</v>
      </c>
      <c r="K476" s="488"/>
      <c r="L476" s="488"/>
      <c r="M476" s="1845" t="s">
        <v>273</v>
      </c>
      <c r="N476" s="1734"/>
      <c r="O476" s="560">
        <v>-5.51691434071147E-2</v>
      </c>
      <c r="P476" s="488"/>
      <c r="Q476" s="488"/>
      <c r="BA476" s="207"/>
      <c r="BB476" s="281"/>
      <c r="BC476" s="207"/>
      <c r="BD476" s="207"/>
      <c r="BE476" s="207"/>
      <c r="BF476" s="207"/>
      <c r="BG476" s="207"/>
      <c r="BH476" s="207"/>
      <c r="BI476" s="207"/>
      <c r="BJ476" s="207"/>
      <c r="BK476" s="207"/>
      <c r="BL476" s="207"/>
      <c r="BM476" s="207"/>
      <c r="BN476" s="207"/>
      <c r="BO476" s="207"/>
      <c r="BP476" s="207"/>
      <c r="BQ476" s="207"/>
      <c r="BR476" s="207"/>
      <c r="BS476" s="207"/>
      <c r="BT476" s="207"/>
      <c r="BU476" s="207"/>
      <c r="BV476" s="207"/>
      <c r="BW476" s="207"/>
      <c r="BX476" s="207"/>
      <c r="BY476" s="207"/>
      <c r="BZ476" s="208"/>
      <c r="CA476" s="208"/>
      <c r="CB476" s="208"/>
      <c r="CC476" s="208"/>
      <c r="CD476" s="208"/>
      <c r="CE476" s="208"/>
      <c r="CF476" s="208"/>
      <c r="CG476" s="208"/>
      <c r="CH476" s="208"/>
      <c r="CI476" s="208"/>
      <c r="CJ476" s="208"/>
      <c r="CK476" s="208"/>
      <c r="CL476" s="208"/>
      <c r="CM476" s="208"/>
      <c r="CN476" s="208"/>
      <c r="CO476" s="208"/>
      <c r="CP476" s="208"/>
      <c r="CQ476" s="208"/>
      <c r="CR476" s="208"/>
      <c r="CS476" s="208"/>
      <c r="CT476" s="208"/>
      <c r="CU476" s="208"/>
      <c r="CV476" s="208"/>
      <c r="CW476" s="208"/>
      <c r="CX476" s="208"/>
      <c r="CY476" s="208"/>
      <c r="CZ476" s="208"/>
    </row>
    <row r="477" s="212" customFormat="true" ht="25.15" customHeight="true" x14ac:dyDescent="0.2">
      <c r="C477" s="1843" t="s">
        <v>310</v>
      </c>
      <c r="D477" s="1734"/>
      <c r="E477" s="558">
        <v>-3.2373927614605801E-2</v>
      </c>
      <c r="F477" s="488"/>
      <c r="G477" s="488"/>
      <c r="H477" s="1844" t="s">
        <v>402</v>
      </c>
      <c r="I477" s="1734"/>
      <c r="J477" s="559">
        <v>5.5366691913953603E-2</v>
      </c>
      <c r="K477" s="488"/>
      <c r="L477" s="488"/>
      <c r="M477" s="1845" t="s">
        <v>407</v>
      </c>
      <c r="N477" s="1734"/>
      <c r="O477" s="560">
        <v>-5.3085864719591612E-2</v>
      </c>
      <c r="P477" s="488"/>
      <c r="Q477" s="488"/>
      <c r="BA477" s="207"/>
      <c r="BB477" s="281"/>
      <c r="BC477" s="207"/>
      <c r="BD477" s="207"/>
      <c r="BE477" s="207"/>
      <c r="BF477" s="207"/>
      <c r="BG477" s="207"/>
      <c r="BH477" s="207"/>
      <c r="BI477" s="207"/>
      <c r="BJ477" s="207"/>
      <c r="BK477" s="207"/>
      <c r="BL477" s="207"/>
      <c r="BM477" s="207"/>
      <c r="BN477" s="207"/>
      <c r="BO477" s="207"/>
      <c r="BP477" s="207"/>
      <c r="BQ477" s="207"/>
      <c r="BR477" s="207"/>
      <c r="BS477" s="207"/>
      <c r="BT477" s="207"/>
      <c r="BU477" s="207"/>
      <c r="BV477" s="207"/>
      <c r="BW477" s="207"/>
      <c r="BX477" s="207"/>
      <c r="BY477" s="207"/>
      <c r="BZ477" s="208"/>
      <c r="CA477" s="208"/>
      <c r="CB477" s="208"/>
      <c r="CC477" s="208"/>
      <c r="CD477" s="208"/>
      <c r="CE477" s="208"/>
      <c r="CF477" s="208"/>
      <c r="CG477" s="208"/>
      <c r="CH477" s="208"/>
      <c r="CI477" s="208"/>
      <c r="CJ477" s="208"/>
      <c r="CK477" s="208"/>
      <c r="CL477" s="208"/>
      <c r="CM477" s="208"/>
      <c r="CN477" s="208"/>
      <c r="CO477" s="208"/>
      <c r="CP477" s="208"/>
      <c r="CQ477" s="208"/>
      <c r="CR477" s="208"/>
      <c r="CS477" s="208"/>
      <c r="CT477" s="208"/>
      <c r="CU477" s="208"/>
      <c r="CV477" s="208"/>
      <c r="CW477" s="208"/>
      <c r="CX477" s="208"/>
      <c r="CY477" s="208"/>
      <c r="CZ477" s="208"/>
    </row>
    <row r="478" s="212" customFormat="true" ht="25.15" customHeight="true" x14ac:dyDescent="0.2">
      <c r="C478" s="1843" t="s">
        <v>271</v>
      </c>
      <c r="D478" s="1734"/>
      <c r="E478" s="558">
        <v>-2.952820317144467E-2</v>
      </c>
      <c r="F478" s="488"/>
      <c r="G478" s="488"/>
      <c r="H478" s="1844" t="s">
        <v>279</v>
      </c>
      <c r="I478" s="1734"/>
      <c r="J478" s="559">
        <v>-5.3714654292485675E-2</v>
      </c>
      <c r="K478" s="488"/>
      <c r="L478" s="488"/>
      <c r="M478" s="1845" t="s">
        <v>285</v>
      </c>
      <c r="N478" s="1734"/>
      <c r="O478" s="560">
        <v>-5.2601528051123399E-2</v>
      </c>
      <c r="P478" s="488"/>
      <c r="Q478" s="488"/>
      <c r="BA478" s="207"/>
      <c r="BB478" s="281"/>
      <c r="BC478" s="207"/>
      <c r="BD478" s="207"/>
      <c r="BE478" s="207"/>
      <c r="BF478" s="207"/>
      <c r="BG478" s="207"/>
      <c r="BH478" s="207"/>
      <c r="BI478" s="207"/>
      <c r="BJ478" s="207"/>
      <c r="BK478" s="207"/>
      <c r="BL478" s="207"/>
      <c r="BM478" s="207"/>
      <c r="BN478" s="207"/>
      <c r="BO478" s="207"/>
      <c r="BP478" s="207"/>
      <c r="BQ478" s="207"/>
      <c r="BR478" s="207"/>
      <c r="BS478" s="207"/>
      <c r="BT478" s="207"/>
      <c r="BU478" s="207"/>
      <c r="BV478" s="207"/>
      <c r="BW478" s="207"/>
      <c r="BX478" s="207"/>
      <c r="BY478" s="207"/>
      <c r="BZ478" s="208"/>
      <c r="CA478" s="208"/>
      <c r="CB478" s="208"/>
      <c r="CC478" s="208"/>
      <c r="CD478" s="208"/>
      <c r="CE478" s="208"/>
      <c r="CF478" s="208"/>
      <c r="CG478" s="208"/>
      <c r="CH478" s="208"/>
      <c r="CI478" s="208"/>
      <c r="CJ478" s="208"/>
      <c r="CK478" s="208"/>
      <c r="CL478" s="208"/>
      <c r="CM478" s="208"/>
      <c r="CN478" s="208"/>
      <c r="CO478" s="208"/>
      <c r="CP478" s="208"/>
      <c r="CQ478" s="208"/>
      <c r="CR478" s="208"/>
      <c r="CS478" s="208"/>
      <c r="CT478" s="208"/>
      <c r="CU478" s="208"/>
      <c r="CV478" s="208"/>
      <c r="CW478" s="208"/>
      <c r="CX478" s="208"/>
      <c r="CY478" s="208"/>
      <c r="CZ478" s="208"/>
    </row>
    <row r="479" s="212" customFormat="true" ht="25.15" customHeight="true" x14ac:dyDescent="0.2">
      <c r="C479" s="1843" t="s">
        <v>291</v>
      </c>
      <c r="D479" s="1734"/>
      <c r="E479" s="558">
        <v>-2.742642567544044E-2</v>
      </c>
      <c r="F479" s="488"/>
      <c r="G479" s="488"/>
      <c r="H479" s="1844" t="s">
        <v>307</v>
      </c>
      <c r="I479" s="1734"/>
      <c r="J479" s="559">
        <v>-5.3269673461775337E-2</v>
      </c>
      <c r="K479" s="488"/>
      <c r="L479" s="488"/>
      <c r="M479" s="1845" t="s">
        <v>275</v>
      </c>
      <c r="N479" s="1734"/>
      <c r="O479" s="560">
        <v>-5.0885079945724526E-2</v>
      </c>
      <c r="P479" s="488"/>
      <c r="Q479" s="488"/>
      <c r="BA479" s="207"/>
      <c r="BB479" s="281"/>
      <c r="BC479" s="207"/>
      <c r="BD479" s="207"/>
      <c r="BE479" s="207"/>
      <c r="BF479" s="207"/>
      <c r="BG479" s="207"/>
      <c r="BH479" s="207"/>
      <c r="BI479" s="207"/>
      <c r="BJ479" s="207"/>
      <c r="BK479" s="207"/>
      <c r="BL479" s="207"/>
      <c r="BM479" s="207"/>
      <c r="BN479" s="207"/>
      <c r="BO479" s="207"/>
      <c r="BP479" s="207"/>
      <c r="BQ479" s="207"/>
      <c r="BR479" s="207"/>
      <c r="BS479" s="207"/>
      <c r="BT479" s="207"/>
      <c r="BU479" s="207"/>
      <c r="BV479" s="207"/>
      <c r="BW479" s="207"/>
      <c r="BX479" s="207"/>
      <c r="BY479" s="207"/>
      <c r="BZ479" s="208"/>
      <c r="CA479" s="208"/>
      <c r="CB479" s="208"/>
      <c r="CC479" s="208"/>
      <c r="CD479" s="208"/>
      <c r="CE479" s="208"/>
      <c r="CF479" s="208"/>
      <c r="CG479" s="208"/>
      <c r="CH479" s="208"/>
      <c r="CI479" s="208"/>
      <c r="CJ479" s="208"/>
      <c r="CK479" s="208"/>
      <c r="CL479" s="208"/>
      <c r="CM479" s="208"/>
      <c r="CN479" s="208"/>
      <c r="CO479" s="208"/>
      <c r="CP479" s="208"/>
      <c r="CQ479" s="208"/>
      <c r="CR479" s="208"/>
      <c r="CS479" s="208"/>
      <c r="CT479" s="208"/>
      <c r="CU479" s="208"/>
      <c r="CV479" s="208"/>
      <c r="CW479" s="208"/>
      <c r="CX479" s="208"/>
      <c r="CY479" s="208"/>
      <c r="CZ479" s="208"/>
    </row>
    <row r="480" s="212" customFormat="true" ht="25.15" customHeight="true" x14ac:dyDescent="0.2">
      <c r="C480" s="1843" t="s">
        <v>296</v>
      </c>
      <c r="D480" s="1734"/>
      <c r="E480" s="558">
        <v>2.7341286723462629E-2</v>
      </c>
      <c r="F480" s="488"/>
      <c r="G480" s="488"/>
      <c r="H480" s="1844" t="s">
        <v>237</v>
      </c>
      <c r="I480" s="1734"/>
      <c r="J480" s="559">
        <v>-4.952470990555459E-2</v>
      </c>
      <c r="K480" s="488"/>
      <c r="L480" s="488"/>
      <c r="M480" s="1845" t="s">
        <v>290</v>
      </c>
      <c r="N480" s="1734"/>
      <c r="O480" s="560">
        <v>4.8762926442692006E-2</v>
      </c>
      <c r="P480" s="488"/>
      <c r="Q480" s="488"/>
      <c r="BA480" s="207"/>
      <c r="BB480" s="281"/>
      <c r="BC480" s="207"/>
      <c r="BD480" s="207"/>
      <c r="BE480" s="207"/>
      <c r="BF480" s="207"/>
      <c r="BG480" s="207"/>
      <c r="BH480" s="207"/>
      <c r="BI480" s="207"/>
      <c r="BJ480" s="207"/>
      <c r="BK480" s="207"/>
      <c r="BL480" s="207"/>
      <c r="BM480" s="207"/>
      <c r="BN480" s="207"/>
      <c r="BO480" s="207"/>
      <c r="BP480" s="207"/>
      <c r="BQ480" s="207"/>
      <c r="BR480" s="207"/>
      <c r="BS480" s="207"/>
      <c r="BT480" s="207"/>
      <c r="BU480" s="207"/>
      <c r="BV480" s="207"/>
      <c r="BW480" s="207"/>
      <c r="BX480" s="207"/>
      <c r="BY480" s="207"/>
      <c r="BZ480" s="208"/>
      <c r="CA480" s="208"/>
      <c r="CB480" s="208"/>
      <c r="CC480" s="208"/>
      <c r="CD480" s="208"/>
      <c r="CE480" s="208"/>
      <c r="CF480" s="208"/>
      <c r="CG480" s="208"/>
      <c r="CH480" s="208"/>
      <c r="CI480" s="208"/>
      <c r="CJ480" s="208"/>
      <c r="CK480" s="208"/>
      <c r="CL480" s="208"/>
      <c r="CM480" s="208"/>
      <c r="CN480" s="208"/>
      <c r="CO480" s="208"/>
      <c r="CP480" s="208"/>
      <c r="CQ480" s="208"/>
      <c r="CR480" s="208"/>
      <c r="CS480" s="208"/>
      <c r="CT480" s="208"/>
      <c r="CU480" s="208"/>
      <c r="CV480" s="208"/>
      <c r="CW480" s="208"/>
      <c r="CX480" s="208"/>
      <c r="CY480" s="208"/>
      <c r="CZ480" s="208"/>
    </row>
    <row r="481" s="212" customFormat="true" ht="25.15" customHeight="true" x14ac:dyDescent="0.2">
      <c r="C481" s="1843" t="s">
        <v>253</v>
      </c>
      <c r="D481" s="1734"/>
      <c r="E481" s="558">
        <v>-2.635995817904449E-2</v>
      </c>
      <c r="F481" s="488"/>
      <c r="G481" s="488"/>
      <c r="H481" s="1844" t="s">
        <v>301</v>
      </c>
      <c r="I481" s="1734"/>
      <c r="J481" s="559">
        <v>-4.9500944105676674E-2</v>
      </c>
      <c r="K481" s="488"/>
      <c r="L481" s="488"/>
      <c r="M481" s="1845" t="s">
        <v>288</v>
      </c>
      <c r="N481" s="1734"/>
      <c r="O481" s="560">
        <v>-3.9934583794029435E-2</v>
      </c>
      <c r="P481" s="488"/>
      <c r="Q481" s="488"/>
      <c r="BA481" s="207"/>
      <c r="BB481" s="281"/>
      <c r="BC481" s="207"/>
      <c r="BD481" s="207"/>
      <c r="BE481" s="207"/>
      <c r="BF481" s="207"/>
      <c r="BG481" s="207"/>
      <c r="BH481" s="207"/>
      <c r="BI481" s="207"/>
      <c r="BJ481" s="207"/>
      <c r="BK481" s="207"/>
      <c r="BL481" s="207"/>
      <c r="BM481" s="207"/>
      <c r="BN481" s="207"/>
      <c r="BO481" s="207"/>
      <c r="BP481" s="207"/>
      <c r="BQ481" s="207"/>
      <c r="BR481" s="207"/>
      <c r="BS481" s="207"/>
      <c r="BT481" s="207"/>
      <c r="BU481" s="207"/>
      <c r="BV481" s="207"/>
      <c r="BW481" s="207"/>
      <c r="BX481" s="207"/>
      <c r="BY481" s="207"/>
      <c r="BZ481" s="208"/>
      <c r="CA481" s="208"/>
      <c r="CB481" s="208"/>
      <c r="CC481" s="208"/>
      <c r="CD481" s="208"/>
      <c r="CE481" s="208"/>
      <c r="CF481" s="208"/>
      <c r="CG481" s="208"/>
      <c r="CH481" s="208"/>
      <c r="CI481" s="208"/>
      <c r="CJ481" s="208"/>
      <c r="CK481" s="208"/>
      <c r="CL481" s="208"/>
      <c r="CM481" s="208"/>
      <c r="CN481" s="208"/>
      <c r="CO481" s="208"/>
      <c r="CP481" s="208"/>
      <c r="CQ481" s="208"/>
      <c r="CR481" s="208"/>
      <c r="CS481" s="208"/>
      <c r="CT481" s="208"/>
      <c r="CU481" s="208"/>
      <c r="CV481" s="208"/>
      <c r="CW481" s="208"/>
      <c r="CX481" s="208"/>
      <c r="CY481" s="208"/>
      <c r="CZ481" s="208"/>
    </row>
    <row r="482" s="212" customFormat="true" ht="25.15" customHeight="true" x14ac:dyDescent="0.2">
      <c r="C482" s="1843" t="s">
        <v>301</v>
      </c>
      <c r="D482" s="1734"/>
      <c r="E482" s="558">
        <v>-2.219481248205693E-2</v>
      </c>
      <c r="F482" s="488"/>
      <c r="G482" s="488"/>
      <c r="H482" s="1844" t="s">
        <v>302</v>
      </c>
      <c r="I482" s="1734"/>
      <c r="J482" s="559">
        <v>-4.7567246427488712E-2</v>
      </c>
      <c r="K482" s="488"/>
      <c r="L482" s="488"/>
      <c r="M482" s="1845" t="s">
        <v>259</v>
      </c>
      <c r="N482" s="1734"/>
      <c r="O482" s="560">
        <v>-3.889296955217255E-2</v>
      </c>
      <c r="P482" s="488"/>
      <c r="Q482" s="488"/>
      <c r="BA482" s="207"/>
      <c r="BB482" s="281"/>
      <c r="BC482" s="207"/>
      <c r="BD482" s="207"/>
      <c r="BE482" s="207"/>
      <c r="BF482" s="207"/>
      <c r="BG482" s="207"/>
      <c r="BH482" s="207"/>
      <c r="BI482" s="207"/>
      <c r="BJ482" s="207"/>
      <c r="BK482" s="207"/>
      <c r="BL482" s="207"/>
      <c r="BM482" s="207"/>
      <c r="BN482" s="207"/>
      <c r="BO482" s="207"/>
      <c r="BP482" s="207"/>
      <c r="BQ482" s="207"/>
      <c r="BR482" s="207"/>
      <c r="BS482" s="207"/>
      <c r="BT482" s="207"/>
      <c r="BU482" s="207"/>
      <c r="BV482" s="207"/>
      <c r="BW482" s="207"/>
      <c r="BX482" s="207"/>
      <c r="BY482" s="207"/>
      <c r="BZ482" s="208"/>
      <c r="CA482" s="208"/>
      <c r="CB482" s="208"/>
      <c r="CC482" s="208"/>
      <c r="CD482" s="208"/>
      <c r="CE482" s="208"/>
      <c r="CF482" s="208"/>
      <c r="CG482" s="208"/>
      <c r="CH482" s="208"/>
      <c r="CI482" s="208"/>
      <c r="CJ482" s="208"/>
      <c r="CK482" s="208"/>
      <c r="CL482" s="208"/>
      <c r="CM482" s="208"/>
      <c r="CN482" s="208"/>
      <c r="CO482" s="208"/>
      <c r="CP482" s="208"/>
      <c r="CQ482" s="208"/>
      <c r="CR482" s="208"/>
      <c r="CS482" s="208"/>
      <c r="CT482" s="208"/>
      <c r="CU482" s="208"/>
      <c r="CV482" s="208"/>
      <c r="CW482" s="208"/>
      <c r="CX482" s="208"/>
      <c r="CY482" s="208"/>
      <c r="CZ482" s="208"/>
    </row>
    <row r="483" s="212" customFormat="true" ht="25.15" customHeight="true" x14ac:dyDescent="0.2">
      <c r="C483" s="1843" t="s">
        <v>314</v>
      </c>
      <c r="D483" s="1734"/>
      <c r="E483" s="558">
        <v>-2.0349388191523706E-2</v>
      </c>
      <c r="F483" s="488"/>
      <c r="G483" s="488"/>
      <c r="H483" s="1844" t="s">
        <v>414</v>
      </c>
      <c r="I483" s="1734"/>
      <c r="J483" s="559">
        <v>-4.4905557120775166E-2</v>
      </c>
      <c r="K483" s="488"/>
      <c r="L483" s="488"/>
      <c r="M483" s="1845" t="s">
        <v>306</v>
      </c>
      <c r="N483" s="1734"/>
      <c r="O483" s="560">
        <v>-3.8322080655956964E-2</v>
      </c>
      <c r="P483" s="488"/>
      <c r="Q483" s="488"/>
      <c r="BA483" s="207"/>
      <c r="BB483" s="281"/>
      <c r="BC483" s="207"/>
      <c r="BD483" s="207"/>
      <c r="BE483" s="207"/>
      <c r="BF483" s="207"/>
      <c r="BG483" s="207"/>
      <c r="BH483" s="207"/>
      <c r="BI483" s="207"/>
      <c r="BJ483" s="207"/>
      <c r="BK483" s="207"/>
      <c r="BL483" s="207"/>
      <c r="BM483" s="207"/>
      <c r="BN483" s="207"/>
      <c r="BO483" s="207"/>
      <c r="BP483" s="207"/>
      <c r="BQ483" s="207"/>
      <c r="BR483" s="207"/>
      <c r="BS483" s="207"/>
      <c r="BT483" s="207"/>
      <c r="BU483" s="207"/>
      <c r="BV483" s="207"/>
      <c r="BW483" s="207"/>
      <c r="BX483" s="207"/>
      <c r="BY483" s="207"/>
      <c r="BZ483" s="208"/>
      <c r="CA483" s="208"/>
      <c r="CB483" s="208"/>
      <c r="CC483" s="208"/>
      <c r="CD483" s="208"/>
      <c r="CE483" s="208"/>
      <c r="CF483" s="208"/>
      <c r="CG483" s="208"/>
      <c r="CH483" s="208"/>
      <c r="CI483" s="208"/>
      <c r="CJ483" s="208"/>
      <c r="CK483" s="208"/>
      <c r="CL483" s="208"/>
      <c r="CM483" s="208"/>
      <c r="CN483" s="208"/>
      <c r="CO483" s="208"/>
      <c r="CP483" s="208"/>
      <c r="CQ483" s="208"/>
      <c r="CR483" s="208"/>
      <c r="CS483" s="208"/>
      <c r="CT483" s="208"/>
      <c r="CU483" s="208"/>
      <c r="CV483" s="208"/>
      <c r="CW483" s="208"/>
      <c r="CX483" s="208"/>
      <c r="CY483" s="208"/>
      <c r="CZ483" s="208"/>
    </row>
    <row r="484" s="212" customFormat="true" ht="25.15" customHeight="true" x14ac:dyDescent="0.2">
      <c r="C484" s="1843" t="s">
        <v>302</v>
      </c>
      <c r="D484" s="1734"/>
      <c r="E484" s="558">
        <v>-1.9456148671901631E-2</v>
      </c>
      <c r="F484" s="488"/>
      <c r="G484" s="488"/>
      <c r="H484" s="1844" t="s">
        <v>415</v>
      </c>
      <c r="I484" s="1734"/>
      <c r="J484" s="559">
        <v>-4.4905557120774764E-2</v>
      </c>
      <c r="K484" s="488"/>
      <c r="L484" s="488"/>
      <c r="M484" s="1845" t="s">
        <v>280</v>
      </c>
      <c r="N484" s="1734"/>
      <c r="O484" s="560">
        <v>-3.632892593544669E-2</v>
      </c>
      <c r="P484" s="488"/>
      <c r="Q484" s="488"/>
      <c r="BA484" s="207"/>
      <c r="BB484" s="281"/>
      <c r="BC484" s="207"/>
      <c r="BD484" s="207"/>
      <c r="BE484" s="207"/>
      <c r="BF484" s="207"/>
      <c r="BG484" s="207"/>
      <c r="BH484" s="207"/>
      <c r="BI484" s="207"/>
      <c r="BJ484" s="207"/>
      <c r="BK484" s="207"/>
      <c r="BL484" s="207"/>
      <c r="BM484" s="207"/>
      <c r="BN484" s="207"/>
      <c r="BO484" s="207"/>
      <c r="BP484" s="207"/>
      <c r="BQ484" s="207"/>
      <c r="BR484" s="207"/>
      <c r="BS484" s="207"/>
      <c r="BT484" s="207"/>
      <c r="BU484" s="207"/>
      <c r="BV484" s="207"/>
      <c r="BW484" s="207"/>
      <c r="BX484" s="207"/>
      <c r="BY484" s="207"/>
      <c r="BZ484" s="208"/>
      <c r="CA484" s="208"/>
      <c r="CB484" s="208"/>
      <c r="CC484" s="208"/>
      <c r="CD484" s="208"/>
      <c r="CE484" s="208"/>
      <c r="CF484" s="208"/>
      <c r="CG484" s="208"/>
      <c r="CH484" s="208"/>
      <c r="CI484" s="208"/>
      <c r="CJ484" s="208"/>
      <c r="CK484" s="208"/>
      <c r="CL484" s="208"/>
      <c r="CM484" s="208"/>
      <c r="CN484" s="208"/>
      <c r="CO484" s="208"/>
      <c r="CP484" s="208"/>
      <c r="CQ484" s="208"/>
      <c r="CR484" s="208"/>
      <c r="CS484" s="208"/>
      <c r="CT484" s="208"/>
      <c r="CU484" s="208"/>
      <c r="CV484" s="208"/>
      <c r="CW484" s="208"/>
      <c r="CX484" s="208"/>
      <c r="CY484" s="208"/>
      <c r="CZ484" s="208"/>
    </row>
    <row r="485" s="212" customFormat="true" ht="25.15" customHeight="true" x14ac:dyDescent="0.2">
      <c r="C485" s="1843" t="s">
        <v>290</v>
      </c>
      <c r="D485" s="1734"/>
      <c r="E485" s="558">
        <v>1.750094511481767E-2</v>
      </c>
      <c r="F485" s="488"/>
      <c r="G485" s="488"/>
      <c r="H485" s="1844" t="s">
        <v>291</v>
      </c>
      <c r="I485" s="1734"/>
      <c r="J485" s="559">
        <v>-4.4782312717115427E-2</v>
      </c>
      <c r="K485" s="488"/>
      <c r="L485" s="488"/>
      <c r="M485" s="1845" t="s">
        <v>310</v>
      </c>
      <c r="N485" s="1734"/>
      <c r="O485" s="560">
        <v>-2.6890864597649076E-2</v>
      </c>
      <c r="P485" s="488"/>
      <c r="Q485" s="488"/>
      <c r="BA485" s="207"/>
      <c r="BB485" s="281"/>
      <c r="BC485" s="207"/>
      <c r="BD485" s="207"/>
      <c r="BE485" s="207"/>
      <c r="BF485" s="207"/>
      <c r="BG485" s="207"/>
      <c r="BH485" s="207"/>
      <c r="BI485" s="207"/>
      <c r="BJ485" s="207"/>
      <c r="BK485" s="207"/>
      <c r="BL485" s="207"/>
      <c r="BM485" s="207"/>
      <c r="BN485" s="207"/>
      <c r="BO485" s="207"/>
      <c r="BP485" s="207"/>
      <c r="BQ485" s="207"/>
      <c r="BR485" s="207"/>
      <c r="BS485" s="207"/>
      <c r="BT485" s="207"/>
      <c r="BU485" s="207"/>
      <c r="BV485" s="207"/>
      <c r="BW485" s="207"/>
      <c r="BX485" s="207"/>
      <c r="BY485" s="207"/>
      <c r="BZ485" s="208"/>
      <c r="CA485" s="208"/>
      <c r="CB485" s="208"/>
      <c r="CC485" s="208"/>
      <c r="CD485" s="208"/>
      <c r="CE485" s="208"/>
      <c r="CF485" s="208"/>
      <c r="CG485" s="208"/>
      <c r="CH485" s="208"/>
      <c r="CI485" s="208"/>
      <c r="CJ485" s="208"/>
      <c r="CK485" s="208"/>
      <c r="CL485" s="208"/>
      <c r="CM485" s="208"/>
      <c r="CN485" s="208"/>
      <c r="CO485" s="208"/>
      <c r="CP485" s="208"/>
      <c r="CQ485" s="208"/>
      <c r="CR485" s="208"/>
      <c r="CS485" s="208"/>
      <c r="CT485" s="208"/>
      <c r="CU485" s="208"/>
      <c r="CV485" s="208"/>
      <c r="CW485" s="208"/>
      <c r="CX485" s="208"/>
      <c r="CY485" s="208"/>
      <c r="CZ485" s="208"/>
    </row>
    <row r="486" s="212" customFormat="true" ht="25.15" customHeight="true" x14ac:dyDescent="0.2">
      <c r="C486" s="1843" t="s">
        <v>412</v>
      </c>
      <c r="D486" s="1734"/>
      <c r="E486" s="558">
        <v>-1.4721713829480452E-2</v>
      </c>
      <c r="F486" s="488"/>
      <c r="G486" s="488"/>
      <c r="H486" s="1844" t="s">
        <v>290</v>
      </c>
      <c r="I486" s="1734"/>
      <c r="J486" s="559">
        <v>-4.41215814874878E-2</v>
      </c>
      <c r="K486" s="488"/>
      <c r="L486" s="488"/>
      <c r="M486" s="1845" t="s">
        <v>296</v>
      </c>
      <c r="N486" s="1734"/>
      <c r="O486" s="560">
        <v>2.4869258431338047E-2</v>
      </c>
      <c r="P486" s="488"/>
      <c r="Q486" s="488"/>
      <c r="BA486" s="207"/>
      <c r="BB486" s="281"/>
      <c r="BC486" s="207"/>
      <c r="BD486" s="207"/>
      <c r="BE486" s="207"/>
      <c r="BF486" s="207"/>
      <c r="BG486" s="207"/>
      <c r="BH486" s="207"/>
      <c r="BI486" s="207"/>
      <c r="BJ486" s="207"/>
      <c r="BK486" s="207"/>
      <c r="BL486" s="207"/>
      <c r="BM486" s="207"/>
      <c r="BN486" s="207"/>
      <c r="BO486" s="207"/>
      <c r="BP486" s="207"/>
      <c r="BQ486" s="207"/>
      <c r="BR486" s="207"/>
      <c r="BS486" s="207"/>
      <c r="BT486" s="207"/>
      <c r="BU486" s="207"/>
      <c r="BV486" s="207"/>
      <c r="BW486" s="207"/>
      <c r="BX486" s="207"/>
      <c r="BY486" s="207"/>
      <c r="BZ486" s="208"/>
      <c r="CA486" s="208"/>
      <c r="CB486" s="208"/>
      <c r="CC486" s="208"/>
      <c r="CD486" s="208"/>
      <c r="CE486" s="208"/>
      <c r="CF486" s="208"/>
      <c r="CG486" s="208"/>
      <c r="CH486" s="208"/>
      <c r="CI486" s="208"/>
      <c r="CJ486" s="208"/>
      <c r="CK486" s="208"/>
      <c r="CL486" s="208"/>
      <c r="CM486" s="208"/>
      <c r="CN486" s="208"/>
      <c r="CO486" s="208"/>
      <c r="CP486" s="208"/>
      <c r="CQ486" s="208"/>
      <c r="CR486" s="208"/>
      <c r="CS486" s="208"/>
      <c r="CT486" s="208"/>
      <c r="CU486" s="208"/>
      <c r="CV486" s="208"/>
      <c r="CW486" s="208"/>
      <c r="CX486" s="208"/>
      <c r="CY486" s="208"/>
      <c r="CZ486" s="208"/>
    </row>
    <row r="487" s="212" customFormat="true" ht="25.15" customHeight="true" x14ac:dyDescent="0.2">
      <c r="C487" s="1843" t="s">
        <v>272</v>
      </c>
      <c r="D487" s="1734"/>
      <c r="E487" s="558">
        <v>-1.4111359292249843E-2</v>
      </c>
      <c r="F487" s="488"/>
      <c r="G487" s="488"/>
      <c r="H487" s="1844" t="s">
        <v>416</v>
      </c>
      <c r="I487" s="1734"/>
      <c r="J487" s="559">
        <v>-4.3756015366029744E-2</v>
      </c>
      <c r="K487" s="488"/>
      <c r="L487" s="488"/>
      <c r="M487" s="1845" t="s">
        <v>403</v>
      </c>
      <c r="N487" s="1734"/>
      <c r="O487" s="560">
        <v>-2.4451319304713455E-2</v>
      </c>
      <c r="P487" s="488"/>
      <c r="Q487" s="488"/>
      <c r="BA487" s="207"/>
      <c r="BB487" s="281"/>
      <c r="BC487" s="207"/>
      <c r="BD487" s="207"/>
      <c r="BE487" s="207"/>
      <c r="BF487" s="207"/>
      <c r="BG487" s="207"/>
      <c r="BH487" s="207"/>
      <c r="BI487" s="207"/>
      <c r="BJ487" s="207"/>
      <c r="BK487" s="207"/>
      <c r="BL487" s="207"/>
      <c r="BM487" s="207"/>
      <c r="BN487" s="207"/>
      <c r="BO487" s="207"/>
      <c r="BP487" s="207"/>
      <c r="BQ487" s="207"/>
      <c r="BR487" s="207"/>
      <c r="BS487" s="207"/>
      <c r="BT487" s="207"/>
      <c r="BU487" s="207"/>
      <c r="BV487" s="207"/>
      <c r="BW487" s="207"/>
      <c r="BX487" s="207"/>
      <c r="BY487" s="207"/>
      <c r="BZ487" s="208"/>
      <c r="CA487" s="208"/>
      <c r="CB487" s="208"/>
      <c r="CC487" s="208"/>
      <c r="CD487" s="208"/>
      <c r="CE487" s="208"/>
      <c r="CF487" s="208"/>
      <c r="CG487" s="208"/>
      <c r="CH487" s="208"/>
      <c r="CI487" s="208"/>
      <c r="CJ487" s="208"/>
      <c r="CK487" s="208"/>
      <c r="CL487" s="208"/>
      <c r="CM487" s="208"/>
      <c r="CN487" s="208"/>
      <c r="CO487" s="208"/>
      <c r="CP487" s="208"/>
      <c r="CQ487" s="208"/>
      <c r="CR487" s="208"/>
      <c r="CS487" s="208"/>
      <c r="CT487" s="208"/>
      <c r="CU487" s="208"/>
      <c r="CV487" s="208"/>
      <c r="CW487" s="208"/>
      <c r="CX487" s="208"/>
      <c r="CY487" s="208"/>
      <c r="CZ487" s="208"/>
    </row>
    <row r="488" s="212" customFormat="true" ht="25.15" customHeight="true" x14ac:dyDescent="0.2">
      <c r="C488" s="1843" t="s">
        <v>309</v>
      </c>
      <c r="D488" s="1734"/>
      <c r="E488" s="558">
        <v>-1.3998091191031582E-2</v>
      </c>
      <c r="F488" s="488"/>
      <c r="G488" s="488"/>
      <c r="H488" s="1844" t="s">
        <v>417</v>
      </c>
      <c r="I488" s="1734"/>
      <c r="J488" s="559">
        <v>-4.257649895398459E-2</v>
      </c>
      <c r="K488" s="488"/>
      <c r="L488" s="488"/>
      <c r="M488" s="1845" t="s">
        <v>417</v>
      </c>
      <c r="N488" s="1734"/>
      <c r="O488" s="560">
        <v>-2.3568900361815883E-2</v>
      </c>
      <c r="P488" s="488"/>
      <c r="Q488" s="488"/>
      <c r="BA488" s="207"/>
      <c r="BB488" s="281"/>
      <c r="BC488" s="207"/>
      <c r="BD488" s="207"/>
      <c r="BE488" s="207"/>
      <c r="BF488" s="207"/>
      <c r="BG488" s="207"/>
      <c r="BH488" s="207"/>
      <c r="BI488" s="207"/>
      <c r="BJ488" s="207"/>
      <c r="BK488" s="207"/>
      <c r="BL488" s="207"/>
      <c r="BM488" s="207"/>
      <c r="BN488" s="207"/>
      <c r="BO488" s="207"/>
      <c r="BP488" s="207"/>
      <c r="BQ488" s="207"/>
      <c r="BR488" s="207"/>
      <c r="BS488" s="207"/>
      <c r="BT488" s="207"/>
      <c r="BU488" s="207"/>
      <c r="BV488" s="207"/>
      <c r="BW488" s="207"/>
      <c r="BX488" s="207"/>
      <c r="BY488" s="207"/>
      <c r="BZ488" s="208"/>
      <c r="CA488" s="208"/>
      <c r="CB488" s="208"/>
      <c r="CC488" s="208"/>
      <c r="CD488" s="208"/>
      <c r="CE488" s="208"/>
      <c r="CF488" s="208"/>
      <c r="CG488" s="208"/>
      <c r="CH488" s="208"/>
      <c r="CI488" s="208"/>
      <c r="CJ488" s="208"/>
      <c r="CK488" s="208"/>
      <c r="CL488" s="208"/>
      <c r="CM488" s="208"/>
      <c r="CN488" s="208"/>
      <c r="CO488" s="208"/>
      <c r="CP488" s="208"/>
      <c r="CQ488" s="208"/>
      <c r="CR488" s="208"/>
      <c r="CS488" s="208"/>
      <c r="CT488" s="208"/>
      <c r="CU488" s="208"/>
      <c r="CV488" s="208"/>
      <c r="CW488" s="208"/>
      <c r="CX488" s="208"/>
      <c r="CY488" s="208"/>
      <c r="CZ488" s="208"/>
    </row>
    <row r="489" s="212" customFormat="true" ht="25.15" customHeight="true" x14ac:dyDescent="0.2">
      <c r="C489" s="1843" t="s">
        <v>315</v>
      </c>
      <c r="D489" s="1734"/>
      <c r="E489" s="558">
        <v>-1.2642143565636848E-2</v>
      </c>
      <c r="F489" s="488"/>
      <c r="G489" s="488"/>
      <c r="H489" s="1844" t="s">
        <v>262</v>
      </c>
      <c r="I489" s="1734"/>
      <c r="J489" s="559">
        <v>-4.0865794941559834E-2</v>
      </c>
      <c r="K489" s="488"/>
      <c r="L489" s="488"/>
      <c r="M489" s="1845" t="s">
        <v>405</v>
      </c>
      <c r="N489" s="1734"/>
      <c r="O489" s="560">
        <v>2.1477352662691764E-2</v>
      </c>
      <c r="P489" s="488"/>
      <c r="Q489" s="488"/>
      <c r="BA489" s="207"/>
      <c r="BB489" s="281"/>
      <c r="BC489" s="207"/>
      <c r="BD489" s="207"/>
      <c r="BE489" s="207"/>
      <c r="BF489" s="207"/>
      <c r="BG489" s="207"/>
      <c r="BH489" s="207"/>
      <c r="BI489" s="207"/>
      <c r="BJ489" s="207"/>
      <c r="BK489" s="207"/>
      <c r="BL489" s="207"/>
      <c r="BM489" s="207"/>
      <c r="BN489" s="207"/>
      <c r="BO489" s="207"/>
      <c r="BP489" s="207"/>
      <c r="BQ489" s="207"/>
      <c r="BR489" s="207"/>
      <c r="BS489" s="207"/>
      <c r="BT489" s="207"/>
      <c r="BU489" s="207"/>
      <c r="BV489" s="207"/>
      <c r="BW489" s="207"/>
      <c r="BX489" s="207"/>
      <c r="BY489" s="207"/>
      <c r="BZ489" s="208"/>
      <c r="CA489" s="208"/>
      <c r="CB489" s="208"/>
      <c r="CC489" s="208"/>
      <c r="CD489" s="208"/>
      <c r="CE489" s="208"/>
      <c r="CF489" s="208"/>
      <c r="CG489" s="208"/>
      <c r="CH489" s="208"/>
      <c r="CI489" s="208"/>
      <c r="CJ489" s="208"/>
      <c r="CK489" s="208"/>
      <c r="CL489" s="208"/>
      <c r="CM489" s="208"/>
      <c r="CN489" s="208"/>
      <c r="CO489" s="208"/>
      <c r="CP489" s="208"/>
      <c r="CQ489" s="208"/>
      <c r="CR489" s="208"/>
      <c r="CS489" s="208"/>
      <c r="CT489" s="208"/>
      <c r="CU489" s="208"/>
      <c r="CV489" s="208"/>
      <c r="CW489" s="208"/>
      <c r="CX489" s="208"/>
      <c r="CY489" s="208"/>
      <c r="CZ489" s="208"/>
    </row>
    <row r="490" s="212" customFormat="true" ht="25.15" customHeight="true" x14ac:dyDescent="0.2">
      <c r="C490" s="1843" t="s">
        <v>418</v>
      </c>
      <c r="D490" s="1734"/>
      <c r="E490" s="558">
        <v>-1.208425501859396E-2</v>
      </c>
      <c r="F490" s="488"/>
      <c r="G490" s="488"/>
      <c r="H490" s="1844" t="s">
        <v>310</v>
      </c>
      <c r="I490" s="1734"/>
      <c r="J490" s="559">
        <v>-3.8502367921745148E-2</v>
      </c>
      <c r="K490" s="488"/>
      <c r="L490" s="488"/>
      <c r="M490" s="1845" t="s">
        <v>317</v>
      </c>
      <c r="N490" s="1734"/>
      <c r="O490" s="560">
        <v>1.5623908895538417E-2</v>
      </c>
      <c r="P490" s="488"/>
      <c r="Q490" s="488"/>
      <c r="BA490" s="207"/>
      <c r="BB490" s="281"/>
      <c r="BC490" s="207"/>
      <c r="BD490" s="207"/>
      <c r="BE490" s="207"/>
      <c r="BF490" s="207"/>
      <c r="BG490" s="207"/>
      <c r="BH490" s="207"/>
      <c r="BI490" s="207"/>
      <c r="BJ490" s="207"/>
      <c r="BK490" s="207"/>
      <c r="BL490" s="207"/>
      <c r="BM490" s="207"/>
      <c r="BN490" s="207"/>
      <c r="BO490" s="207"/>
      <c r="BP490" s="207"/>
      <c r="BQ490" s="207"/>
      <c r="BR490" s="207"/>
      <c r="BS490" s="207"/>
      <c r="BT490" s="207"/>
      <c r="BU490" s="207"/>
      <c r="BV490" s="207"/>
      <c r="BW490" s="207"/>
      <c r="BX490" s="207"/>
      <c r="BY490" s="207"/>
      <c r="BZ490" s="208"/>
      <c r="CA490" s="208"/>
      <c r="CB490" s="208"/>
      <c r="CC490" s="208"/>
      <c r="CD490" s="208"/>
      <c r="CE490" s="208"/>
      <c r="CF490" s="208"/>
      <c r="CG490" s="208"/>
      <c r="CH490" s="208"/>
      <c r="CI490" s="208"/>
      <c r="CJ490" s="208"/>
      <c r="CK490" s="208"/>
      <c r="CL490" s="208"/>
      <c r="CM490" s="208"/>
      <c r="CN490" s="208"/>
      <c r="CO490" s="208"/>
      <c r="CP490" s="208"/>
      <c r="CQ490" s="208"/>
      <c r="CR490" s="208"/>
      <c r="CS490" s="208"/>
      <c r="CT490" s="208"/>
      <c r="CU490" s="208"/>
      <c r="CV490" s="208"/>
      <c r="CW490" s="208"/>
      <c r="CX490" s="208"/>
      <c r="CY490" s="208"/>
      <c r="CZ490" s="208"/>
    </row>
    <row r="491" s="212" customFormat="true" ht="25.15" customHeight="true" x14ac:dyDescent="0.2">
      <c r="C491" s="1843" t="s">
        <v>408</v>
      </c>
      <c r="D491" s="1734"/>
      <c r="E491" s="558">
        <v>1.1963784170437045E-2</v>
      </c>
      <c r="F491" s="488"/>
      <c r="G491" s="488"/>
      <c r="H491" s="1844" t="s">
        <v>314</v>
      </c>
      <c r="I491" s="1734"/>
      <c r="J491" s="559">
        <v>-3.7992770879188995E-2</v>
      </c>
      <c r="K491" s="488"/>
      <c r="L491" s="488"/>
      <c r="M491" s="1845" t="s">
        <v>297</v>
      </c>
      <c r="N491" s="1734"/>
      <c r="O491" s="560">
        <v>1.4635105374247151E-2</v>
      </c>
      <c r="P491" s="488"/>
      <c r="Q491" s="488"/>
      <c r="BA491" s="207"/>
      <c r="BB491" s="281"/>
      <c r="BC491" s="207"/>
      <c r="BD491" s="207"/>
      <c r="BE491" s="207"/>
      <c r="BF491" s="207"/>
      <c r="BG491" s="207"/>
      <c r="BH491" s="207"/>
      <c r="BI491" s="207"/>
      <c r="BJ491" s="207"/>
      <c r="BK491" s="207"/>
      <c r="BL491" s="207"/>
      <c r="BM491" s="207"/>
      <c r="BN491" s="207"/>
      <c r="BO491" s="207"/>
      <c r="BP491" s="207"/>
      <c r="BQ491" s="207"/>
      <c r="BR491" s="207"/>
      <c r="BS491" s="207"/>
      <c r="BT491" s="207"/>
      <c r="BU491" s="207"/>
      <c r="BV491" s="207"/>
      <c r="BW491" s="207"/>
      <c r="BX491" s="207"/>
      <c r="BY491" s="207"/>
      <c r="BZ491" s="208"/>
      <c r="CA491" s="208"/>
      <c r="CB491" s="208"/>
      <c r="CC491" s="208"/>
      <c r="CD491" s="208"/>
      <c r="CE491" s="208"/>
      <c r="CF491" s="208"/>
      <c r="CG491" s="208"/>
      <c r="CH491" s="208"/>
      <c r="CI491" s="208"/>
      <c r="CJ491" s="208"/>
      <c r="CK491" s="208"/>
      <c r="CL491" s="208"/>
      <c r="CM491" s="208"/>
      <c r="CN491" s="208"/>
      <c r="CO491" s="208"/>
      <c r="CP491" s="208"/>
      <c r="CQ491" s="208"/>
      <c r="CR491" s="208"/>
      <c r="CS491" s="208"/>
      <c r="CT491" s="208"/>
      <c r="CU491" s="208"/>
      <c r="CV491" s="208"/>
      <c r="CW491" s="208"/>
      <c r="CX491" s="208"/>
      <c r="CY491" s="208"/>
      <c r="CZ491" s="208"/>
    </row>
    <row r="492" s="212" customFormat="true" ht="25.15" customHeight="true" x14ac:dyDescent="0.2">
      <c r="C492" s="1843" t="s">
        <v>300</v>
      </c>
      <c r="D492" s="1734"/>
      <c r="E492" s="558">
        <v>-1.1629189304669468E-2</v>
      </c>
      <c r="F492" s="488"/>
      <c r="G492" s="488"/>
      <c r="H492" s="1844" t="s">
        <v>276</v>
      </c>
      <c r="I492" s="1734"/>
      <c r="J492" s="559">
        <v>3.7591165996775103E-2</v>
      </c>
      <c r="K492" s="488"/>
      <c r="L492" s="488"/>
      <c r="M492" s="1845" t="s">
        <v>271</v>
      </c>
      <c r="N492" s="1734"/>
      <c r="O492" s="560">
        <v>-1.4379675746737717E-2</v>
      </c>
      <c r="P492" s="488"/>
      <c r="Q492" s="488"/>
      <c r="BA492" s="207"/>
      <c r="BB492" s="281"/>
      <c r="BC492" s="207"/>
      <c r="BD492" s="207"/>
      <c r="BE492" s="207"/>
      <c r="BF492" s="207"/>
      <c r="BG492" s="207"/>
      <c r="BH492" s="207"/>
      <c r="BI492" s="207"/>
      <c r="BJ492" s="207"/>
      <c r="BK492" s="207"/>
      <c r="BL492" s="207"/>
      <c r="BM492" s="207"/>
      <c r="BN492" s="207"/>
      <c r="BO492" s="207"/>
      <c r="BP492" s="207"/>
      <c r="BQ492" s="207"/>
      <c r="BR492" s="207"/>
      <c r="BS492" s="207"/>
      <c r="BT492" s="207"/>
      <c r="BU492" s="207"/>
      <c r="BV492" s="207"/>
      <c r="BW492" s="207"/>
      <c r="BX492" s="207"/>
      <c r="BY492" s="207"/>
      <c r="BZ492" s="208"/>
      <c r="CA492" s="208"/>
      <c r="CB492" s="208"/>
      <c r="CC492" s="208"/>
      <c r="CD492" s="208"/>
      <c r="CE492" s="208"/>
      <c r="CF492" s="208"/>
      <c r="CG492" s="208"/>
      <c r="CH492" s="208"/>
      <c r="CI492" s="208"/>
      <c r="CJ492" s="208"/>
      <c r="CK492" s="208"/>
      <c r="CL492" s="208"/>
      <c r="CM492" s="208"/>
      <c r="CN492" s="208"/>
      <c r="CO492" s="208"/>
      <c r="CP492" s="208"/>
      <c r="CQ492" s="208"/>
      <c r="CR492" s="208"/>
      <c r="CS492" s="208"/>
      <c r="CT492" s="208"/>
      <c r="CU492" s="208"/>
      <c r="CV492" s="208"/>
      <c r="CW492" s="208"/>
      <c r="CX492" s="208"/>
      <c r="CY492" s="208"/>
      <c r="CZ492" s="208"/>
    </row>
    <row r="493" s="212" customFormat="true" ht="25.15" customHeight="true" x14ac:dyDescent="0.2">
      <c r="C493" s="1843" t="s">
        <v>262</v>
      </c>
      <c r="D493" s="1734"/>
      <c r="E493" s="558">
        <v>-1.1380481559563954E-2</v>
      </c>
      <c r="F493" s="488"/>
      <c r="G493" s="488"/>
      <c r="H493" s="1844" t="s">
        <v>313</v>
      </c>
      <c r="I493" s="1734"/>
      <c r="J493" s="559">
        <v>3.7296601579141386E-2</v>
      </c>
      <c r="K493" s="488"/>
      <c r="L493" s="488"/>
      <c r="M493" s="1845" t="s">
        <v>307</v>
      </c>
      <c r="N493" s="1734"/>
      <c r="O493" s="560">
        <v>-1.4066004883185249E-2</v>
      </c>
      <c r="P493" s="488"/>
      <c r="Q493" s="488"/>
      <c r="BA493" s="207"/>
      <c r="BB493" s="281"/>
      <c r="BC493" s="207"/>
      <c r="BD493" s="207"/>
      <c r="BE493" s="207"/>
      <c r="BF493" s="207"/>
      <c r="BG493" s="207"/>
      <c r="BH493" s="207"/>
      <c r="BI493" s="207"/>
      <c r="BJ493" s="207"/>
      <c r="BK493" s="207"/>
      <c r="BL493" s="207"/>
      <c r="BM493" s="207"/>
      <c r="BN493" s="207"/>
      <c r="BO493" s="207"/>
      <c r="BP493" s="207"/>
      <c r="BQ493" s="207"/>
      <c r="BR493" s="207"/>
      <c r="BS493" s="207"/>
      <c r="BT493" s="207"/>
      <c r="BU493" s="207"/>
      <c r="BV493" s="207"/>
      <c r="BW493" s="207"/>
      <c r="BX493" s="207"/>
      <c r="BY493" s="207"/>
      <c r="BZ493" s="208"/>
      <c r="CA493" s="208"/>
      <c r="CB493" s="208"/>
      <c r="CC493" s="208"/>
      <c r="CD493" s="208"/>
      <c r="CE493" s="208"/>
      <c r="CF493" s="208"/>
      <c r="CG493" s="208"/>
      <c r="CH493" s="208"/>
      <c r="CI493" s="208"/>
      <c r="CJ493" s="208"/>
      <c r="CK493" s="208"/>
      <c r="CL493" s="208"/>
      <c r="CM493" s="208"/>
      <c r="CN493" s="208"/>
      <c r="CO493" s="208"/>
      <c r="CP493" s="208"/>
      <c r="CQ493" s="208"/>
      <c r="CR493" s="208"/>
      <c r="CS493" s="208"/>
      <c r="CT493" s="208"/>
      <c r="CU493" s="208"/>
      <c r="CV493" s="208"/>
      <c r="CW493" s="208"/>
      <c r="CX493" s="208"/>
      <c r="CY493" s="208"/>
      <c r="CZ493" s="208"/>
    </row>
    <row r="494" s="212" customFormat="true" ht="25.15" customHeight="true" x14ac:dyDescent="0.2">
      <c r="C494" s="1843" t="s">
        <v>292</v>
      </c>
      <c r="D494" s="1734"/>
      <c r="E494" s="558">
        <v>-7.8256171442872766E-3</v>
      </c>
      <c r="F494" s="488"/>
      <c r="G494" s="488"/>
      <c r="H494" s="1844" t="s">
        <v>272</v>
      </c>
      <c r="I494" s="1734"/>
      <c r="J494" s="559">
        <v>3.6770311056175654E-2</v>
      </c>
      <c r="K494" s="488"/>
      <c r="L494" s="488"/>
      <c r="M494" s="1845" t="s">
        <v>281</v>
      </c>
      <c r="N494" s="1734"/>
      <c r="O494" s="560">
        <v>1.3721430276122248E-2</v>
      </c>
      <c r="P494" s="488"/>
      <c r="Q494" s="488"/>
      <c r="BA494" s="207"/>
      <c r="BB494" s="281"/>
      <c r="BC494" s="207"/>
      <c r="BD494" s="207"/>
      <c r="BE494" s="207"/>
      <c r="BF494" s="207"/>
      <c r="BG494" s="207"/>
      <c r="BH494" s="207"/>
      <c r="BI494" s="207"/>
      <c r="BJ494" s="207"/>
      <c r="BK494" s="207"/>
      <c r="BL494" s="207"/>
      <c r="BM494" s="207"/>
      <c r="BN494" s="207"/>
      <c r="BO494" s="207"/>
      <c r="BP494" s="207"/>
      <c r="BQ494" s="207"/>
      <c r="BR494" s="207"/>
      <c r="BS494" s="207"/>
      <c r="BT494" s="207"/>
      <c r="BU494" s="207"/>
      <c r="BV494" s="207"/>
      <c r="BW494" s="207"/>
      <c r="BX494" s="207"/>
      <c r="BY494" s="207"/>
      <c r="BZ494" s="208"/>
      <c r="CA494" s="208"/>
      <c r="CB494" s="208"/>
      <c r="CC494" s="208"/>
      <c r="CD494" s="208"/>
      <c r="CE494" s="208"/>
      <c r="CF494" s="208"/>
      <c r="CG494" s="208"/>
      <c r="CH494" s="208"/>
      <c r="CI494" s="208"/>
      <c r="CJ494" s="208"/>
      <c r="CK494" s="208"/>
      <c r="CL494" s="208"/>
      <c r="CM494" s="208"/>
      <c r="CN494" s="208"/>
      <c r="CO494" s="208"/>
      <c r="CP494" s="208"/>
      <c r="CQ494" s="208"/>
      <c r="CR494" s="208"/>
      <c r="CS494" s="208"/>
      <c r="CT494" s="208"/>
      <c r="CU494" s="208"/>
      <c r="CV494" s="208"/>
      <c r="CW494" s="208"/>
      <c r="CX494" s="208"/>
      <c r="CY494" s="208"/>
      <c r="CZ494" s="208"/>
    </row>
    <row r="495" s="212" customFormat="true" ht="25.15" customHeight="true" x14ac:dyDescent="0.2">
      <c r="C495" s="1843" t="s">
        <v>303</v>
      </c>
      <c r="D495" s="1734"/>
      <c r="E495" s="558">
        <v>5.7185732983502813E-3</v>
      </c>
      <c r="F495" s="488"/>
      <c r="G495" s="488"/>
      <c r="H495" s="1844" t="s">
        <v>419</v>
      </c>
      <c r="I495" s="1734"/>
      <c r="J495" s="559">
        <v>-3.3377479038918162E-2</v>
      </c>
      <c r="K495" s="488"/>
      <c r="L495" s="488"/>
      <c r="M495" s="1845" t="s">
        <v>292</v>
      </c>
      <c r="N495" s="1734"/>
      <c r="O495" s="560">
        <v>-1.2081731638567079E-2</v>
      </c>
      <c r="P495" s="488"/>
      <c r="Q495" s="488"/>
      <c r="BA495" s="207"/>
      <c r="BB495" s="281"/>
      <c r="BC495" s="207"/>
      <c r="BD495" s="207"/>
      <c r="BE495" s="207"/>
      <c r="BF495" s="207"/>
      <c r="BG495" s="207"/>
      <c r="BH495" s="207"/>
      <c r="BI495" s="207"/>
      <c r="BJ495" s="207"/>
      <c r="BK495" s="207"/>
      <c r="BL495" s="207"/>
      <c r="BM495" s="207"/>
      <c r="BN495" s="207"/>
      <c r="BO495" s="207"/>
      <c r="BP495" s="207"/>
      <c r="BQ495" s="207"/>
      <c r="BR495" s="207"/>
      <c r="BS495" s="207"/>
      <c r="BT495" s="207"/>
      <c r="BU495" s="207"/>
      <c r="BV495" s="207"/>
      <c r="BW495" s="207"/>
      <c r="BX495" s="207"/>
      <c r="BY495" s="207"/>
      <c r="BZ495" s="208"/>
      <c r="CA495" s="208"/>
      <c r="CB495" s="208"/>
      <c r="CC495" s="208"/>
      <c r="CD495" s="208"/>
      <c r="CE495" s="208"/>
      <c r="CF495" s="208"/>
      <c r="CG495" s="208"/>
      <c r="CH495" s="208"/>
      <c r="CI495" s="208"/>
      <c r="CJ495" s="208"/>
      <c r="CK495" s="208"/>
      <c r="CL495" s="208"/>
      <c r="CM495" s="208"/>
      <c r="CN495" s="208"/>
      <c r="CO495" s="208"/>
      <c r="CP495" s="208"/>
      <c r="CQ495" s="208"/>
      <c r="CR495" s="208"/>
      <c r="CS495" s="208"/>
      <c r="CT495" s="208"/>
      <c r="CU495" s="208"/>
      <c r="CV495" s="208"/>
      <c r="CW495" s="208"/>
      <c r="CX495" s="208"/>
      <c r="CY495" s="208"/>
      <c r="CZ495" s="208"/>
    </row>
    <row r="496" s="212" customFormat="true" ht="25.15" customHeight="true" x14ac:dyDescent="0.2">
      <c r="C496" s="1843" t="s">
        <v>297</v>
      </c>
      <c r="D496" s="1734"/>
      <c r="E496" s="558">
        <v>-5.6825116389596746E-3</v>
      </c>
      <c r="F496" s="488"/>
      <c r="G496" s="488"/>
      <c r="H496" s="1844" t="s">
        <v>287</v>
      </c>
      <c r="I496" s="1734"/>
      <c r="J496" s="559">
        <v>2.7930989415360045E-2</v>
      </c>
      <c r="K496" s="488"/>
      <c r="L496" s="488"/>
      <c r="M496" s="1845" t="s">
        <v>412</v>
      </c>
      <c r="N496" s="1734"/>
      <c r="O496" s="560">
        <v>-1.1901307216439982E-2</v>
      </c>
      <c r="P496" s="488"/>
      <c r="Q496" s="488"/>
      <c r="BA496" s="207"/>
      <c r="BB496" s="281"/>
      <c r="BC496" s="207"/>
      <c r="BD496" s="207"/>
      <c r="BE496" s="207"/>
      <c r="BF496" s="207"/>
      <c r="BG496" s="207"/>
      <c r="BH496" s="207"/>
      <c r="BI496" s="207"/>
      <c r="BJ496" s="207"/>
      <c r="BK496" s="207"/>
      <c r="BL496" s="207"/>
      <c r="BM496" s="207"/>
      <c r="BN496" s="207"/>
      <c r="BO496" s="207"/>
      <c r="BP496" s="207"/>
      <c r="BQ496" s="207"/>
      <c r="BR496" s="207"/>
      <c r="BS496" s="207"/>
      <c r="BT496" s="207"/>
      <c r="BU496" s="207"/>
      <c r="BV496" s="207"/>
      <c r="BW496" s="207"/>
      <c r="BX496" s="207"/>
      <c r="BY496" s="207"/>
      <c r="BZ496" s="208"/>
      <c r="CA496" s="208"/>
      <c r="CB496" s="208"/>
      <c r="CC496" s="208"/>
      <c r="CD496" s="208"/>
      <c r="CE496" s="208"/>
      <c r="CF496" s="208"/>
      <c r="CG496" s="208"/>
      <c r="CH496" s="208"/>
      <c r="CI496" s="208"/>
      <c r="CJ496" s="208"/>
      <c r="CK496" s="208"/>
      <c r="CL496" s="208"/>
      <c r="CM496" s="208"/>
      <c r="CN496" s="208"/>
      <c r="CO496" s="208"/>
      <c r="CP496" s="208"/>
      <c r="CQ496" s="208"/>
      <c r="CR496" s="208"/>
      <c r="CS496" s="208"/>
      <c r="CT496" s="208"/>
      <c r="CU496" s="208"/>
      <c r="CV496" s="208"/>
      <c r="CW496" s="208"/>
      <c r="CX496" s="208"/>
      <c r="CY496" s="208"/>
      <c r="CZ496" s="208"/>
    </row>
    <row r="497" s="212" customFormat="true" ht="25.15" customHeight="true" x14ac:dyDescent="0.2">
      <c r="C497" s="1843" t="s">
        <v>416</v>
      </c>
      <c r="D497" s="1734"/>
      <c r="E497" s="558">
        <v>-5.6079325321866484E-3</v>
      </c>
      <c r="F497" s="488"/>
      <c r="G497" s="488"/>
      <c r="H497" s="1844" t="s">
        <v>300</v>
      </c>
      <c r="I497" s="1734"/>
      <c r="J497" s="559">
        <v>-2.7590846403048631E-2</v>
      </c>
      <c r="K497" s="488"/>
      <c r="L497" s="488"/>
      <c r="M497" s="1845" t="s">
        <v>253</v>
      </c>
      <c r="N497" s="1734"/>
      <c r="O497" s="560">
        <v>-1.1673642032522059E-2</v>
      </c>
      <c r="P497" s="488"/>
      <c r="Q497" s="488"/>
      <c r="BA497" s="207"/>
      <c r="BB497" s="281"/>
      <c r="BC497" s="207"/>
      <c r="BD497" s="207"/>
      <c r="BE497" s="207"/>
      <c r="BF497" s="207"/>
      <c r="BG497" s="207"/>
      <c r="BH497" s="207"/>
      <c r="BI497" s="207"/>
      <c r="BJ497" s="207"/>
      <c r="BK497" s="207"/>
      <c r="BL497" s="207"/>
      <c r="BM497" s="207"/>
      <c r="BN497" s="207"/>
      <c r="BO497" s="207"/>
      <c r="BP497" s="207"/>
      <c r="BQ497" s="207"/>
      <c r="BR497" s="207"/>
      <c r="BS497" s="207"/>
      <c r="BT497" s="207"/>
      <c r="BU497" s="207"/>
      <c r="BV497" s="207"/>
      <c r="BW497" s="207"/>
      <c r="BX497" s="207"/>
      <c r="BY497" s="207"/>
      <c r="BZ497" s="208"/>
      <c r="CA497" s="208"/>
      <c r="CB497" s="208"/>
      <c r="CC497" s="208"/>
      <c r="CD497" s="208"/>
      <c r="CE497" s="208"/>
      <c r="CF497" s="208"/>
      <c r="CG497" s="208"/>
      <c r="CH497" s="208"/>
      <c r="CI497" s="208"/>
      <c r="CJ497" s="208"/>
      <c r="CK497" s="208"/>
      <c r="CL497" s="208"/>
      <c r="CM497" s="208"/>
      <c r="CN497" s="208"/>
      <c r="CO497" s="208"/>
      <c r="CP497" s="208"/>
      <c r="CQ497" s="208"/>
      <c r="CR497" s="208"/>
      <c r="CS497" s="208"/>
      <c r="CT497" s="208"/>
      <c r="CU497" s="208"/>
      <c r="CV497" s="208"/>
      <c r="CW497" s="208"/>
      <c r="CX497" s="208"/>
      <c r="CY497" s="208"/>
      <c r="CZ497" s="208"/>
    </row>
    <row r="498" s="212" customFormat="true" ht="25.15" customHeight="true" x14ac:dyDescent="0.2">
      <c r="C498" s="1843" t="s">
        <v>317</v>
      </c>
      <c r="D498" s="1734"/>
      <c r="E498" s="558">
        <v>3.813268960623241E-3</v>
      </c>
      <c r="F498" s="488"/>
      <c r="G498" s="488"/>
      <c r="H498" s="1844" t="s">
        <v>408</v>
      </c>
      <c r="I498" s="1734"/>
      <c r="J498" s="559">
        <v>2.6791101999888101E-2</v>
      </c>
      <c r="K498" s="488"/>
      <c r="L498" s="488"/>
      <c r="M498" s="1845" t="s">
        <v>303</v>
      </c>
      <c r="N498" s="1734"/>
      <c r="O498" s="560">
        <v>1.087250886352299E-2</v>
      </c>
      <c r="P498" s="488"/>
      <c r="Q498" s="488"/>
      <c r="BA498" s="207"/>
      <c r="BB498" s="281"/>
      <c r="BC498" s="207"/>
      <c r="BD498" s="207"/>
      <c r="BE498" s="207"/>
      <c r="BF498" s="207"/>
      <c r="BG498" s="207"/>
      <c r="BH498" s="207"/>
      <c r="BI498" s="207"/>
      <c r="BJ498" s="207"/>
      <c r="BK498" s="207"/>
      <c r="BL498" s="207"/>
      <c r="BM498" s="207"/>
      <c r="BN498" s="207"/>
      <c r="BO498" s="207"/>
      <c r="BP498" s="207"/>
      <c r="BQ498" s="207"/>
      <c r="BR498" s="207"/>
      <c r="BS498" s="207"/>
      <c r="BT498" s="207"/>
      <c r="BU498" s="207"/>
      <c r="BV498" s="207"/>
      <c r="BW498" s="207"/>
      <c r="BX498" s="207"/>
      <c r="BY498" s="207"/>
      <c r="BZ498" s="208"/>
      <c r="CA498" s="208"/>
      <c r="CB498" s="208"/>
      <c r="CC498" s="208"/>
      <c r="CD498" s="208"/>
      <c r="CE498" s="208"/>
      <c r="CF498" s="208"/>
      <c r="CG498" s="208"/>
      <c r="CH498" s="208"/>
      <c r="CI498" s="208"/>
      <c r="CJ498" s="208"/>
      <c r="CK498" s="208"/>
      <c r="CL498" s="208"/>
      <c r="CM498" s="208"/>
      <c r="CN498" s="208"/>
      <c r="CO498" s="208"/>
      <c r="CP498" s="208"/>
      <c r="CQ498" s="208"/>
      <c r="CR498" s="208"/>
      <c r="CS498" s="208"/>
      <c r="CT498" s="208"/>
      <c r="CU498" s="208"/>
      <c r="CV498" s="208"/>
      <c r="CW498" s="208"/>
      <c r="CX498" s="208"/>
      <c r="CY498" s="208"/>
      <c r="CZ498" s="208"/>
    </row>
    <row r="499" s="212" customFormat="true" ht="25.15" customHeight="true" x14ac:dyDescent="0.2">
      <c r="C499" s="1843" t="s">
        <v>405</v>
      </c>
      <c r="D499" s="1734"/>
      <c r="E499" s="558">
        <v>-3.663220134720549E-3</v>
      </c>
      <c r="F499" s="488"/>
      <c r="G499" s="488"/>
      <c r="H499" s="1844" t="s">
        <v>309</v>
      </c>
      <c r="I499" s="1734"/>
      <c r="J499" s="559">
        <v>-2.6446380386056602E-2</v>
      </c>
      <c r="K499" s="488"/>
      <c r="L499" s="488"/>
      <c r="M499" s="1845" t="s">
        <v>300</v>
      </c>
      <c r="N499" s="1734"/>
      <c r="O499" s="560">
        <v>-1.0329356852801549E-2</v>
      </c>
      <c r="P499" s="488"/>
      <c r="Q499" s="488"/>
      <c r="BA499" s="207"/>
      <c r="BB499" s="281"/>
      <c r="BC499" s="207"/>
      <c r="BD499" s="207"/>
      <c r="BE499" s="207"/>
      <c r="BF499" s="207"/>
      <c r="BG499" s="207"/>
      <c r="BH499" s="207"/>
      <c r="BI499" s="207"/>
      <c r="BJ499" s="207"/>
      <c r="BK499" s="207"/>
      <c r="BL499" s="207"/>
      <c r="BM499" s="207"/>
      <c r="BN499" s="207"/>
      <c r="BO499" s="207"/>
      <c r="BP499" s="207"/>
      <c r="BQ499" s="207"/>
      <c r="BR499" s="207"/>
      <c r="BS499" s="207"/>
      <c r="BT499" s="207"/>
      <c r="BU499" s="207"/>
      <c r="BV499" s="207"/>
      <c r="BW499" s="207"/>
      <c r="BX499" s="207"/>
      <c r="BY499" s="207"/>
      <c r="BZ499" s="208"/>
      <c r="CA499" s="208"/>
      <c r="CB499" s="208"/>
      <c r="CC499" s="208"/>
      <c r="CD499" s="208"/>
      <c r="CE499" s="208"/>
      <c r="CF499" s="208"/>
      <c r="CG499" s="208"/>
      <c r="CH499" s="208"/>
      <c r="CI499" s="208"/>
      <c r="CJ499" s="208"/>
      <c r="CK499" s="208"/>
      <c r="CL499" s="208"/>
      <c r="CM499" s="208"/>
      <c r="CN499" s="208"/>
      <c r="CO499" s="208"/>
      <c r="CP499" s="208"/>
      <c r="CQ499" s="208"/>
      <c r="CR499" s="208"/>
      <c r="CS499" s="208"/>
      <c r="CT499" s="208"/>
      <c r="CU499" s="208"/>
      <c r="CV499" s="208"/>
      <c r="CW499" s="208"/>
      <c r="CX499" s="208"/>
      <c r="CY499" s="208"/>
      <c r="CZ499" s="208"/>
    </row>
    <row r="500" s="212" customFormat="true" ht="25.15" customHeight="true" x14ac:dyDescent="0.2">
      <c r="C500" s="1843" t="s">
        <v>281</v>
      </c>
      <c r="D500" s="1734"/>
      <c r="E500" s="558">
        <v>-2.9575540668183675E-3</v>
      </c>
      <c r="F500" s="488"/>
      <c r="G500" s="488"/>
      <c r="H500" s="1844" t="s">
        <v>268</v>
      </c>
      <c r="I500" s="1734"/>
      <c r="J500" s="559">
        <v>2.5899590432042766E-2</v>
      </c>
      <c r="K500" s="488"/>
      <c r="L500" s="488"/>
      <c r="M500" s="1845" t="s">
        <v>418</v>
      </c>
      <c r="N500" s="1734"/>
      <c r="O500" s="560">
        <v>-9.7269006357713576E-3</v>
      </c>
      <c r="P500" s="488"/>
      <c r="Q500" s="488"/>
      <c r="BA500" s="207"/>
      <c r="BB500" s="281"/>
      <c r="BC500" s="207"/>
      <c r="BD500" s="207"/>
      <c r="BE500" s="207"/>
      <c r="BF500" s="207"/>
      <c r="BG500" s="207"/>
      <c r="BH500" s="207"/>
      <c r="BI500" s="207"/>
      <c r="BJ500" s="207"/>
      <c r="BK500" s="207"/>
      <c r="BL500" s="207"/>
      <c r="BM500" s="207"/>
      <c r="BN500" s="207"/>
      <c r="BO500" s="207"/>
      <c r="BP500" s="207"/>
      <c r="BQ500" s="207"/>
      <c r="BR500" s="207"/>
      <c r="BS500" s="207"/>
      <c r="BT500" s="207"/>
      <c r="BU500" s="207"/>
      <c r="BV500" s="207"/>
      <c r="BW500" s="207"/>
      <c r="BX500" s="207"/>
      <c r="BY500" s="207"/>
      <c r="BZ500" s="208"/>
      <c r="CA500" s="208"/>
      <c r="CB500" s="208"/>
      <c r="CC500" s="208"/>
      <c r="CD500" s="208"/>
      <c r="CE500" s="208"/>
      <c r="CF500" s="208"/>
      <c r="CG500" s="208"/>
      <c r="CH500" s="208"/>
      <c r="CI500" s="208"/>
      <c r="CJ500" s="208"/>
      <c r="CK500" s="208"/>
      <c r="CL500" s="208"/>
      <c r="CM500" s="208"/>
      <c r="CN500" s="208"/>
      <c r="CO500" s="208"/>
      <c r="CP500" s="208"/>
      <c r="CQ500" s="208"/>
      <c r="CR500" s="208"/>
      <c r="CS500" s="208"/>
      <c r="CT500" s="208"/>
      <c r="CU500" s="208"/>
      <c r="CV500" s="208"/>
      <c r="CW500" s="208"/>
      <c r="CX500" s="208"/>
      <c r="CY500" s="208"/>
      <c r="CZ500" s="208"/>
    </row>
    <row r="501" s="212" customFormat="true" ht="25.15" customHeight="true" x14ac:dyDescent="0.2">
      <c r="C501" s="1843" t="s">
        <v>320</v>
      </c>
      <c r="D501" s="1734"/>
      <c r="E501" s="558">
        <v>-2.4690158745583313E-3</v>
      </c>
      <c r="F501" s="488"/>
      <c r="G501" s="488"/>
      <c r="H501" s="1844" t="s">
        <v>315</v>
      </c>
      <c r="I501" s="1734"/>
      <c r="J501" s="559">
        <v>-2.438780978665778E-2</v>
      </c>
      <c r="K501" s="488"/>
      <c r="L501" s="488"/>
      <c r="M501" s="1845" t="s">
        <v>305</v>
      </c>
      <c r="N501" s="1734"/>
      <c r="O501" s="560">
        <v>9.4604426126799739E-3</v>
      </c>
      <c r="P501" s="488"/>
      <c r="Q501" s="488"/>
      <c r="BA501" s="207"/>
      <c r="BB501" s="281"/>
      <c r="BC501" s="207"/>
      <c r="BD501" s="207"/>
      <c r="BE501" s="207"/>
      <c r="BF501" s="207"/>
      <c r="BG501" s="207"/>
      <c r="BH501" s="207"/>
      <c r="BI501" s="207"/>
      <c r="BJ501" s="207"/>
      <c r="BK501" s="207"/>
      <c r="BL501" s="207"/>
      <c r="BM501" s="207"/>
      <c r="BN501" s="207"/>
      <c r="BO501" s="207"/>
      <c r="BP501" s="207"/>
      <c r="BQ501" s="207"/>
      <c r="BR501" s="207"/>
      <c r="BS501" s="207"/>
      <c r="BT501" s="207"/>
      <c r="BU501" s="207"/>
      <c r="BV501" s="207"/>
      <c r="BW501" s="207"/>
      <c r="BX501" s="207"/>
      <c r="BY501" s="207"/>
      <c r="BZ501" s="208"/>
      <c r="CA501" s="208"/>
      <c r="CB501" s="208"/>
      <c r="CC501" s="208"/>
      <c r="CD501" s="208"/>
      <c r="CE501" s="208"/>
      <c r="CF501" s="208"/>
      <c r="CG501" s="208"/>
      <c r="CH501" s="208"/>
      <c r="CI501" s="208"/>
      <c r="CJ501" s="208"/>
      <c r="CK501" s="208"/>
      <c r="CL501" s="208"/>
      <c r="CM501" s="208"/>
      <c r="CN501" s="208"/>
      <c r="CO501" s="208"/>
      <c r="CP501" s="208"/>
      <c r="CQ501" s="208"/>
      <c r="CR501" s="208"/>
      <c r="CS501" s="208"/>
      <c r="CT501" s="208"/>
      <c r="CU501" s="208"/>
      <c r="CV501" s="208"/>
      <c r="CW501" s="208"/>
      <c r="CX501" s="208"/>
      <c r="CY501" s="208"/>
      <c r="CZ501" s="208"/>
    </row>
    <row r="502" s="212" customFormat="true" ht="25.15" customHeight="true" x14ac:dyDescent="0.2">
      <c r="C502" s="1843" t="s">
        <v>289</v>
      </c>
      <c r="D502" s="1734"/>
      <c r="E502" s="558">
        <v>2.4616908659959328E-3</v>
      </c>
      <c r="F502" s="488"/>
      <c r="G502" s="488"/>
      <c r="H502" s="1844" t="s">
        <v>297</v>
      </c>
      <c r="I502" s="1734"/>
      <c r="J502" s="559">
        <v>-2.4319349646971095E-2</v>
      </c>
      <c r="K502" s="488"/>
      <c r="L502" s="488"/>
      <c r="M502" s="1845" t="s">
        <v>309</v>
      </c>
      <c r="N502" s="1734"/>
      <c r="O502" s="560">
        <v>-9.2256847680260174E-3</v>
      </c>
      <c r="P502" s="488"/>
      <c r="Q502" s="488"/>
      <c r="BA502" s="207"/>
      <c r="BB502" s="281"/>
      <c r="BC502" s="207"/>
      <c r="BD502" s="207"/>
      <c r="BE502" s="207"/>
      <c r="BF502" s="207"/>
      <c r="BG502" s="207"/>
      <c r="BH502" s="207"/>
      <c r="BI502" s="207"/>
      <c r="BJ502" s="207"/>
      <c r="BK502" s="207"/>
      <c r="BL502" s="207"/>
      <c r="BM502" s="207"/>
      <c r="BN502" s="207"/>
      <c r="BO502" s="207"/>
      <c r="BP502" s="207"/>
      <c r="BQ502" s="207"/>
      <c r="BR502" s="207"/>
      <c r="BS502" s="207"/>
      <c r="BT502" s="207"/>
      <c r="BU502" s="207"/>
      <c r="BV502" s="207"/>
      <c r="BW502" s="207"/>
      <c r="BX502" s="207"/>
      <c r="BY502" s="207"/>
      <c r="BZ502" s="208"/>
      <c r="CA502" s="208"/>
      <c r="CB502" s="208"/>
      <c r="CC502" s="208"/>
      <c r="CD502" s="208"/>
      <c r="CE502" s="208"/>
      <c r="CF502" s="208"/>
      <c r="CG502" s="208"/>
      <c r="CH502" s="208"/>
      <c r="CI502" s="208"/>
      <c r="CJ502" s="208"/>
      <c r="CK502" s="208"/>
      <c r="CL502" s="208"/>
      <c r="CM502" s="208"/>
      <c r="CN502" s="208"/>
      <c r="CO502" s="208"/>
      <c r="CP502" s="208"/>
      <c r="CQ502" s="208"/>
      <c r="CR502" s="208"/>
      <c r="CS502" s="208"/>
      <c r="CT502" s="208"/>
      <c r="CU502" s="208"/>
      <c r="CV502" s="208"/>
      <c r="CW502" s="208"/>
      <c r="CX502" s="208"/>
      <c r="CY502" s="208"/>
      <c r="CZ502" s="208"/>
    </row>
    <row r="503" s="212" customFormat="true" ht="25.15" customHeight="true" x14ac:dyDescent="0.2">
      <c r="C503" s="1853" t="s">
        <v>318</v>
      </c>
      <c r="D503" s="1734"/>
      <c r="E503" s="561">
        <v>8.3063208347466532E-4</v>
      </c>
      <c r="F503" s="488"/>
      <c r="G503" s="488"/>
      <c r="H503" s="1844" t="s">
        <v>317</v>
      </c>
      <c r="I503" s="1734"/>
      <c r="J503" s="559">
        <v>-2.3035260248609597E-2</v>
      </c>
      <c r="K503" s="488"/>
      <c r="L503" s="488"/>
      <c r="M503" s="1845" t="s">
        <v>415</v>
      </c>
      <c r="N503" s="1734"/>
      <c r="O503" s="560">
        <v>8.9076279484108858E-3</v>
      </c>
      <c r="P503" s="488"/>
      <c r="Q503" s="488"/>
      <c r="BA503" s="207"/>
      <c r="BB503" s="281"/>
      <c r="BC503" s="207"/>
      <c r="BD503" s="207"/>
      <c r="BE503" s="207"/>
      <c r="BF503" s="207"/>
      <c r="BG503" s="207"/>
      <c r="BH503" s="207"/>
      <c r="BI503" s="207"/>
      <c r="BJ503" s="207"/>
      <c r="BK503" s="207"/>
      <c r="BL503" s="207"/>
      <c r="BM503" s="207"/>
      <c r="BN503" s="207"/>
      <c r="BO503" s="207"/>
      <c r="BP503" s="207"/>
      <c r="BQ503" s="207"/>
      <c r="BR503" s="207"/>
      <c r="BS503" s="207"/>
      <c r="BT503" s="207"/>
      <c r="BU503" s="207"/>
      <c r="BV503" s="207"/>
      <c r="BW503" s="207"/>
      <c r="BX503" s="207"/>
      <c r="BY503" s="207"/>
      <c r="BZ503" s="208"/>
      <c r="CA503" s="208"/>
      <c r="CB503" s="208"/>
      <c r="CC503" s="208"/>
      <c r="CD503" s="208"/>
      <c r="CE503" s="208"/>
      <c r="CF503" s="208"/>
      <c r="CG503" s="208"/>
      <c r="CH503" s="208"/>
      <c r="CI503" s="208"/>
      <c r="CJ503" s="208"/>
      <c r="CK503" s="208"/>
      <c r="CL503" s="208"/>
      <c r="CM503" s="208"/>
      <c r="CN503" s="208"/>
      <c r="CO503" s="208"/>
      <c r="CP503" s="208"/>
      <c r="CQ503" s="208"/>
      <c r="CR503" s="208"/>
      <c r="CS503" s="208"/>
      <c r="CT503" s="208"/>
      <c r="CU503" s="208"/>
      <c r="CV503" s="208"/>
      <c r="CW503" s="208"/>
      <c r="CX503" s="208"/>
      <c r="CY503" s="208"/>
      <c r="CZ503" s="208"/>
    </row>
    <row r="504" s="212" customFormat="true" ht="25.15" customHeight="true" x14ac:dyDescent="0.2">
      <c r="C504" s="1740"/>
      <c r="D504" s="1734"/>
      <c r="E504" s="504"/>
      <c r="F504" s="488"/>
      <c r="G504" s="488"/>
      <c r="H504" s="1844" t="s">
        <v>292</v>
      </c>
      <c r="I504" s="1734"/>
      <c r="J504" s="559">
        <v>-2.2898655031780089E-2</v>
      </c>
      <c r="K504" s="488"/>
      <c r="L504" s="488"/>
      <c r="M504" s="1845" t="s">
        <v>414</v>
      </c>
      <c r="N504" s="1734"/>
      <c r="O504" s="560">
        <v>8.9076279484098554E-3</v>
      </c>
      <c r="P504" s="488"/>
      <c r="Q504" s="488"/>
      <c r="BA504" s="207"/>
      <c r="BB504" s="281"/>
      <c r="BC504" s="207"/>
      <c r="BD504" s="207"/>
      <c r="BE504" s="207"/>
      <c r="BF504" s="207"/>
      <c r="BG504" s="207"/>
      <c r="BH504" s="207"/>
      <c r="BI504" s="207"/>
      <c r="BJ504" s="207"/>
      <c r="BK504" s="207"/>
      <c r="BL504" s="207"/>
      <c r="BM504" s="207"/>
      <c r="BN504" s="207"/>
      <c r="BO504" s="207"/>
      <c r="BP504" s="207"/>
      <c r="BQ504" s="207"/>
      <c r="BR504" s="207"/>
      <c r="BS504" s="207"/>
      <c r="BT504" s="207"/>
      <c r="BU504" s="207"/>
      <c r="BV504" s="207"/>
      <c r="BW504" s="207"/>
      <c r="BX504" s="207"/>
      <c r="BY504" s="207"/>
      <c r="BZ504" s="208"/>
      <c r="CA504" s="208"/>
      <c r="CB504" s="208"/>
      <c r="CC504" s="208"/>
      <c r="CD504" s="208"/>
      <c r="CE504" s="208"/>
      <c r="CF504" s="208"/>
      <c r="CG504" s="208"/>
      <c r="CH504" s="208"/>
      <c r="CI504" s="208"/>
      <c r="CJ504" s="208"/>
      <c r="CK504" s="208"/>
      <c r="CL504" s="208"/>
      <c r="CM504" s="208"/>
      <c r="CN504" s="208"/>
      <c r="CO504" s="208"/>
      <c r="CP504" s="208"/>
      <c r="CQ504" s="208"/>
      <c r="CR504" s="208"/>
      <c r="CS504" s="208"/>
      <c r="CT504" s="208"/>
      <c r="CU504" s="208"/>
      <c r="CV504" s="208"/>
      <c r="CW504" s="208"/>
      <c r="CX504" s="208"/>
      <c r="CY504" s="208"/>
      <c r="CZ504" s="208"/>
    </row>
    <row r="505" s="212" customFormat="true" ht="25.15" customHeight="true" x14ac:dyDescent="0.2">
      <c r="C505" s="1740"/>
      <c r="D505" s="1734"/>
      <c r="E505" s="504"/>
      <c r="F505" s="488"/>
      <c r="G505" s="488"/>
      <c r="H505" s="1844" t="s">
        <v>284</v>
      </c>
      <c r="I505" s="1734"/>
      <c r="J505" s="559">
        <v>2.2036884470198512E-2</v>
      </c>
      <c r="K505" s="488"/>
      <c r="L505" s="488"/>
      <c r="M505" s="1845" t="s">
        <v>314</v>
      </c>
      <c r="N505" s="1734"/>
      <c r="O505" s="560">
        <v>-8.650047592855592E-3</v>
      </c>
      <c r="P505" s="488"/>
      <c r="Q505" s="488"/>
      <c r="BA505" s="207"/>
      <c r="BB505" s="281"/>
      <c r="BC505" s="207"/>
      <c r="BD505" s="207"/>
      <c r="BE505" s="207"/>
      <c r="BF505" s="207"/>
      <c r="BG505" s="207"/>
      <c r="BH505" s="207"/>
      <c r="BI505" s="207"/>
      <c r="BJ505" s="207"/>
      <c r="BK505" s="207"/>
      <c r="BL505" s="207"/>
      <c r="BM505" s="207"/>
      <c r="BN505" s="207"/>
      <c r="BO505" s="207"/>
      <c r="BP505" s="207"/>
      <c r="BQ505" s="207"/>
      <c r="BR505" s="207"/>
      <c r="BS505" s="207"/>
      <c r="BT505" s="207"/>
      <c r="BU505" s="207"/>
      <c r="BV505" s="207"/>
      <c r="BW505" s="207"/>
      <c r="BX505" s="207"/>
      <c r="BY505" s="207"/>
      <c r="BZ505" s="208"/>
      <c r="CA505" s="208"/>
      <c r="CB505" s="208"/>
      <c r="CC505" s="208"/>
      <c r="CD505" s="208"/>
      <c r="CE505" s="208"/>
      <c r="CF505" s="208"/>
      <c r="CG505" s="208"/>
      <c r="CH505" s="208"/>
      <c r="CI505" s="208"/>
      <c r="CJ505" s="208"/>
      <c r="CK505" s="208"/>
      <c r="CL505" s="208"/>
      <c r="CM505" s="208"/>
      <c r="CN505" s="208"/>
      <c r="CO505" s="208"/>
      <c r="CP505" s="208"/>
      <c r="CQ505" s="208"/>
      <c r="CR505" s="208"/>
      <c r="CS505" s="208"/>
      <c r="CT505" s="208"/>
      <c r="CU505" s="208"/>
      <c r="CV505" s="208"/>
      <c r="CW505" s="208"/>
      <c r="CX505" s="208"/>
      <c r="CY505" s="208"/>
      <c r="CZ505" s="208"/>
    </row>
    <row r="506" s="212" customFormat="true" ht="25.15" customHeight="true" x14ac:dyDescent="0.2">
      <c r="C506" s="1740"/>
      <c r="D506" s="1734"/>
      <c r="E506" s="488"/>
      <c r="F506" s="488"/>
      <c r="G506" s="488"/>
      <c r="H506" s="1844" t="s">
        <v>420</v>
      </c>
      <c r="I506" s="1734"/>
      <c r="J506" s="559">
        <v>-2.056031489185324E-2</v>
      </c>
      <c r="K506" s="488"/>
      <c r="L506" s="488"/>
      <c r="M506" s="1845" t="s">
        <v>302</v>
      </c>
      <c r="N506" s="1734"/>
      <c r="O506" s="560">
        <v>7.8185295609948975E-3</v>
      </c>
      <c r="P506" s="488"/>
      <c r="Q506" s="488"/>
      <c r="BA506" s="207"/>
      <c r="BB506" s="281"/>
      <c r="BC506" s="207"/>
      <c r="BD506" s="207"/>
      <c r="BE506" s="207"/>
      <c r="BF506" s="207"/>
      <c r="BG506" s="207"/>
      <c r="BH506" s="207"/>
      <c r="BI506" s="207"/>
      <c r="BJ506" s="207"/>
      <c r="BK506" s="207"/>
      <c r="BL506" s="207"/>
      <c r="BM506" s="207"/>
      <c r="BN506" s="207"/>
      <c r="BO506" s="207"/>
      <c r="BP506" s="207"/>
      <c r="BQ506" s="207"/>
      <c r="BR506" s="207"/>
      <c r="BS506" s="207"/>
      <c r="BT506" s="207"/>
      <c r="BU506" s="207"/>
      <c r="BV506" s="207"/>
      <c r="BW506" s="207"/>
      <c r="BX506" s="207"/>
      <c r="BY506" s="207"/>
      <c r="BZ506" s="208"/>
      <c r="CA506" s="208"/>
      <c r="CB506" s="208"/>
      <c r="CC506" s="208"/>
      <c r="CD506" s="208"/>
      <c r="CE506" s="208"/>
      <c r="CF506" s="208"/>
      <c r="CG506" s="208"/>
      <c r="CH506" s="208"/>
      <c r="CI506" s="208"/>
      <c r="CJ506" s="208"/>
      <c r="CK506" s="208"/>
      <c r="CL506" s="208"/>
      <c r="CM506" s="208"/>
      <c r="CN506" s="208"/>
      <c r="CO506" s="208"/>
      <c r="CP506" s="208"/>
      <c r="CQ506" s="208"/>
      <c r="CR506" s="208"/>
      <c r="CS506" s="208"/>
      <c r="CT506" s="208"/>
      <c r="CU506" s="208"/>
      <c r="CV506" s="208"/>
      <c r="CW506" s="208"/>
      <c r="CX506" s="208"/>
      <c r="CY506" s="208"/>
      <c r="CZ506" s="208"/>
    </row>
    <row r="507" s="212" customFormat="true" ht="25.15" customHeight="true" x14ac:dyDescent="0.2">
      <c r="C507" s="1852" t="s">
        <v>321</v>
      </c>
      <c r="D507" s="1734"/>
      <c r="E507" s="1734"/>
      <c r="F507" s="488"/>
      <c r="G507" s="488"/>
      <c r="H507" s="1844" t="s">
        <v>293</v>
      </c>
      <c r="I507" s="1734"/>
      <c r="J507" s="559">
        <v>-2.0438458731406896E-2</v>
      </c>
      <c r="K507" s="488"/>
      <c r="L507" s="488"/>
      <c r="M507" s="1845" t="s">
        <v>289</v>
      </c>
      <c r="N507" s="1734"/>
      <c r="O507" s="560">
        <v>7.2982582550594633E-3</v>
      </c>
      <c r="P507" s="488"/>
      <c r="Q507" s="488"/>
      <c r="BA507" s="207"/>
      <c r="BB507" s="281"/>
      <c r="BC507" s="207"/>
      <c r="BD507" s="207"/>
      <c r="BE507" s="207"/>
      <c r="BF507" s="207"/>
      <c r="BG507" s="207"/>
      <c r="BH507" s="207"/>
      <c r="BI507" s="207"/>
      <c r="BJ507" s="207"/>
      <c r="BK507" s="207"/>
      <c r="BL507" s="207"/>
      <c r="BM507" s="207"/>
      <c r="BN507" s="207"/>
      <c r="BO507" s="207"/>
      <c r="BP507" s="207"/>
      <c r="BQ507" s="207"/>
      <c r="BR507" s="207"/>
      <c r="BS507" s="207"/>
      <c r="BT507" s="207"/>
      <c r="BU507" s="207"/>
      <c r="BV507" s="207"/>
      <c r="BW507" s="207"/>
      <c r="BX507" s="207"/>
      <c r="BY507" s="207"/>
      <c r="BZ507" s="208"/>
      <c r="CA507" s="208"/>
      <c r="CB507" s="208"/>
      <c r="CC507" s="208"/>
      <c r="CD507" s="208"/>
      <c r="CE507" s="208"/>
      <c r="CF507" s="208"/>
      <c r="CG507" s="208"/>
      <c r="CH507" s="208"/>
      <c r="CI507" s="208"/>
      <c r="CJ507" s="208"/>
      <c r="CK507" s="208"/>
      <c r="CL507" s="208"/>
      <c r="CM507" s="208"/>
      <c r="CN507" s="208"/>
      <c r="CO507" s="208"/>
      <c r="CP507" s="208"/>
      <c r="CQ507" s="208"/>
      <c r="CR507" s="208"/>
      <c r="CS507" s="208"/>
      <c r="CT507" s="208"/>
      <c r="CU507" s="208"/>
      <c r="CV507" s="208"/>
      <c r="CW507" s="208"/>
      <c r="CX507" s="208"/>
      <c r="CY507" s="208"/>
      <c r="CZ507" s="208"/>
    </row>
    <row r="508" s="212" customFormat="true" ht="25.15" customHeight="true" x14ac:dyDescent="0.2">
      <c r="C508" s="1740"/>
      <c r="D508" s="1734"/>
      <c r="E508" s="540" t="s">
        <v>322</v>
      </c>
      <c r="F508" s="488"/>
      <c r="G508" s="488"/>
      <c r="H508" s="1844" t="s">
        <v>406</v>
      </c>
      <c r="I508" s="1734"/>
      <c r="J508" s="559">
        <v>-1.9668544084751004E-2</v>
      </c>
      <c r="K508" s="488"/>
      <c r="L508" s="488"/>
      <c r="M508" s="1845" t="s">
        <v>262</v>
      </c>
      <c r="N508" s="1734"/>
      <c r="O508" s="560">
        <v>6.686055726112243E-3</v>
      </c>
      <c r="P508" s="488"/>
      <c r="Q508" s="488"/>
      <c r="BA508" s="207"/>
      <c r="BB508" s="281"/>
      <c r="BC508" s="207"/>
      <c r="BD508" s="207"/>
      <c r="BE508" s="207"/>
      <c r="BF508" s="207"/>
      <c r="BG508" s="207"/>
      <c r="BH508" s="207"/>
      <c r="BI508" s="207"/>
      <c r="BJ508" s="207"/>
      <c r="BK508" s="207"/>
      <c r="BL508" s="207"/>
      <c r="BM508" s="207"/>
      <c r="BN508" s="207"/>
      <c r="BO508" s="207"/>
      <c r="BP508" s="207"/>
      <c r="BQ508" s="207"/>
      <c r="BR508" s="207"/>
      <c r="BS508" s="207"/>
      <c r="BT508" s="207"/>
      <c r="BU508" s="207"/>
      <c r="BV508" s="207"/>
      <c r="BW508" s="207"/>
      <c r="BX508" s="207"/>
      <c r="BY508" s="207"/>
      <c r="BZ508" s="208"/>
      <c r="CA508" s="208"/>
      <c r="CB508" s="208"/>
      <c r="CC508" s="208"/>
      <c r="CD508" s="208"/>
      <c r="CE508" s="208"/>
      <c r="CF508" s="208"/>
      <c r="CG508" s="208"/>
      <c r="CH508" s="208"/>
      <c r="CI508" s="208"/>
      <c r="CJ508" s="208"/>
      <c r="CK508" s="208"/>
      <c r="CL508" s="208"/>
      <c r="CM508" s="208"/>
      <c r="CN508" s="208"/>
      <c r="CO508" s="208"/>
      <c r="CP508" s="208"/>
      <c r="CQ508" s="208"/>
      <c r="CR508" s="208"/>
      <c r="CS508" s="208"/>
      <c r="CT508" s="208"/>
      <c r="CU508" s="208"/>
      <c r="CV508" s="208"/>
      <c r="CW508" s="208"/>
      <c r="CX508" s="208"/>
      <c r="CY508" s="208"/>
      <c r="CZ508" s="208"/>
    </row>
    <row r="509" s="212" customFormat="true" ht="25.15" customHeight="true" x14ac:dyDescent="0.2">
      <c r="C509" s="1846" t="s">
        <v>249</v>
      </c>
      <c r="D509" s="1734"/>
      <c r="E509" s="555">
        <v>7.2864000763965861E-2</v>
      </c>
      <c r="F509" s="488"/>
      <c r="G509" s="488"/>
      <c r="H509" s="1844" t="s">
        <v>404</v>
      </c>
      <c r="I509" s="1734"/>
      <c r="J509" s="559">
        <v>-1.9668544084750814E-2</v>
      </c>
      <c r="K509" s="488"/>
      <c r="L509" s="488"/>
      <c r="M509" s="1845" t="s">
        <v>272</v>
      </c>
      <c r="N509" s="1734"/>
      <c r="O509" s="560">
        <v>6.2998015798549599E-3</v>
      </c>
      <c r="P509" s="488"/>
      <c r="Q509" s="488"/>
      <c r="BA509" s="207"/>
      <c r="BB509" s="281"/>
      <c r="BC509" s="207"/>
      <c r="BD509" s="207"/>
      <c r="BE509" s="207"/>
      <c r="BF509" s="207"/>
      <c r="BG509" s="207"/>
      <c r="BH509" s="207"/>
      <c r="BI509" s="207"/>
      <c r="BJ509" s="207"/>
      <c r="BK509" s="207"/>
      <c r="BL509" s="207"/>
      <c r="BM509" s="207"/>
      <c r="BN509" s="207"/>
      <c r="BO509" s="207"/>
      <c r="BP509" s="207"/>
      <c r="BQ509" s="207"/>
      <c r="BR509" s="207"/>
      <c r="BS509" s="207"/>
      <c r="BT509" s="207"/>
      <c r="BU509" s="207"/>
      <c r="BV509" s="207"/>
      <c r="BW509" s="207"/>
      <c r="BX509" s="207"/>
      <c r="BY509" s="207"/>
      <c r="BZ509" s="208"/>
      <c r="CA509" s="208"/>
      <c r="CB509" s="208"/>
      <c r="CC509" s="208"/>
      <c r="CD509" s="208"/>
      <c r="CE509" s="208"/>
      <c r="CF509" s="208"/>
      <c r="CG509" s="208"/>
      <c r="CH509" s="208"/>
      <c r="CI509" s="208"/>
      <c r="CJ509" s="208"/>
      <c r="CK509" s="208"/>
      <c r="CL509" s="208"/>
      <c r="CM509" s="208"/>
      <c r="CN509" s="208"/>
      <c r="CO509" s="208"/>
      <c r="CP509" s="208"/>
      <c r="CQ509" s="208"/>
      <c r="CR509" s="208"/>
      <c r="CS509" s="208"/>
      <c r="CT509" s="208"/>
      <c r="CU509" s="208"/>
      <c r="CV509" s="208"/>
      <c r="CW509" s="208"/>
      <c r="CX509" s="208"/>
      <c r="CY509" s="208"/>
      <c r="CZ509" s="208"/>
    </row>
    <row r="510" s="212" customFormat="true" ht="25.15" customHeight="true" x14ac:dyDescent="0.2">
      <c r="C510" s="1843" t="s">
        <v>231</v>
      </c>
      <c r="D510" s="1734"/>
      <c r="E510" s="558">
        <v>0.21666644827417775</v>
      </c>
      <c r="F510" s="488"/>
      <c r="G510" s="488"/>
      <c r="H510" s="1844" t="s">
        <v>278</v>
      </c>
      <c r="I510" s="1734"/>
      <c r="J510" s="559">
        <v>1.9306148656779775E-2</v>
      </c>
      <c r="K510" s="488"/>
      <c r="L510" s="488"/>
      <c r="M510" s="1845" t="s">
        <v>301</v>
      </c>
      <c r="N510" s="1734"/>
      <c r="O510" s="560">
        <v>5.062553366224091E-3</v>
      </c>
      <c r="P510" s="488"/>
      <c r="Q510" s="488"/>
      <c r="BA510" s="207"/>
      <c r="BB510" s="281"/>
      <c r="BC510" s="207"/>
      <c r="BD510" s="207"/>
      <c r="BE510" s="207"/>
      <c r="BF510" s="207"/>
      <c r="BG510" s="207"/>
      <c r="BH510" s="207"/>
      <c r="BI510" s="207"/>
      <c r="BJ510" s="207"/>
      <c r="BK510" s="207"/>
      <c r="BL510" s="207"/>
      <c r="BM510" s="207"/>
      <c r="BN510" s="207"/>
      <c r="BO510" s="207"/>
      <c r="BP510" s="207"/>
      <c r="BQ510" s="207"/>
      <c r="BR510" s="207"/>
      <c r="BS510" s="207"/>
      <c r="BT510" s="207"/>
      <c r="BU510" s="207"/>
      <c r="BV510" s="207"/>
      <c r="BW510" s="207"/>
      <c r="BX510" s="207"/>
      <c r="BY510" s="207"/>
      <c r="BZ510" s="208"/>
      <c r="CA510" s="208"/>
      <c r="CB510" s="208"/>
      <c r="CC510" s="208"/>
      <c r="CD510" s="208"/>
      <c r="CE510" s="208"/>
      <c r="CF510" s="208"/>
      <c r="CG510" s="208"/>
      <c r="CH510" s="208"/>
      <c r="CI510" s="208"/>
      <c r="CJ510" s="208"/>
      <c r="CK510" s="208"/>
      <c r="CL510" s="208"/>
      <c r="CM510" s="208"/>
      <c r="CN510" s="208"/>
      <c r="CO510" s="208"/>
      <c r="CP510" s="208"/>
      <c r="CQ510" s="208"/>
      <c r="CR510" s="208"/>
      <c r="CS510" s="208"/>
      <c r="CT510" s="208"/>
      <c r="CU510" s="208"/>
      <c r="CV510" s="208"/>
      <c r="CW510" s="208"/>
      <c r="CX510" s="208"/>
      <c r="CY510" s="208"/>
      <c r="CZ510" s="208"/>
    </row>
    <row r="511" s="212" customFormat="true" ht="25.15" customHeight="true" x14ac:dyDescent="0.2">
      <c r="C511" s="1843" t="s">
        <v>243</v>
      </c>
      <c r="D511" s="1734"/>
      <c r="E511" s="558">
        <v>1.9742634566084733E-2</v>
      </c>
      <c r="F511" s="488"/>
      <c r="G511" s="488"/>
      <c r="H511" s="1844" t="s">
        <v>296</v>
      </c>
      <c r="I511" s="1734"/>
      <c r="J511" s="559">
        <v>-1.9233287299102588E-2</v>
      </c>
      <c r="K511" s="488"/>
      <c r="L511" s="488"/>
      <c r="M511" s="1845" t="s">
        <v>419</v>
      </c>
      <c r="N511" s="1734"/>
      <c r="O511" s="560">
        <v>-4.703440315968822E-3</v>
      </c>
      <c r="P511" s="488"/>
      <c r="Q511" s="488"/>
      <c r="BA511" s="207"/>
      <c r="BB511" s="281"/>
      <c r="BC511" s="207"/>
      <c r="BD511" s="207"/>
      <c r="BE511" s="207"/>
      <c r="BF511" s="207"/>
      <c r="BG511" s="207"/>
      <c r="BH511" s="207"/>
      <c r="BI511" s="207"/>
      <c r="BJ511" s="207"/>
      <c r="BK511" s="207"/>
      <c r="BL511" s="207"/>
      <c r="BM511" s="207"/>
      <c r="BN511" s="207"/>
      <c r="BO511" s="207"/>
      <c r="BP511" s="207"/>
      <c r="BQ511" s="207"/>
      <c r="BR511" s="207"/>
      <c r="BS511" s="207"/>
      <c r="BT511" s="207"/>
      <c r="BU511" s="207"/>
      <c r="BV511" s="207"/>
      <c r="BW511" s="207"/>
      <c r="BX511" s="207"/>
      <c r="BY511" s="207"/>
      <c r="BZ511" s="208"/>
      <c r="CA511" s="208"/>
      <c r="CB511" s="208"/>
      <c r="CC511" s="208"/>
      <c r="CD511" s="208"/>
      <c r="CE511" s="208"/>
      <c r="CF511" s="208"/>
      <c r="CG511" s="208"/>
      <c r="CH511" s="208"/>
      <c r="CI511" s="208"/>
      <c r="CJ511" s="208"/>
      <c r="CK511" s="208"/>
      <c r="CL511" s="208"/>
      <c r="CM511" s="208"/>
      <c r="CN511" s="208"/>
      <c r="CO511" s="208"/>
      <c r="CP511" s="208"/>
      <c r="CQ511" s="208"/>
      <c r="CR511" s="208"/>
      <c r="CS511" s="208"/>
      <c r="CT511" s="208"/>
      <c r="CU511" s="208"/>
      <c r="CV511" s="208"/>
      <c r="CW511" s="208"/>
      <c r="CX511" s="208"/>
      <c r="CY511" s="208"/>
      <c r="CZ511" s="208"/>
    </row>
    <row r="512" s="212" customFormat="true" ht="25.15" customHeight="true" x14ac:dyDescent="0.2">
      <c r="C512" s="1843" t="s">
        <v>221</v>
      </c>
      <c r="D512" s="1734"/>
      <c r="E512" s="558">
        <v>0.52244394441169917</v>
      </c>
      <c r="F512" s="488"/>
      <c r="G512" s="488"/>
      <c r="H512" s="1844" t="s">
        <v>320</v>
      </c>
      <c r="I512" s="1734"/>
      <c r="J512" s="559">
        <v>-1.8365346504539262E-2</v>
      </c>
      <c r="K512" s="488"/>
      <c r="L512" s="488"/>
      <c r="M512" s="1845" t="s">
        <v>315</v>
      </c>
      <c r="N512" s="1734"/>
      <c r="O512" s="560">
        <v>-3.4126523094345556E-3</v>
      </c>
      <c r="P512" s="488"/>
      <c r="Q512" s="488"/>
      <c r="BA512" s="207"/>
      <c r="BB512" s="281"/>
      <c r="BC512" s="207"/>
      <c r="BD512" s="207"/>
      <c r="BE512" s="207"/>
      <c r="BF512" s="207"/>
      <c r="BG512" s="207"/>
      <c r="BH512" s="207"/>
      <c r="BI512" s="207"/>
      <c r="BJ512" s="207"/>
      <c r="BK512" s="207"/>
      <c r="BL512" s="207"/>
      <c r="BM512" s="207"/>
      <c r="BN512" s="207"/>
      <c r="BO512" s="207"/>
      <c r="BP512" s="207"/>
      <c r="BQ512" s="207"/>
      <c r="BR512" s="207"/>
      <c r="BS512" s="207"/>
      <c r="BT512" s="207"/>
      <c r="BU512" s="207"/>
      <c r="BV512" s="207"/>
      <c r="BW512" s="207"/>
      <c r="BX512" s="207"/>
      <c r="BY512" s="207"/>
      <c r="BZ512" s="208"/>
      <c r="CA512" s="208"/>
      <c r="CB512" s="208"/>
      <c r="CC512" s="208"/>
      <c r="CD512" s="208"/>
      <c r="CE512" s="208"/>
      <c r="CF512" s="208"/>
      <c r="CG512" s="208"/>
      <c r="CH512" s="208"/>
      <c r="CI512" s="208"/>
      <c r="CJ512" s="208"/>
      <c r="CK512" s="208"/>
      <c r="CL512" s="208"/>
      <c r="CM512" s="208"/>
      <c r="CN512" s="208"/>
      <c r="CO512" s="208"/>
      <c r="CP512" s="208"/>
      <c r="CQ512" s="208"/>
      <c r="CR512" s="208"/>
      <c r="CS512" s="208"/>
      <c r="CT512" s="208"/>
      <c r="CU512" s="208"/>
      <c r="CV512" s="208"/>
      <c r="CW512" s="208"/>
      <c r="CX512" s="208"/>
      <c r="CY512" s="208"/>
      <c r="CZ512" s="208"/>
    </row>
    <row r="513" s="212" customFormat="true" ht="25.15" customHeight="true" x14ac:dyDescent="0.2">
      <c r="C513" s="1843" t="s">
        <v>226</v>
      </c>
      <c r="D513" s="1734"/>
      <c r="E513" s="558">
        <v>0.50397458333493361</v>
      </c>
      <c r="F513" s="488"/>
      <c r="G513" s="488"/>
      <c r="H513" s="1844" t="s">
        <v>418</v>
      </c>
      <c r="I513" s="1734"/>
      <c r="J513" s="559">
        <v>-1.7254397993037615E-2</v>
      </c>
      <c r="K513" s="488"/>
      <c r="L513" s="488"/>
      <c r="M513" s="1845" t="s">
        <v>320</v>
      </c>
      <c r="N513" s="1734"/>
      <c r="O513" s="560">
        <v>3.2360837756325038E-3</v>
      </c>
      <c r="P513" s="488"/>
      <c r="Q513" s="488"/>
      <c r="BA513" s="207"/>
      <c r="BB513" s="281"/>
      <c r="BC513" s="207"/>
      <c r="BD513" s="207"/>
      <c r="BE513" s="207"/>
      <c r="BF513" s="207"/>
      <c r="BG513" s="207"/>
      <c r="BH513" s="207"/>
      <c r="BI513" s="207"/>
      <c r="BJ513" s="207"/>
      <c r="BK513" s="207"/>
      <c r="BL513" s="207"/>
      <c r="BM513" s="207"/>
      <c r="BN513" s="207"/>
      <c r="BO513" s="207"/>
      <c r="BP513" s="207"/>
      <c r="BQ513" s="207"/>
      <c r="BR513" s="207"/>
      <c r="BS513" s="207"/>
      <c r="BT513" s="207"/>
      <c r="BU513" s="207"/>
      <c r="BV513" s="207"/>
      <c r="BW513" s="207"/>
      <c r="BX513" s="207"/>
      <c r="BY513" s="207"/>
      <c r="BZ513" s="208"/>
      <c r="CA513" s="208"/>
      <c r="CB513" s="208"/>
      <c r="CC513" s="208"/>
      <c r="CD513" s="208"/>
      <c r="CE513" s="208"/>
      <c r="CF513" s="208"/>
      <c r="CG513" s="208"/>
      <c r="CH513" s="208"/>
      <c r="CI513" s="208"/>
      <c r="CJ513" s="208"/>
      <c r="CK513" s="208"/>
      <c r="CL513" s="208"/>
      <c r="CM513" s="208"/>
      <c r="CN513" s="208"/>
      <c r="CO513" s="208"/>
      <c r="CP513" s="208"/>
      <c r="CQ513" s="208"/>
      <c r="CR513" s="208"/>
      <c r="CS513" s="208"/>
      <c r="CT513" s="208"/>
      <c r="CU513" s="208"/>
      <c r="CV513" s="208"/>
      <c r="CW513" s="208"/>
      <c r="CX513" s="208"/>
      <c r="CY513" s="208"/>
      <c r="CZ513" s="208"/>
    </row>
    <row r="514" s="212" customFormat="true" ht="25.15" customHeight="true" x14ac:dyDescent="0.2">
      <c r="C514" s="1843" t="s">
        <v>272</v>
      </c>
      <c r="D514" s="1734"/>
      <c r="E514" s="558">
        <v>1.9913046107496599E-4</v>
      </c>
      <c r="F514" s="488"/>
      <c r="G514" s="488"/>
      <c r="H514" s="1844" t="s">
        <v>413</v>
      </c>
      <c r="I514" s="1734"/>
      <c r="J514" s="559">
        <v>1.3048304768088621E-2</v>
      </c>
      <c r="K514" s="488"/>
      <c r="L514" s="488"/>
      <c r="M514" s="1845" t="s">
        <v>318</v>
      </c>
      <c r="N514" s="1734"/>
      <c r="O514" s="560">
        <v>-2.3624382790477729E-3</v>
      </c>
      <c r="P514" s="488"/>
      <c r="Q514" s="488"/>
      <c r="BA514" s="207"/>
      <c r="BB514" s="281"/>
      <c r="BC514" s="207"/>
      <c r="BD514" s="207"/>
      <c r="BE514" s="207"/>
      <c r="BF514" s="207"/>
      <c r="BG514" s="207"/>
      <c r="BH514" s="207"/>
      <c r="BI514" s="207"/>
      <c r="BJ514" s="207"/>
      <c r="BK514" s="207"/>
      <c r="BL514" s="207"/>
      <c r="BM514" s="207"/>
      <c r="BN514" s="207"/>
      <c r="BO514" s="207"/>
      <c r="BP514" s="207"/>
      <c r="BQ514" s="207"/>
      <c r="BR514" s="207"/>
      <c r="BS514" s="207"/>
      <c r="BT514" s="207"/>
      <c r="BU514" s="207"/>
      <c r="BV514" s="207"/>
      <c r="BW514" s="207"/>
      <c r="BX514" s="207"/>
      <c r="BY514" s="207"/>
      <c r="BZ514" s="208"/>
      <c r="CA514" s="208"/>
      <c r="CB514" s="208"/>
      <c r="CC514" s="208"/>
      <c r="CD514" s="208"/>
      <c r="CE514" s="208"/>
      <c r="CF514" s="208"/>
      <c r="CG514" s="208"/>
      <c r="CH514" s="208"/>
      <c r="CI514" s="208"/>
      <c r="CJ514" s="208"/>
      <c r="CK514" s="208"/>
      <c r="CL514" s="208"/>
      <c r="CM514" s="208"/>
      <c r="CN514" s="208"/>
      <c r="CO514" s="208"/>
      <c r="CP514" s="208"/>
      <c r="CQ514" s="208"/>
      <c r="CR514" s="208"/>
      <c r="CS514" s="208"/>
      <c r="CT514" s="208"/>
      <c r="CU514" s="208"/>
      <c r="CV514" s="208"/>
      <c r="CW514" s="208"/>
      <c r="CX514" s="208"/>
      <c r="CY514" s="208"/>
      <c r="CZ514" s="208"/>
    </row>
    <row r="515" s="212" customFormat="true" ht="25.15" customHeight="true" x14ac:dyDescent="0.2">
      <c r="C515" s="1843" t="s">
        <v>233</v>
      </c>
      <c r="D515" s="1734"/>
      <c r="E515" s="558">
        <v>0.32943324246616129</v>
      </c>
      <c r="F515" s="488"/>
      <c r="G515" s="488"/>
      <c r="H515" s="1844" t="s">
        <v>303</v>
      </c>
      <c r="I515" s="1734"/>
      <c r="J515" s="559">
        <v>-7.8432126955162978E-3</v>
      </c>
      <c r="K515" s="488"/>
      <c r="L515" s="488"/>
      <c r="M515" s="1845" t="s">
        <v>416</v>
      </c>
      <c r="N515" s="1734"/>
      <c r="O515" s="560">
        <v>2.2812241279583667E-3</v>
      </c>
      <c r="P515" s="488"/>
      <c r="Q515" s="488"/>
      <c r="BA515" s="207"/>
      <c r="BB515" s="281"/>
      <c r="BC515" s="207"/>
      <c r="BD515" s="207"/>
      <c r="BE515" s="207"/>
      <c r="BF515" s="207"/>
      <c r="BG515" s="207"/>
      <c r="BH515" s="207"/>
      <c r="BI515" s="207"/>
      <c r="BJ515" s="207"/>
      <c r="BK515" s="207"/>
      <c r="BL515" s="207"/>
      <c r="BM515" s="207"/>
      <c r="BN515" s="207"/>
      <c r="BO515" s="207"/>
      <c r="BP515" s="207"/>
      <c r="BQ515" s="207"/>
      <c r="BR515" s="207"/>
      <c r="BS515" s="207"/>
      <c r="BT515" s="207"/>
      <c r="BU515" s="207"/>
      <c r="BV515" s="207"/>
      <c r="BW515" s="207"/>
      <c r="BX515" s="207"/>
      <c r="BY515" s="207"/>
      <c r="BZ515" s="208"/>
      <c r="CA515" s="208"/>
      <c r="CB515" s="208"/>
      <c r="CC515" s="208"/>
      <c r="CD515" s="208"/>
      <c r="CE515" s="208"/>
      <c r="CF515" s="208"/>
      <c r="CG515" s="208"/>
      <c r="CH515" s="208"/>
      <c r="CI515" s="208"/>
      <c r="CJ515" s="208"/>
      <c r="CK515" s="208"/>
      <c r="CL515" s="208"/>
      <c r="CM515" s="208"/>
      <c r="CN515" s="208"/>
      <c r="CO515" s="208"/>
      <c r="CP515" s="208"/>
      <c r="CQ515" s="208"/>
      <c r="CR515" s="208"/>
      <c r="CS515" s="208"/>
      <c r="CT515" s="208"/>
      <c r="CU515" s="208"/>
      <c r="CV515" s="208"/>
      <c r="CW515" s="208"/>
      <c r="CX515" s="208"/>
      <c r="CY515" s="208"/>
      <c r="CZ515" s="208"/>
    </row>
    <row r="516" s="212" customFormat="true" ht="25.15" customHeight="true" x14ac:dyDescent="0.2">
      <c r="C516" s="1843" t="s">
        <v>389</v>
      </c>
      <c r="D516" s="1734"/>
      <c r="E516" s="558">
        <v>0.14836616139271597</v>
      </c>
      <c r="F516" s="488"/>
      <c r="G516" s="488"/>
      <c r="H516" s="1844" t="s">
        <v>411</v>
      </c>
      <c r="I516" s="1734"/>
      <c r="J516" s="559">
        <v>1.0420604237061214E-3</v>
      </c>
      <c r="K516" s="488"/>
      <c r="L516" s="488"/>
      <c r="M516" s="1845" t="s">
        <v>291</v>
      </c>
      <c r="N516" s="1734"/>
      <c r="O516" s="560">
        <v>1.5242036224431218E-3</v>
      </c>
      <c r="P516" s="488"/>
      <c r="Q516" s="488"/>
      <c r="BA516" s="207"/>
      <c r="BB516" s="281"/>
      <c r="BC516" s="207"/>
      <c r="BD516" s="207"/>
      <c r="BE516" s="207"/>
      <c r="BF516" s="207"/>
      <c r="BG516" s="207"/>
      <c r="BH516" s="207"/>
      <c r="BI516" s="207"/>
      <c r="BJ516" s="207"/>
      <c r="BK516" s="207"/>
      <c r="BL516" s="207"/>
      <c r="BM516" s="207"/>
      <c r="BN516" s="207"/>
      <c r="BO516" s="207"/>
      <c r="BP516" s="207"/>
      <c r="BQ516" s="207"/>
      <c r="BR516" s="207"/>
      <c r="BS516" s="207"/>
      <c r="BT516" s="207"/>
      <c r="BU516" s="207"/>
      <c r="BV516" s="207"/>
      <c r="BW516" s="207"/>
      <c r="BX516" s="207"/>
      <c r="BY516" s="207"/>
      <c r="BZ516" s="208"/>
      <c r="CA516" s="208"/>
      <c r="CB516" s="208"/>
      <c r="CC516" s="208"/>
      <c r="CD516" s="208"/>
      <c r="CE516" s="208"/>
      <c r="CF516" s="208"/>
      <c r="CG516" s="208"/>
      <c r="CH516" s="208"/>
      <c r="CI516" s="208"/>
      <c r="CJ516" s="208"/>
      <c r="CK516" s="208"/>
      <c r="CL516" s="208"/>
      <c r="CM516" s="208"/>
      <c r="CN516" s="208"/>
      <c r="CO516" s="208"/>
      <c r="CP516" s="208"/>
      <c r="CQ516" s="208"/>
      <c r="CR516" s="208"/>
      <c r="CS516" s="208"/>
      <c r="CT516" s="208"/>
      <c r="CU516" s="208"/>
      <c r="CV516" s="208"/>
      <c r="CW516" s="208"/>
      <c r="CX516" s="208"/>
      <c r="CY516" s="208"/>
      <c r="CZ516" s="208"/>
    </row>
    <row r="517" s="212" customFormat="true" ht="25.15" customHeight="true" x14ac:dyDescent="0.2">
      <c r="C517" s="1843" t="s">
        <v>382</v>
      </c>
      <c r="D517" s="1734"/>
      <c r="E517" s="558">
        <v>0.22921003559027819</v>
      </c>
      <c r="F517" s="488"/>
      <c r="G517" s="488"/>
      <c r="H517" s="1854" t="s">
        <v>318</v>
      </c>
      <c r="I517" s="1734"/>
      <c r="J517" s="562">
        <v>9.9148198270972349E-4</v>
      </c>
      <c r="K517" s="488"/>
      <c r="L517" s="488"/>
      <c r="M517" s="1855" t="s">
        <v>420</v>
      </c>
      <c r="N517" s="1734"/>
      <c r="O517" s="563">
        <v>1.4116055723244444E-3</v>
      </c>
      <c r="P517" s="488"/>
      <c r="Q517" s="488"/>
      <c r="BA517" s="207"/>
      <c r="BB517" s="281"/>
      <c r="BC517" s="207"/>
      <c r="BD517" s="207"/>
      <c r="BE517" s="207"/>
      <c r="BF517" s="207"/>
      <c r="BG517" s="207"/>
      <c r="BH517" s="207"/>
      <c r="BI517" s="207"/>
      <c r="BJ517" s="207"/>
      <c r="BK517" s="207"/>
      <c r="BL517" s="207"/>
      <c r="BM517" s="207"/>
      <c r="BN517" s="207"/>
      <c r="BO517" s="207"/>
      <c r="BP517" s="207"/>
      <c r="BQ517" s="207"/>
      <c r="BR517" s="207"/>
      <c r="BS517" s="207"/>
      <c r="BT517" s="207"/>
      <c r="BU517" s="207"/>
      <c r="BV517" s="207"/>
      <c r="BW517" s="207"/>
      <c r="BX517" s="207"/>
      <c r="BY517" s="207"/>
      <c r="BZ517" s="208"/>
      <c r="CA517" s="208"/>
      <c r="CB517" s="208"/>
      <c r="CC517" s="208"/>
      <c r="CD517" s="208"/>
      <c r="CE517" s="208"/>
      <c r="CF517" s="208"/>
      <c r="CG517" s="208"/>
      <c r="CH517" s="208"/>
      <c r="CI517" s="208"/>
      <c r="CJ517" s="208"/>
      <c r="CK517" s="208"/>
      <c r="CL517" s="208"/>
      <c r="CM517" s="208"/>
      <c r="CN517" s="208"/>
      <c r="CO517" s="208"/>
      <c r="CP517" s="208"/>
      <c r="CQ517" s="208"/>
      <c r="CR517" s="208"/>
      <c r="CS517" s="208"/>
      <c r="CT517" s="208"/>
      <c r="CU517" s="208"/>
      <c r="CV517" s="208"/>
      <c r="CW517" s="208"/>
      <c r="CX517" s="208"/>
      <c r="CY517" s="208"/>
      <c r="CZ517" s="208"/>
    </row>
    <row r="518" s="212" customFormat="true" ht="25.15" customHeight="true" x14ac:dyDescent="0.2">
      <c r="C518" s="1843" t="s">
        <v>390</v>
      </c>
      <c r="D518" s="1734"/>
      <c r="E518" s="558">
        <v>0.14434711773698472</v>
      </c>
      <c r="F518" s="488"/>
      <c r="G518" s="488"/>
      <c r="H518" s="1740"/>
      <c r="I518" s="1734"/>
      <c r="J518" s="504"/>
      <c r="K518" s="488"/>
      <c r="L518" s="488"/>
      <c r="M518" s="1740"/>
      <c r="N518" s="1734"/>
      <c r="O518" s="504"/>
      <c r="P518" s="488"/>
      <c r="Q518" s="488"/>
      <c r="BA518" s="207"/>
      <c r="BB518" s="281"/>
      <c r="BC518" s="207"/>
      <c r="BD518" s="207"/>
      <c r="BE518" s="207"/>
      <c r="BF518" s="207"/>
      <c r="BG518" s="207"/>
      <c r="BH518" s="207"/>
      <c r="BI518" s="207"/>
      <c r="BJ518" s="207"/>
      <c r="BK518" s="207"/>
      <c r="BL518" s="207"/>
      <c r="BM518" s="207"/>
      <c r="BN518" s="207"/>
      <c r="BO518" s="207"/>
      <c r="BP518" s="207"/>
      <c r="BQ518" s="207"/>
      <c r="BR518" s="207"/>
      <c r="BS518" s="207"/>
      <c r="BT518" s="207"/>
      <c r="BU518" s="207"/>
      <c r="BV518" s="207"/>
      <c r="BW518" s="207"/>
      <c r="BX518" s="207"/>
      <c r="BY518" s="207"/>
      <c r="BZ518" s="208"/>
      <c r="CA518" s="208"/>
      <c r="CB518" s="208"/>
      <c r="CC518" s="208"/>
      <c r="CD518" s="208"/>
      <c r="CE518" s="208"/>
      <c r="CF518" s="208"/>
      <c r="CG518" s="208"/>
      <c r="CH518" s="208"/>
      <c r="CI518" s="208"/>
      <c r="CJ518" s="208"/>
      <c r="CK518" s="208"/>
      <c r="CL518" s="208"/>
      <c r="CM518" s="208"/>
      <c r="CN518" s="208"/>
      <c r="CO518" s="208"/>
      <c r="CP518" s="208"/>
      <c r="CQ518" s="208"/>
      <c r="CR518" s="208"/>
      <c r="CS518" s="208"/>
      <c r="CT518" s="208"/>
      <c r="CU518" s="208"/>
      <c r="CV518" s="208"/>
      <c r="CW518" s="208"/>
      <c r="CX518" s="208"/>
      <c r="CY518" s="208"/>
      <c r="CZ518" s="208"/>
    </row>
    <row r="519" s="212" customFormat="true" ht="25.15" customHeight="true" x14ac:dyDescent="0.2">
      <c r="C519" s="1843" t="s">
        <v>386</v>
      </c>
      <c r="D519" s="1734"/>
      <c r="E519" s="558">
        <v>0.24630313710523638</v>
      </c>
      <c r="F519" s="488"/>
      <c r="G519" s="488"/>
      <c r="H519" s="1740"/>
      <c r="I519" s="1734"/>
      <c r="J519" s="504"/>
      <c r="K519" s="488"/>
      <c r="L519" s="488"/>
      <c r="M519" s="1740"/>
      <c r="N519" s="1734"/>
      <c r="O519" s="504"/>
      <c r="P519" s="488"/>
      <c r="Q519" s="488"/>
      <c r="BA519" s="207"/>
      <c r="BB519" s="281"/>
      <c r="BC519" s="207"/>
      <c r="BD519" s="207"/>
      <c r="BE519" s="207"/>
      <c r="BF519" s="207"/>
      <c r="BG519" s="207"/>
      <c r="BH519" s="207"/>
      <c r="BI519" s="207"/>
      <c r="BJ519" s="207"/>
      <c r="BK519" s="207"/>
      <c r="BL519" s="207"/>
      <c r="BM519" s="207"/>
      <c r="BN519" s="207"/>
      <c r="BO519" s="207"/>
      <c r="BP519" s="207"/>
      <c r="BQ519" s="207"/>
      <c r="BR519" s="207"/>
      <c r="BS519" s="207"/>
      <c r="BT519" s="207"/>
      <c r="BU519" s="207"/>
      <c r="BV519" s="207"/>
      <c r="BW519" s="207"/>
      <c r="BX519" s="207"/>
      <c r="BY519" s="207"/>
      <c r="BZ519" s="208"/>
      <c r="CA519" s="208"/>
      <c r="CB519" s="208"/>
      <c r="CC519" s="208"/>
      <c r="CD519" s="208"/>
      <c r="CE519" s="208"/>
      <c r="CF519" s="208"/>
      <c r="CG519" s="208"/>
      <c r="CH519" s="208"/>
      <c r="CI519" s="208"/>
      <c r="CJ519" s="208"/>
      <c r="CK519" s="208"/>
      <c r="CL519" s="208"/>
      <c r="CM519" s="208"/>
      <c r="CN519" s="208"/>
      <c r="CO519" s="208"/>
      <c r="CP519" s="208"/>
      <c r="CQ519" s="208"/>
      <c r="CR519" s="208"/>
      <c r="CS519" s="208"/>
      <c r="CT519" s="208"/>
      <c r="CU519" s="208"/>
      <c r="CV519" s="208"/>
      <c r="CW519" s="208"/>
      <c r="CX519" s="208"/>
      <c r="CY519" s="208"/>
      <c r="CZ519" s="208"/>
    </row>
    <row r="520" s="212" customFormat="true" ht="25.15" customHeight="true" x14ac:dyDescent="0.2">
      <c r="C520" s="1843" t="s">
        <v>408</v>
      </c>
      <c r="D520" s="1734"/>
      <c r="E520" s="558">
        <v>1.431321316768E-4</v>
      </c>
      <c r="F520" s="488"/>
      <c r="G520" s="488"/>
      <c r="H520" s="1740"/>
      <c r="I520" s="1734"/>
      <c r="J520" s="488"/>
      <c r="K520" s="488"/>
      <c r="L520" s="488"/>
      <c r="M520" s="1740"/>
      <c r="N520" s="1734"/>
      <c r="O520" s="488"/>
      <c r="P520" s="488"/>
      <c r="Q520" s="488"/>
      <c r="BA520" s="207"/>
      <c r="BB520" s="281"/>
      <c r="BC520" s="207"/>
      <c r="BD520" s="207"/>
      <c r="BE520" s="207"/>
      <c r="BF520" s="207"/>
      <c r="BG520" s="207"/>
      <c r="BH520" s="207"/>
      <c r="BI520" s="207"/>
      <c r="BJ520" s="207"/>
      <c r="BK520" s="207"/>
      <c r="BL520" s="207"/>
      <c r="BM520" s="207"/>
      <c r="BN520" s="207"/>
      <c r="BO520" s="207"/>
      <c r="BP520" s="207"/>
      <c r="BQ520" s="207"/>
      <c r="BR520" s="207"/>
      <c r="BS520" s="207"/>
      <c r="BT520" s="207"/>
      <c r="BU520" s="207"/>
      <c r="BV520" s="207"/>
      <c r="BW520" s="207"/>
      <c r="BX520" s="207"/>
      <c r="BY520" s="207"/>
      <c r="BZ520" s="208"/>
      <c r="CA520" s="208"/>
      <c r="CB520" s="208"/>
      <c r="CC520" s="208"/>
      <c r="CD520" s="208"/>
      <c r="CE520" s="208"/>
      <c r="CF520" s="208"/>
      <c r="CG520" s="208"/>
      <c r="CH520" s="208"/>
      <c r="CI520" s="208"/>
      <c r="CJ520" s="208"/>
      <c r="CK520" s="208"/>
      <c r="CL520" s="208"/>
      <c r="CM520" s="208"/>
      <c r="CN520" s="208"/>
      <c r="CO520" s="208"/>
      <c r="CP520" s="208"/>
      <c r="CQ520" s="208"/>
      <c r="CR520" s="208"/>
      <c r="CS520" s="208"/>
      <c r="CT520" s="208"/>
      <c r="CU520" s="208"/>
      <c r="CV520" s="208"/>
      <c r="CW520" s="208"/>
      <c r="CX520" s="208"/>
      <c r="CY520" s="208"/>
      <c r="CZ520" s="208"/>
    </row>
    <row r="521" s="212" customFormat="true" ht="25.15" customHeight="true" x14ac:dyDescent="0.2">
      <c r="C521" s="1843" t="s">
        <v>313</v>
      </c>
      <c r="D521" s="1734"/>
      <c r="E521" s="558">
        <v>2.6639238557773063E-2</v>
      </c>
      <c r="F521" s="488"/>
      <c r="G521" s="488"/>
      <c r="H521" s="1856" t="s">
        <v>321</v>
      </c>
      <c r="I521" s="1734"/>
      <c r="J521" s="1734"/>
      <c r="K521" s="488"/>
      <c r="L521" s="488"/>
      <c r="M521" s="1857" t="s">
        <v>321</v>
      </c>
      <c r="N521" s="1734"/>
      <c r="O521" s="1734"/>
      <c r="P521" s="488"/>
      <c r="Q521" s="488"/>
      <c r="BA521" s="207"/>
      <c r="BB521" s="281"/>
      <c r="BC521" s="207"/>
      <c r="BD521" s="207"/>
      <c r="BE521" s="207"/>
      <c r="BF521" s="207"/>
      <c r="BG521" s="207"/>
      <c r="BH521" s="207"/>
      <c r="BI521" s="207"/>
      <c r="BJ521" s="207"/>
      <c r="BK521" s="207"/>
      <c r="BL521" s="207"/>
      <c r="BM521" s="207"/>
      <c r="BN521" s="207"/>
      <c r="BO521" s="207"/>
      <c r="BP521" s="207"/>
      <c r="BQ521" s="207"/>
      <c r="BR521" s="207"/>
      <c r="BS521" s="207"/>
      <c r="BT521" s="207"/>
      <c r="BU521" s="207"/>
      <c r="BV521" s="207"/>
      <c r="BW521" s="207"/>
      <c r="BX521" s="207"/>
      <c r="BY521" s="207"/>
      <c r="BZ521" s="208"/>
      <c r="CA521" s="208"/>
      <c r="CB521" s="208"/>
      <c r="CC521" s="208"/>
      <c r="CD521" s="208"/>
      <c r="CE521" s="208"/>
      <c r="CF521" s="208"/>
      <c r="CG521" s="208"/>
      <c r="CH521" s="208"/>
      <c r="CI521" s="208"/>
      <c r="CJ521" s="208"/>
      <c r="CK521" s="208"/>
      <c r="CL521" s="208"/>
      <c r="CM521" s="208"/>
      <c r="CN521" s="208"/>
      <c r="CO521" s="208"/>
      <c r="CP521" s="208"/>
      <c r="CQ521" s="208"/>
      <c r="CR521" s="208"/>
      <c r="CS521" s="208"/>
      <c r="CT521" s="208"/>
      <c r="CU521" s="208"/>
      <c r="CV521" s="208"/>
      <c r="CW521" s="208"/>
      <c r="CX521" s="208"/>
      <c r="CY521" s="208"/>
      <c r="CZ521" s="208"/>
    </row>
    <row r="522" s="212" customFormat="true" ht="25.15" customHeight="true" x14ac:dyDescent="0.2">
      <c r="C522" s="1843" t="s">
        <v>392</v>
      </c>
      <c r="D522" s="1734"/>
      <c r="E522" s="558">
        <v>0.12363865993612798</v>
      </c>
      <c r="F522" s="488"/>
      <c r="G522" s="488"/>
      <c r="H522" s="1740"/>
      <c r="I522" s="1734"/>
      <c r="J522" s="541" t="s">
        <v>322</v>
      </c>
      <c r="K522" s="488"/>
      <c r="L522" s="488"/>
      <c r="M522" s="1740"/>
      <c r="N522" s="1734"/>
      <c r="O522" s="542" t="s">
        <v>322</v>
      </c>
      <c r="P522" s="488"/>
      <c r="Q522" s="488"/>
      <c r="BA522" s="207"/>
      <c r="BB522" s="281"/>
      <c r="BC522" s="207"/>
      <c r="BD522" s="207"/>
      <c r="BE522" s="207"/>
      <c r="BF522" s="207"/>
      <c r="BG522" s="207"/>
      <c r="BH522" s="207"/>
      <c r="BI522" s="207"/>
      <c r="BJ522" s="207"/>
      <c r="BK522" s="207"/>
      <c r="BL522" s="207"/>
      <c r="BM522" s="207"/>
      <c r="BN522" s="207"/>
      <c r="BO522" s="207"/>
      <c r="BP522" s="207"/>
      <c r="BQ522" s="207"/>
      <c r="BR522" s="207"/>
      <c r="BS522" s="207"/>
      <c r="BT522" s="207"/>
      <c r="BU522" s="207"/>
      <c r="BV522" s="207"/>
      <c r="BW522" s="207"/>
      <c r="BX522" s="207"/>
      <c r="BY522" s="207"/>
      <c r="BZ522" s="208"/>
      <c r="CA522" s="208"/>
      <c r="CB522" s="208"/>
      <c r="CC522" s="208"/>
      <c r="CD522" s="208"/>
      <c r="CE522" s="208"/>
      <c r="CF522" s="208"/>
      <c r="CG522" s="208"/>
      <c r="CH522" s="208"/>
      <c r="CI522" s="208"/>
      <c r="CJ522" s="208"/>
      <c r="CK522" s="208"/>
      <c r="CL522" s="208"/>
      <c r="CM522" s="208"/>
      <c r="CN522" s="208"/>
      <c r="CO522" s="208"/>
      <c r="CP522" s="208"/>
      <c r="CQ522" s="208"/>
      <c r="CR522" s="208"/>
      <c r="CS522" s="208"/>
      <c r="CT522" s="208"/>
      <c r="CU522" s="208"/>
      <c r="CV522" s="208"/>
      <c r="CW522" s="208"/>
      <c r="CX522" s="208"/>
      <c r="CY522" s="208"/>
      <c r="CZ522" s="208"/>
    </row>
    <row r="523" s="212" customFormat="true" ht="25.15" customHeight="true" x14ac:dyDescent="0.2">
      <c r="C523" s="1843" t="s">
        <v>393</v>
      </c>
      <c r="D523" s="1734"/>
      <c r="E523" s="558">
        <v>7.2003802754465301E-2</v>
      </c>
      <c r="F523" s="488"/>
      <c r="G523" s="488"/>
      <c r="H523" s="1847" t="s">
        <v>249</v>
      </c>
      <c r="I523" s="1734"/>
      <c r="J523" s="556">
        <v>8.9602179842709281E-2</v>
      </c>
      <c r="K523" s="488"/>
      <c r="L523" s="488"/>
      <c r="M523" s="1848" t="s">
        <v>249</v>
      </c>
      <c r="N523" s="1734"/>
      <c r="O523" s="557">
        <v>6.8623959367724377E-2</v>
      </c>
      <c r="P523" s="488"/>
      <c r="Q523" s="488"/>
      <c r="BA523" s="207"/>
      <c r="BB523" s="281"/>
      <c r="BC523" s="207"/>
      <c r="BD523" s="207"/>
      <c r="BE523" s="207"/>
      <c r="BF523" s="207"/>
      <c r="BG523" s="207"/>
      <c r="BH523" s="207"/>
      <c r="BI523" s="207"/>
      <c r="BJ523" s="207"/>
      <c r="BK523" s="207"/>
      <c r="BL523" s="207"/>
      <c r="BM523" s="207"/>
      <c r="BN523" s="207"/>
      <c r="BO523" s="207"/>
      <c r="BP523" s="207"/>
      <c r="BQ523" s="207"/>
      <c r="BR523" s="207"/>
      <c r="BS523" s="207"/>
      <c r="BT523" s="207"/>
      <c r="BU523" s="207"/>
      <c r="BV523" s="207"/>
      <c r="BW523" s="207"/>
      <c r="BX523" s="207"/>
      <c r="BY523" s="207"/>
      <c r="BZ523" s="208"/>
      <c r="CA523" s="208"/>
      <c r="CB523" s="208"/>
      <c r="CC523" s="208"/>
      <c r="CD523" s="208"/>
      <c r="CE523" s="208"/>
      <c r="CF523" s="208"/>
      <c r="CG523" s="208"/>
      <c r="CH523" s="208"/>
      <c r="CI523" s="208"/>
      <c r="CJ523" s="208"/>
      <c r="CK523" s="208"/>
      <c r="CL523" s="208"/>
      <c r="CM523" s="208"/>
      <c r="CN523" s="208"/>
      <c r="CO523" s="208"/>
      <c r="CP523" s="208"/>
      <c r="CQ523" s="208"/>
      <c r="CR523" s="208"/>
      <c r="CS523" s="208"/>
      <c r="CT523" s="208"/>
      <c r="CU523" s="208"/>
      <c r="CV523" s="208"/>
      <c r="CW523" s="208"/>
      <c r="CX523" s="208"/>
      <c r="CY523" s="208"/>
      <c r="CZ523" s="208"/>
    </row>
    <row r="524" s="212" customFormat="true" ht="25.15" customHeight="true" x14ac:dyDescent="0.2">
      <c r="C524" s="1843" t="s">
        <v>381</v>
      </c>
      <c r="D524" s="1734"/>
      <c r="E524" s="558">
        <v>0.30926504571035013</v>
      </c>
      <c r="F524" s="488"/>
      <c r="G524" s="488"/>
      <c r="H524" s="1844" t="s">
        <v>231</v>
      </c>
      <c r="I524" s="1734"/>
      <c r="J524" s="559">
        <v>0.1302245783180711</v>
      </c>
      <c r="K524" s="488"/>
      <c r="L524" s="488"/>
      <c r="M524" s="1845" t="s">
        <v>231</v>
      </c>
      <c r="N524" s="1734"/>
      <c r="O524" s="560">
        <v>0.21781836876764521</v>
      </c>
      <c r="P524" s="488"/>
      <c r="Q524" s="488"/>
      <c r="BA524" s="207"/>
      <c r="BB524" s="281"/>
      <c r="BC524" s="207"/>
      <c r="BD524" s="207"/>
      <c r="BE524" s="207"/>
      <c r="BF524" s="207"/>
      <c r="BG524" s="207"/>
      <c r="BH524" s="207"/>
      <c r="BI524" s="207"/>
      <c r="BJ524" s="207"/>
      <c r="BK524" s="207"/>
      <c r="BL524" s="207"/>
      <c r="BM524" s="207"/>
      <c r="BN524" s="207"/>
      <c r="BO524" s="207"/>
      <c r="BP524" s="207"/>
      <c r="BQ524" s="207"/>
      <c r="BR524" s="207"/>
      <c r="BS524" s="207"/>
      <c r="BT524" s="207"/>
      <c r="BU524" s="207"/>
      <c r="BV524" s="207"/>
      <c r="BW524" s="207"/>
      <c r="BX524" s="207"/>
      <c r="BY524" s="207"/>
      <c r="BZ524" s="208"/>
      <c r="CA524" s="208"/>
      <c r="CB524" s="208"/>
      <c r="CC524" s="208"/>
      <c r="CD524" s="208"/>
      <c r="CE524" s="208"/>
      <c r="CF524" s="208"/>
      <c r="CG524" s="208"/>
      <c r="CH524" s="208"/>
      <c r="CI524" s="208"/>
      <c r="CJ524" s="208"/>
      <c r="CK524" s="208"/>
      <c r="CL524" s="208"/>
      <c r="CM524" s="208"/>
      <c r="CN524" s="208"/>
      <c r="CO524" s="208"/>
      <c r="CP524" s="208"/>
      <c r="CQ524" s="208"/>
      <c r="CR524" s="208"/>
      <c r="CS524" s="208"/>
      <c r="CT524" s="208"/>
      <c r="CU524" s="208"/>
      <c r="CV524" s="208"/>
      <c r="CW524" s="208"/>
      <c r="CX524" s="208"/>
      <c r="CY524" s="208"/>
      <c r="CZ524" s="208"/>
    </row>
    <row r="525" s="212" customFormat="true" ht="25.15" customHeight="true" x14ac:dyDescent="0.2">
      <c r="C525" s="1843" t="s">
        <v>377</v>
      </c>
      <c r="D525" s="1734"/>
      <c r="E525" s="558">
        <v>0.48744143483156072</v>
      </c>
      <c r="F525" s="488"/>
      <c r="G525" s="488"/>
      <c r="H525" s="1844" t="s">
        <v>243</v>
      </c>
      <c r="I525" s="1734"/>
      <c r="J525" s="559">
        <v>1.1449456952329103E-2</v>
      </c>
      <c r="K525" s="488"/>
      <c r="L525" s="488"/>
      <c r="M525" s="1845" t="s">
        <v>243</v>
      </c>
      <c r="N525" s="1734"/>
      <c r="O525" s="560">
        <v>2.713518902957765E-2</v>
      </c>
      <c r="P525" s="488"/>
      <c r="Q525" s="488"/>
      <c r="BA525" s="207"/>
      <c r="BB525" s="281"/>
      <c r="BC525" s="207"/>
      <c r="BD525" s="207"/>
      <c r="BE525" s="207"/>
      <c r="BF525" s="207"/>
      <c r="BG525" s="207"/>
      <c r="BH525" s="207"/>
      <c r="BI525" s="207"/>
      <c r="BJ525" s="207"/>
      <c r="BK525" s="207"/>
      <c r="BL525" s="207"/>
      <c r="BM525" s="207"/>
      <c r="BN525" s="207"/>
      <c r="BO525" s="207"/>
      <c r="BP525" s="207"/>
      <c r="BQ525" s="207"/>
      <c r="BR525" s="207"/>
      <c r="BS525" s="207"/>
      <c r="BT525" s="207"/>
      <c r="BU525" s="207"/>
      <c r="BV525" s="207"/>
      <c r="BW525" s="207"/>
      <c r="BX525" s="207"/>
      <c r="BY525" s="207"/>
      <c r="BZ525" s="208"/>
      <c r="CA525" s="208"/>
      <c r="CB525" s="208"/>
      <c r="CC525" s="208"/>
      <c r="CD525" s="208"/>
      <c r="CE525" s="208"/>
      <c r="CF525" s="208"/>
      <c r="CG525" s="208"/>
      <c r="CH525" s="208"/>
      <c r="CI525" s="208"/>
      <c r="CJ525" s="208"/>
      <c r="CK525" s="208"/>
      <c r="CL525" s="208"/>
      <c r="CM525" s="208"/>
      <c r="CN525" s="208"/>
      <c r="CO525" s="208"/>
      <c r="CP525" s="208"/>
      <c r="CQ525" s="208"/>
      <c r="CR525" s="208"/>
      <c r="CS525" s="208"/>
      <c r="CT525" s="208"/>
      <c r="CU525" s="208"/>
      <c r="CV525" s="208"/>
      <c r="CW525" s="208"/>
      <c r="CX525" s="208"/>
      <c r="CY525" s="208"/>
      <c r="CZ525" s="208"/>
    </row>
    <row r="526" s="212" customFormat="true" ht="25.15" customHeight="true" x14ac:dyDescent="0.2">
      <c r="C526" s="1843" t="s">
        <v>383</v>
      </c>
      <c r="D526" s="1734"/>
      <c r="E526" s="558">
        <v>0.28209501399407377</v>
      </c>
      <c r="F526" s="488"/>
      <c r="G526" s="488"/>
      <c r="H526" s="1844" t="s">
        <v>221</v>
      </c>
      <c r="I526" s="1734"/>
      <c r="J526" s="559">
        <v>0.35558297039988801</v>
      </c>
      <c r="K526" s="488"/>
      <c r="L526" s="488"/>
      <c r="M526" s="1845" t="s">
        <v>221</v>
      </c>
      <c r="N526" s="1734"/>
      <c r="O526" s="560">
        <v>0.52032378929813838</v>
      </c>
      <c r="P526" s="488"/>
      <c r="Q526" s="488"/>
      <c r="BA526" s="207"/>
      <c r="BB526" s="281"/>
      <c r="BC526" s="207"/>
      <c r="BD526" s="207"/>
      <c r="BE526" s="207"/>
      <c r="BF526" s="207"/>
      <c r="BG526" s="207"/>
      <c r="BH526" s="207"/>
      <c r="BI526" s="207"/>
      <c r="BJ526" s="207"/>
      <c r="BK526" s="207"/>
      <c r="BL526" s="207"/>
      <c r="BM526" s="207"/>
      <c r="BN526" s="207"/>
      <c r="BO526" s="207"/>
      <c r="BP526" s="207"/>
      <c r="BQ526" s="207"/>
      <c r="BR526" s="207"/>
      <c r="BS526" s="207"/>
      <c r="BT526" s="207"/>
      <c r="BU526" s="207"/>
      <c r="BV526" s="207"/>
      <c r="BW526" s="207"/>
      <c r="BX526" s="207"/>
      <c r="BY526" s="207"/>
      <c r="BZ526" s="208"/>
      <c r="CA526" s="208"/>
      <c r="CB526" s="208"/>
      <c r="CC526" s="208"/>
      <c r="CD526" s="208"/>
      <c r="CE526" s="208"/>
      <c r="CF526" s="208"/>
      <c r="CG526" s="208"/>
      <c r="CH526" s="208"/>
      <c r="CI526" s="208"/>
      <c r="CJ526" s="208"/>
      <c r="CK526" s="208"/>
      <c r="CL526" s="208"/>
      <c r="CM526" s="208"/>
      <c r="CN526" s="208"/>
      <c r="CO526" s="208"/>
      <c r="CP526" s="208"/>
      <c r="CQ526" s="208"/>
      <c r="CR526" s="208"/>
      <c r="CS526" s="208"/>
      <c r="CT526" s="208"/>
      <c r="CU526" s="208"/>
      <c r="CV526" s="208"/>
      <c r="CW526" s="208"/>
      <c r="CX526" s="208"/>
      <c r="CY526" s="208"/>
      <c r="CZ526" s="208"/>
    </row>
    <row r="527" s="212" customFormat="true" ht="25.15" customHeight="true" x14ac:dyDescent="0.2">
      <c r="C527" s="1843" t="s">
        <v>397</v>
      </c>
      <c r="D527" s="1734"/>
      <c r="E527" s="558">
        <v>4.1856513170678775E-2</v>
      </c>
      <c r="F527" s="488"/>
      <c r="G527" s="488"/>
      <c r="H527" s="1844" t="s">
        <v>226</v>
      </c>
      <c r="I527" s="1734"/>
      <c r="J527" s="559">
        <v>0.4624495024130611</v>
      </c>
      <c r="K527" s="488"/>
      <c r="L527" s="488"/>
      <c r="M527" s="1845" t="s">
        <v>226</v>
      </c>
      <c r="N527" s="1734"/>
      <c r="O527" s="560">
        <v>0.43231178851883173</v>
      </c>
      <c r="P527" s="488"/>
      <c r="Q527" s="488"/>
      <c r="BA527" s="207"/>
      <c r="BB527" s="281"/>
      <c r="BC527" s="207"/>
      <c r="BD527" s="207"/>
      <c r="BE527" s="207"/>
      <c r="BF527" s="207"/>
      <c r="BG527" s="207"/>
      <c r="BH527" s="207"/>
      <c r="BI527" s="207"/>
      <c r="BJ527" s="207"/>
      <c r="BK527" s="207"/>
      <c r="BL527" s="207"/>
      <c r="BM527" s="207"/>
      <c r="BN527" s="207"/>
      <c r="BO527" s="207"/>
      <c r="BP527" s="207"/>
      <c r="BQ527" s="207"/>
      <c r="BR527" s="207"/>
      <c r="BS527" s="207"/>
      <c r="BT527" s="207"/>
      <c r="BU527" s="207"/>
      <c r="BV527" s="207"/>
      <c r="BW527" s="207"/>
      <c r="BX527" s="207"/>
      <c r="BY527" s="207"/>
      <c r="BZ527" s="208"/>
      <c r="CA527" s="208"/>
      <c r="CB527" s="208"/>
      <c r="CC527" s="208"/>
      <c r="CD527" s="208"/>
      <c r="CE527" s="208"/>
      <c r="CF527" s="208"/>
      <c r="CG527" s="208"/>
      <c r="CH527" s="208"/>
      <c r="CI527" s="208"/>
      <c r="CJ527" s="208"/>
      <c r="CK527" s="208"/>
      <c r="CL527" s="208"/>
      <c r="CM527" s="208"/>
      <c r="CN527" s="208"/>
      <c r="CO527" s="208"/>
      <c r="CP527" s="208"/>
      <c r="CQ527" s="208"/>
      <c r="CR527" s="208"/>
      <c r="CS527" s="208"/>
      <c r="CT527" s="208"/>
      <c r="CU527" s="208"/>
      <c r="CV527" s="208"/>
      <c r="CW527" s="208"/>
      <c r="CX527" s="208"/>
      <c r="CY527" s="208"/>
      <c r="CZ527" s="208"/>
    </row>
    <row r="528" s="212" customFormat="true" ht="25.15" customHeight="true" x14ac:dyDescent="0.2">
      <c r="C528" s="1843" t="s">
        <v>378</v>
      </c>
      <c r="D528" s="1734"/>
      <c r="E528" s="558">
        <v>0.3584100859860942</v>
      </c>
      <c r="F528" s="488"/>
      <c r="G528" s="488"/>
      <c r="H528" s="1844" t="s">
        <v>272</v>
      </c>
      <c r="I528" s="1734"/>
      <c r="J528" s="559">
        <v>1.3520557751679136E-3</v>
      </c>
      <c r="K528" s="488"/>
      <c r="L528" s="488"/>
      <c r="M528" s="1845" t="s">
        <v>272</v>
      </c>
      <c r="N528" s="1734"/>
      <c r="O528" s="564">
        <v>3.9687499945543048E-5</v>
      </c>
      <c r="P528" s="488"/>
      <c r="Q528" s="488"/>
      <c r="BA528" s="207"/>
      <c r="BB528" s="281"/>
      <c r="BC528" s="207"/>
      <c r="BD528" s="207"/>
      <c r="BE528" s="207"/>
      <c r="BF528" s="207"/>
      <c r="BG528" s="207"/>
      <c r="BH528" s="207"/>
      <c r="BI528" s="207"/>
      <c r="BJ528" s="207"/>
      <c r="BK528" s="207"/>
      <c r="BL528" s="207"/>
      <c r="BM528" s="207"/>
      <c r="BN528" s="207"/>
      <c r="BO528" s="207"/>
      <c r="BP528" s="207"/>
      <c r="BQ528" s="207"/>
      <c r="BR528" s="207"/>
      <c r="BS528" s="207"/>
      <c r="BT528" s="207"/>
      <c r="BU528" s="207"/>
      <c r="BV528" s="207"/>
      <c r="BW528" s="207"/>
      <c r="BX528" s="207"/>
      <c r="BY528" s="207"/>
      <c r="BZ528" s="208"/>
      <c r="CA528" s="208"/>
      <c r="CB528" s="208"/>
      <c r="CC528" s="208"/>
      <c r="CD528" s="208"/>
      <c r="CE528" s="208"/>
      <c r="CF528" s="208"/>
      <c r="CG528" s="208"/>
      <c r="CH528" s="208"/>
      <c r="CI528" s="208"/>
      <c r="CJ528" s="208"/>
      <c r="CK528" s="208"/>
      <c r="CL528" s="208"/>
      <c r="CM528" s="208"/>
      <c r="CN528" s="208"/>
      <c r="CO528" s="208"/>
      <c r="CP528" s="208"/>
      <c r="CQ528" s="208"/>
      <c r="CR528" s="208"/>
      <c r="CS528" s="208"/>
      <c r="CT528" s="208"/>
      <c r="CU528" s="208"/>
      <c r="CV528" s="208"/>
      <c r="CW528" s="208"/>
      <c r="CX528" s="208"/>
      <c r="CY528" s="208"/>
      <c r="CZ528" s="208"/>
    </row>
    <row r="529" s="212" customFormat="true" ht="25.15" customHeight="true" x14ac:dyDescent="0.2">
      <c r="C529" s="1843" t="s">
        <v>379</v>
      </c>
      <c r="D529" s="1734"/>
      <c r="E529" s="558">
        <v>0.35507526094620989</v>
      </c>
      <c r="F529" s="488"/>
      <c r="G529" s="488"/>
      <c r="H529" s="1844" t="s">
        <v>233</v>
      </c>
      <c r="I529" s="1734"/>
      <c r="J529" s="559">
        <v>0.31606437970967033</v>
      </c>
      <c r="K529" s="488"/>
      <c r="L529" s="488"/>
      <c r="M529" s="1845" t="s">
        <v>233</v>
      </c>
      <c r="N529" s="1734"/>
      <c r="O529" s="560">
        <v>0.31882483828380181</v>
      </c>
      <c r="P529" s="488"/>
      <c r="Q529" s="488"/>
      <c r="BA529" s="207"/>
      <c r="BB529" s="281"/>
      <c r="BC529" s="207"/>
      <c r="BD529" s="207"/>
      <c r="BE529" s="207"/>
      <c r="BF529" s="207"/>
      <c r="BG529" s="207"/>
      <c r="BH529" s="207"/>
      <c r="BI529" s="207"/>
      <c r="BJ529" s="207"/>
      <c r="BK529" s="207"/>
      <c r="BL529" s="207"/>
      <c r="BM529" s="207"/>
      <c r="BN529" s="207"/>
      <c r="BO529" s="207"/>
      <c r="BP529" s="207"/>
      <c r="BQ529" s="207"/>
      <c r="BR529" s="207"/>
      <c r="BS529" s="207"/>
      <c r="BT529" s="207"/>
      <c r="BU529" s="207"/>
      <c r="BV529" s="207"/>
      <c r="BW529" s="207"/>
      <c r="BX529" s="207"/>
      <c r="BY529" s="207"/>
      <c r="BZ529" s="208"/>
      <c r="CA529" s="208"/>
      <c r="CB529" s="208"/>
      <c r="CC529" s="208"/>
      <c r="CD529" s="208"/>
      <c r="CE529" s="208"/>
      <c r="CF529" s="208"/>
      <c r="CG529" s="208"/>
      <c r="CH529" s="208"/>
      <c r="CI529" s="208"/>
      <c r="CJ529" s="208"/>
      <c r="CK529" s="208"/>
      <c r="CL529" s="208"/>
      <c r="CM529" s="208"/>
      <c r="CN529" s="208"/>
      <c r="CO529" s="208"/>
      <c r="CP529" s="208"/>
      <c r="CQ529" s="208"/>
      <c r="CR529" s="208"/>
      <c r="CS529" s="208"/>
      <c r="CT529" s="208"/>
      <c r="CU529" s="208"/>
      <c r="CV529" s="208"/>
      <c r="CW529" s="208"/>
      <c r="CX529" s="208"/>
      <c r="CY529" s="208"/>
      <c r="CZ529" s="208"/>
    </row>
    <row r="530" s="212" customFormat="true" ht="25.15" customHeight="true" x14ac:dyDescent="0.2">
      <c r="C530" s="1843" t="s">
        <v>411</v>
      </c>
      <c r="D530" s="1734"/>
      <c r="E530" s="558">
        <v>2.7529723911178467E-3</v>
      </c>
      <c r="F530" s="488"/>
      <c r="G530" s="488"/>
      <c r="H530" s="1844" t="s">
        <v>389</v>
      </c>
      <c r="I530" s="1734"/>
      <c r="J530" s="559">
        <v>0.14476431138732768</v>
      </c>
      <c r="K530" s="488"/>
      <c r="L530" s="488"/>
      <c r="M530" s="1845" t="s">
        <v>389</v>
      </c>
      <c r="N530" s="1734"/>
      <c r="O530" s="560">
        <v>0.13407437163765634</v>
      </c>
      <c r="P530" s="488"/>
      <c r="Q530" s="488"/>
      <c r="BA530" s="207"/>
      <c r="BB530" s="281"/>
      <c r="BC530" s="207"/>
      <c r="BD530" s="207"/>
      <c r="BE530" s="207"/>
      <c r="BF530" s="207"/>
      <c r="BG530" s="207"/>
      <c r="BH530" s="207"/>
      <c r="BI530" s="207"/>
      <c r="BJ530" s="207"/>
      <c r="BK530" s="207"/>
      <c r="BL530" s="207"/>
      <c r="BM530" s="207"/>
      <c r="BN530" s="207"/>
      <c r="BO530" s="207"/>
      <c r="BP530" s="207"/>
      <c r="BQ530" s="207"/>
      <c r="BR530" s="207"/>
      <c r="BS530" s="207"/>
      <c r="BT530" s="207"/>
      <c r="BU530" s="207"/>
      <c r="BV530" s="207"/>
      <c r="BW530" s="207"/>
      <c r="BX530" s="207"/>
      <c r="BY530" s="207"/>
      <c r="BZ530" s="208"/>
      <c r="CA530" s="208"/>
      <c r="CB530" s="208"/>
      <c r="CC530" s="208"/>
      <c r="CD530" s="208"/>
      <c r="CE530" s="208"/>
      <c r="CF530" s="208"/>
      <c r="CG530" s="208"/>
      <c r="CH530" s="208"/>
      <c r="CI530" s="208"/>
      <c r="CJ530" s="208"/>
      <c r="CK530" s="208"/>
      <c r="CL530" s="208"/>
      <c r="CM530" s="208"/>
      <c r="CN530" s="208"/>
      <c r="CO530" s="208"/>
      <c r="CP530" s="208"/>
      <c r="CQ530" s="208"/>
      <c r="CR530" s="208"/>
      <c r="CS530" s="208"/>
      <c r="CT530" s="208"/>
      <c r="CU530" s="208"/>
      <c r="CV530" s="208"/>
      <c r="CW530" s="208"/>
      <c r="CX530" s="208"/>
      <c r="CY530" s="208"/>
      <c r="CZ530" s="208"/>
    </row>
    <row r="531" s="212" customFormat="true" ht="25.15" customHeight="true" x14ac:dyDescent="0.2">
      <c r="C531" s="1843" t="s">
        <v>376</v>
      </c>
      <c r="D531" s="1734"/>
      <c r="E531" s="558">
        <v>0.52414738977693598</v>
      </c>
      <c r="F531" s="488"/>
      <c r="G531" s="488"/>
      <c r="H531" s="1844" t="s">
        <v>382</v>
      </c>
      <c r="I531" s="1734"/>
      <c r="J531" s="559">
        <v>0.27164973599448072</v>
      </c>
      <c r="K531" s="488"/>
      <c r="L531" s="488"/>
      <c r="M531" s="1845" t="s">
        <v>382</v>
      </c>
      <c r="N531" s="1734"/>
      <c r="O531" s="560">
        <v>0.18136723920094405</v>
      </c>
      <c r="P531" s="488"/>
      <c r="Q531" s="488"/>
      <c r="BA531" s="207"/>
      <c r="BB531" s="281"/>
      <c r="BC531" s="207"/>
      <c r="BD531" s="207"/>
      <c r="BE531" s="207"/>
      <c r="BF531" s="207"/>
      <c r="BG531" s="207"/>
      <c r="BH531" s="207"/>
      <c r="BI531" s="207"/>
      <c r="BJ531" s="207"/>
      <c r="BK531" s="207"/>
      <c r="BL531" s="207"/>
      <c r="BM531" s="207"/>
      <c r="BN531" s="207"/>
      <c r="BO531" s="207"/>
      <c r="BP531" s="207"/>
      <c r="BQ531" s="207"/>
      <c r="BR531" s="207"/>
      <c r="BS531" s="207"/>
      <c r="BT531" s="207"/>
      <c r="BU531" s="207"/>
      <c r="BV531" s="207"/>
      <c r="BW531" s="207"/>
      <c r="BX531" s="207"/>
      <c r="BY531" s="207"/>
      <c r="BZ531" s="208"/>
      <c r="CA531" s="208"/>
      <c r="CB531" s="208"/>
      <c r="CC531" s="208"/>
      <c r="CD531" s="208"/>
      <c r="CE531" s="208"/>
      <c r="CF531" s="208"/>
      <c r="CG531" s="208"/>
      <c r="CH531" s="208"/>
      <c r="CI531" s="208"/>
      <c r="CJ531" s="208"/>
      <c r="CK531" s="208"/>
      <c r="CL531" s="208"/>
      <c r="CM531" s="208"/>
      <c r="CN531" s="208"/>
      <c r="CO531" s="208"/>
      <c r="CP531" s="208"/>
      <c r="CQ531" s="208"/>
      <c r="CR531" s="208"/>
      <c r="CS531" s="208"/>
      <c r="CT531" s="208"/>
      <c r="CU531" s="208"/>
      <c r="CV531" s="208"/>
      <c r="CW531" s="208"/>
      <c r="CX531" s="208"/>
      <c r="CY531" s="208"/>
      <c r="CZ531" s="208"/>
    </row>
    <row r="532" s="212" customFormat="true" ht="25.15" customHeight="true" x14ac:dyDescent="0.2">
      <c r="C532" s="1843" t="s">
        <v>385</v>
      </c>
      <c r="D532" s="1734"/>
      <c r="E532" s="558">
        <v>0.22908649901857253</v>
      </c>
      <c r="F532" s="488"/>
      <c r="G532" s="488"/>
      <c r="H532" s="1844" t="s">
        <v>390</v>
      </c>
      <c r="I532" s="1734"/>
      <c r="J532" s="559">
        <v>0.11527363144960469</v>
      </c>
      <c r="K532" s="488"/>
      <c r="L532" s="488"/>
      <c r="M532" s="1845" t="s">
        <v>390</v>
      </c>
      <c r="N532" s="1734"/>
      <c r="O532" s="560">
        <v>0.13953283241137263</v>
      </c>
      <c r="P532" s="488"/>
      <c r="Q532" s="488"/>
      <c r="BA532" s="207"/>
      <c r="BB532" s="281"/>
      <c r="BC532" s="207"/>
      <c r="BD532" s="207"/>
      <c r="BE532" s="207"/>
      <c r="BF532" s="207"/>
      <c r="BG532" s="207"/>
      <c r="BH532" s="207"/>
      <c r="BI532" s="207"/>
      <c r="BJ532" s="207"/>
      <c r="BK532" s="207"/>
      <c r="BL532" s="207"/>
      <c r="BM532" s="207"/>
      <c r="BN532" s="207"/>
      <c r="BO532" s="207"/>
      <c r="BP532" s="207"/>
      <c r="BQ532" s="207"/>
      <c r="BR532" s="207"/>
      <c r="BS532" s="207"/>
      <c r="BT532" s="207"/>
      <c r="BU532" s="207"/>
      <c r="BV532" s="207"/>
      <c r="BW532" s="207"/>
      <c r="BX532" s="207"/>
      <c r="BY532" s="207"/>
      <c r="BZ532" s="208"/>
      <c r="CA532" s="208"/>
      <c r="CB532" s="208"/>
      <c r="CC532" s="208"/>
      <c r="CD532" s="208"/>
      <c r="CE532" s="208"/>
      <c r="CF532" s="208"/>
      <c r="CG532" s="208"/>
      <c r="CH532" s="208"/>
      <c r="CI532" s="208"/>
      <c r="CJ532" s="208"/>
      <c r="CK532" s="208"/>
      <c r="CL532" s="208"/>
      <c r="CM532" s="208"/>
      <c r="CN532" s="208"/>
      <c r="CO532" s="208"/>
      <c r="CP532" s="208"/>
      <c r="CQ532" s="208"/>
      <c r="CR532" s="208"/>
      <c r="CS532" s="208"/>
      <c r="CT532" s="208"/>
      <c r="CU532" s="208"/>
      <c r="CV532" s="208"/>
      <c r="CW532" s="208"/>
      <c r="CX532" s="208"/>
      <c r="CY532" s="208"/>
      <c r="CZ532" s="208"/>
    </row>
    <row r="533" s="212" customFormat="true" ht="25.15" customHeight="true" x14ac:dyDescent="0.2">
      <c r="C533" s="1843" t="s">
        <v>388</v>
      </c>
      <c r="D533" s="1734"/>
      <c r="E533" s="558">
        <v>0.19564248575173629</v>
      </c>
      <c r="F533" s="488"/>
      <c r="G533" s="488"/>
      <c r="H533" s="1844" t="s">
        <v>386</v>
      </c>
      <c r="I533" s="1734"/>
      <c r="J533" s="559">
        <v>0.17703409123328315</v>
      </c>
      <c r="K533" s="488"/>
      <c r="L533" s="488"/>
      <c r="M533" s="1845" t="s">
        <v>386</v>
      </c>
      <c r="N533" s="1734"/>
      <c r="O533" s="560">
        <v>0.23090708030101875</v>
      </c>
      <c r="P533" s="488"/>
      <c r="Q533" s="488"/>
      <c r="BA533" s="207"/>
      <c r="BB533" s="281"/>
      <c r="BC533" s="207"/>
      <c r="BD533" s="207"/>
      <c r="BE533" s="207"/>
      <c r="BF533" s="207"/>
      <c r="BG533" s="207"/>
      <c r="BH533" s="207"/>
      <c r="BI533" s="207"/>
      <c r="BJ533" s="207"/>
      <c r="BK533" s="207"/>
      <c r="BL533" s="207"/>
      <c r="BM533" s="207"/>
      <c r="BN533" s="207"/>
      <c r="BO533" s="207"/>
      <c r="BP533" s="207"/>
      <c r="BQ533" s="207"/>
      <c r="BR533" s="207"/>
      <c r="BS533" s="207"/>
      <c r="BT533" s="207"/>
      <c r="BU533" s="207"/>
      <c r="BV533" s="207"/>
      <c r="BW533" s="207"/>
      <c r="BX533" s="207"/>
      <c r="BY533" s="207"/>
      <c r="BZ533" s="208"/>
      <c r="CA533" s="208"/>
      <c r="CB533" s="208"/>
      <c r="CC533" s="208"/>
      <c r="CD533" s="208"/>
      <c r="CE533" s="208"/>
      <c r="CF533" s="208"/>
      <c r="CG533" s="208"/>
      <c r="CH533" s="208"/>
      <c r="CI533" s="208"/>
      <c r="CJ533" s="208"/>
      <c r="CK533" s="208"/>
      <c r="CL533" s="208"/>
      <c r="CM533" s="208"/>
      <c r="CN533" s="208"/>
      <c r="CO533" s="208"/>
      <c r="CP533" s="208"/>
      <c r="CQ533" s="208"/>
      <c r="CR533" s="208"/>
      <c r="CS533" s="208"/>
      <c r="CT533" s="208"/>
      <c r="CU533" s="208"/>
      <c r="CV533" s="208"/>
      <c r="CW533" s="208"/>
      <c r="CX533" s="208"/>
      <c r="CY533" s="208"/>
      <c r="CZ533" s="208"/>
    </row>
    <row r="534" s="212" customFormat="true" ht="25.15" customHeight="true" x14ac:dyDescent="0.2">
      <c r="C534" s="1843" t="s">
        <v>387</v>
      </c>
      <c r="D534" s="1734"/>
      <c r="E534" s="558">
        <v>0.19947311759410286</v>
      </c>
      <c r="F534" s="488"/>
      <c r="G534" s="488"/>
      <c r="H534" s="1844" t="s">
        <v>408</v>
      </c>
      <c r="I534" s="1734"/>
      <c r="J534" s="559">
        <v>7.1776314636840823E-4</v>
      </c>
      <c r="K534" s="488"/>
      <c r="L534" s="488"/>
      <c r="M534" s="1845" t="s">
        <v>408</v>
      </c>
      <c r="N534" s="1734"/>
      <c r="O534" s="560">
        <v>1.1818460139651278E-2</v>
      </c>
      <c r="P534" s="488"/>
      <c r="Q534" s="488"/>
      <c r="BA534" s="207"/>
      <c r="BB534" s="281"/>
      <c r="BC534" s="207"/>
      <c r="BD534" s="207"/>
      <c r="BE534" s="207"/>
      <c r="BF534" s="207"/>
      <c r="BG534" s="207"/>
      <c r="BH534" s="207"/>
      <c r="BI534" s="207"/>
      <c r="BJ534" s="207"/>
      <c r="BK534" s="207"/>
      <c r="BL534" s="207"/>
      <c r="BM534" s="207"/>
      <c r="BN534" s="207"/>
      <c r="BO534" s="207"/>
      <c r="BP534" s="207"/>
      <c r="BQ534" s="207"/>
      <c r="BR534" s="207"/>
      <c r="BS534" s="207"/>
      <c r="BT534" s="207"/>
      <c r="BU534" s="207"/>
      <c r="BV534" s="207"/>
      <c r="BW534" s="207"/>
      <c r="BX534" s="207"/>
      <c r="BY534" s="207"/>
      <c r="BZ534" s="208"/>
      <c r="CA534" s="208"/>
      <c r="CB534" s="208"/>
      <c r="CC534" s="208"/>
      <c r="CD534" s="208"/>
      <c r="CE534" s="208"/>
      <c r="CF534" s="208"/>
      <c r="CG534" s="208"/>
      <c r="CH534" s="208"/>
      <c r="CI534" s="208"/>
      <c r="CJ534" s="208"/>
      <c r="CK534" s="208"/>
      <c r="CL534" s="208"/>
      <c r="CM534" s="208"/>
      <c r="CN534" s="208"/>
      <c r="CO534" s="208"/>
      <c r="CP534" s="208"/>
      <c r="CQ534" s="208"/>
      <c r="CR534" s="208"/>
      <c r="CS534" s="208"/>
      <c r="CT534" s="208"/>
      <c r="CU534" s="208"/>
      <c r="CV534" s="208"/>
      <c r="CW534" s="208"/>
      <c r="CX534" s="208"/>
      <c r="CY534" s="208"/>
      <c r="CZ534" s="208"/>
    </row>
    <row r="535" s="212" customFormat="true" ht="25.15" customHeight="true" x14ac:dyDescent="0.2">
      <c r="C535" s="1843" t="s">
        <v>384</v>
      </c>
      <c r="D535" s="1734"/>
      <c r="E535" s="558">
        <v>0.29485445939018395</v>
      </c>
      <c r="F535" s="488"/>
      <c r="G535" s="488"/>
      <c r="H535" s="1844" t="s">
        <v>313</v>
      </c>
      <c r="I535" s="1734"/>
      <c r="J535" s="559">
        <v>1.3910364893532118E-3</v>
      </c>
      <c r="K535" s="488"/>
      <c r="L535" s="488"/>
      <c r="M535" s="1845" t="s">
        <v>313</v>
      </c>
      <c r="N535" s="1734"/>
      <c r="O535" s="560">
        <v>3.87366320309992E-3</v>
      </c>
      <c r="P535" s="488"/>
      <c r="Q535" s="488"/>
      <c r="BA535" s="207"/>
      <c r="BB535" s="281"/>
      <c r="BC535" s="207"/>
      <c r="BD535" s="207"/>
      <c r="BE535" s="207"/>
      <c r="BF535" s="207"/>
      <c r="BG535" s="207"/>
      <c r="BH535" s="207"/>
      <c r="BI535" s="207"/>
      <c r="BJ535" s="207"/>
      <c r="BK535" s="207"/>
      <c r="BL535" s="207"/>
      <c r="BM535" s="207"/>
      <c r="BN535" s="207"/>
      <c r="BO535" s="207"/>
      <c r="BP535" s="207"/>
      <c r="BQ535" s="207"/>
      <c r="BR535" s="207"/>
      <c r="BS535" s="207"/>
      <c r="BT535" s="207"/>
      <c r="BU535" s="207"/>
      <c r="BV535" s="207"/>
      <c r="BW535" s="207"/>
      <c r="BX535" s="207"/>
      <c r="BY535" s="207"/>
      <c r="BZ535" s="208"/>
      <c r="CA535" s="208"/>
      <c r="CB535" s="208"/>
      <c r="CC535" s="208"/>
      <c r="CD535" s="208"/>
      <c r="CE535" s="208"/>
      <c r="CF535" s="208"/>
      <c r="CG535" s="208"/>
      <c r="CH535" s="208"/>
      <c r="CI535" s="208"/>
      <c r="CJ535" s="208"/>
      <c r="CK535" s="208"/>
      <c r="CL535" s="208"/>
      <c r="CM535" s="208"/>
      <c r="CN535" s="208"/>
      <c r="CO535" s="208"/>
      <c r="CP535" s="208"/>
      <c r="CQ535" s="208"/>
      <c r="CR535" s="208"/>
      <c r="CS535" s="208"/>
      <c r="CT535" s="208"/>
      <c r="CU535" s="208"/>
      <c r="CV535" s="208"/>
      <c r="CW535" s="208"/>
      <c r="CX535" s="208"/>
      <c r="CY535" s="208"/>
      <c r="CZ535" s="208"/>
    </row>
    <row r="536" s="212" customFormat="true" ht="25.15" customHeight="true" x14ac:dyDescent="0.2">
      <c r="C536" s="1843" t="s">
        <v>380</v>
      </c>
      <c r="D536" s="1734"/>
      <c r="E536" s="558">
        <v>0.32326446563090427</v>
      </c>
      <c r="F536" s="488"/>
      <c r="G536" s="488"/>
      <c r="H536" s="1844" t="s">
        <v>392</v>
      </c>
      <c r="I536" s="1734"/>
      <c r="J536" s="559">
        <v>7.7196765341556173E-2</v>
      </c>
      <c r="K536" s="488"/>
      <c r="L536" s="488"/>
      <c r="M536" s="1845" t="s">
        <v>392</v>
      </c>
      <c r="N536" s="1734"/>
      <c r="O536" s="560">
        <v>1.3801143062748985E-2</v>
      </c>
      <c r="P536" s="488"/>
      <c r="Q536" s="488"/>
      <c r="BA536" s="207"/>
      <c r="BB536" s="281"/>
      <c r="BC536" s="207"/>
      <c r="BD536" s="207"/>
      <c r="BE536" s="207"/>
      <c r="BF536" s="207"/>
      <c r="BG536" s="207"/>
      <c r="BH536" s="207"/>
      <c r="BI536" s="207"/>
      <c r="BJ536" s="207"/>
      <c r="BK536" s="207"/>
      <c r="BL536" s="207"/>
      <c r="BM536" s="207"/>
      <c r="BN536" s="207"/>
      <c r="BO536" s="207"/>
      <c r="BP536" s="207"/>
      <c r="BQ536" s="207"/>
      <c r="BR536" s="207"/>
      <c r="BS536" s="207"/>
      <c r="BT536" s="207"/>
      <c r="BU536" s="207"/>
      <c r="BV536" s="207"/>
      <c r="BW536" s="207"/>
      <c r="BX536" s="207"/>
      <c r="BY536" s="207"/>
      <c r="BZ536" s="208"/>
      <c r="CA536" s="208"/>
      <c r="CB536" s="208"/>
      <c r="CC536" s="208"/>
      <c r="CD536" s="208"/>
      <c r="CE536" s="208"/>
      <c r="CF536" s="208"/>
      <c r="CG536" s="208"/>
      <c r="CH536" s="208"/>
      <c r="CI536" s="208"/>
      <c r="CJ536" s="208"/>
      <c r="CK536" s="208"/>
      <c r="CL536" s="208"/>
      <c r="CM536" s="208"/>
      <c r="CN536" s="208"/>
      <c r="CO536" s="208"/>
      <c r="CP536" s="208"/>
      <c r="CQ536" s="208"/>
      <c r="CR536" s="208"/>
      <c r="CS536" s="208"/>
      <c r="CT536" s="208"/>
      <c r="CU536" s="208"/>
      <c r="CV536" s="208"/>
      <c r="CW536" s="208"/>
      <c r="CX536" s="208"/>
      <c r="CY536" s="208"/>
      <c r="CZ536" s="208"/>
    </row>
    <row r="537" s="212" customFormat="true" ht="25.15" customHeight="true" x14ac:dyDescent="0.2">
      <c r="C537" s="1843" t="s">
        <v>391</v>
      </c>
      <c r="D537" s="1734"/>
      <c r="E537" s="558">
        <v>0.11814538647491693</v>
      </c>
      <c r="F537" s="488"/>
      <c r="G537" s="488"/>
      <c r="H537" s="1844" t="s">
        <v>393</v>
      </c>
      <c r="I537" s="1734"/>
      <c r="J537" s="559">
        <v>8.1877776900839319E-2</v>
      </c>
      <c r="K537" s="488"/>
      <c r="L537" s="488"/>
      <c r="M537" s="1845" t="s">
        <v>393</v>
      </c>
      <c r="N537" s="1734"/>
      <c r="O537" s="560">
        <v>7.3289582294955344E-2</v>
      </c>
      <c r="P537" s="488"/>
      <c r="Q537" s="488"/>
      <c r="BA537" s="207"/>
      <c r="BB537" s="281"/>
      <c r="BC537" s="207"/>
      <c r="BD537" s="207"/>
      <c r="BE537" s="207"/>
      <c r="BF537" s="207"/>
      <c r="BG537" s="207"/>
      <c r="BH537" s="207"/>
      <c r="BI537" s="207"/>
      <c r="BJ537" s="207"/>
      <c r="BK537" s="207"/>
      <c r="BL537" s="207"/>
      <c r="BM537" s="207"/>
      <c r="BN537" s="207"/>
      <c r="BO537" s="207"/>
      <c r="BP537" s="207"/>
      <c r="BQ537" s="207"/>
      <c r="BR537" s="207"/>
      <c r="BS537" s="207"/>
      <c r="BT537" s="207"/>
      <c r="BU537" s="207"/>
      <c r="BV537" s="207"/>
      <c r="BW537" s="207"/>
      <c r="BX537" s="207"/>
      <c r="BY537" s="207"/>
      <c r="BZ537" s="208"/>
      <c r="CA537" s="208"/>
      <c r="CB537" s="208"/>
      <c r="CC537" s="208"/>
      <c r="CD537" s="208"/>
      <c r="CE537" s="208"/>
      <c r="CF537" s="208"/>
      <c r="CG537" s="208"/>
      <c r="CH537" s="208"/>
      <c r="CI537" s="208"/>
      <c r="CJ537" s="208"/>
      <c r="CK537" s="208"/>
      <c r="CL537" s="208"/>
      <c r="CM537" s="208"/>
      <c r="CN537" s="208"/>
      <c r="CO537" s="208"/>
      <c r="CP537" s="208"/>
      <c r="CQ537" s="208"/>
      <c r="CR537" s="208"/>
      <c r="CS537" s="208"/>
      <c r="CT537" s="208"/>
      <c r="CU537" s="208"/>
      <c r="CV537" s="208"/>
      <c r="CW537" s="208"/>
      <c r="CX537" s="208"/>
      <c r="CY537" s="208"/>
      <c r="CZ537" s="208"/>
    </row>
    <row r="538" s="212" customFormat="true" ht="25.15" customHeight="true" x14ac:dyDescent="0.2">
      <c r="C538" s="1843" t="s">
        <v>402</v>
      </c>
      <c r="D538" s="1734"/>
      <c r="E538" s="558">
        <v>6.0463912239710821E-3</v>
      </c>
      <c r="F538" s="488"/>
      <c r="G538" s="488"/>
      <c r="H538" s="1844" t="s">
        <v>381</v>
      </c>
      <c r="I538" s="1734"/>
      <c r="J538" s="559">
        <v>0.27390204039447658</v>
      </c>
      <c r="K538" s="488"/>
      <c r="L538" s="488"/>
      <c r="M538" s="1845" t="s">
        <v>381</v>
      </c>
      <c r="N538" s="1734"/>
      <c r="O538" s="560">
        <v>0.2838757792749122</v>
      </c>
      <c r="P538" s="488"/>
      <c r="Q538" s="488"/>
      <c r="BA538" s="207"/>
      <c r="BB538" s="281"/>
      <c r="BC538" s="207"/>
      <c r="BD538" s="207"/>
      <c r="BE538" s="207"/>
      <c r="BF538" s="207"/>
      <c r="BG538" s="207"/>
      <c r="BH538" s="207"/>
      <c r="BI538" s="207"/>
      <c r="BJ538" s="207"/>
      <c r="BK538" s="207"/>
      <c r="BL538" s="207"/>
      <c r="BM538" s="207"/>
      <c r="BN538" s="207"/>
      <c r="BO538" s="207"/>
      <c r="BP538" s="207"/>
      <c r="BQ538" s="207"/>
      <c r="BR538" s="207"/>
      <c r="BS538" s="207"/>
      <c r="BT538" s="207"/>
      <c r="BU538" s="207"/>
      <c r="BV538" s="207"/>
      <c r="BW538" s="207"/>
      <c r="BX538" s="207"/>
      <c r="BY538" s="207"/>
      <c r="BZ538" s="208"/>
      <c r="CA538" s="208"/>
      <c r="CB538" s="208"/>
      <c r="CC538" s="208"/>
      <c r="CD538" s="208"/>
      <c r="CE538" s="208"/>
      <c r="CF538" s="208"/>
      <c r="CG538" s="208"/>
      <c r="CH538" s="208"/>
      <c r="CI538" s="208"/>
      <c r="CJ538" s="208"/>
      <c r="CK538" s="208"/>
      <c r="CL538" s="208"/>
      <c r="CM538" s="208"/>
      <c r="CN538" s="208"/>
      <c r="CO538" s="208"/>
      <c r="CP538" s="208"/>
      <c r="CQ538" s="208"/>
      <c r="CR538" s="208"/>
      <c r="CS538" s="208"/>
      <c r="CT538" s="208"/>
      <c r="CU538" s="208"/>
      <c r="CV538" s="208"/>
      <c r="CW538" s="208"/>
      <c r="CX538" s="208"/>
      <c r="CY538" s="208"/>
      <c r="CZ538" s="208"/>
    </row>
    <row r="539" s="212" customFormat="true" ht="25.15" customHeight="true" x14ac:dyDescent="0.2">
      <c r="C539" s="1843" t="s">
        <v>396</v>
      </c>
      <c r="D539" s="1734"/>
      <c r="E539" s="558">
        <v>1.4363461020245234E-2</v>
      </c>
      <c r="F539" s="488"/>
      <c r="G539" s="488"/>
      <c r="H539" s="1844" t="s">
        <v>377</v>
      </c>
      <c r="I539" s="1734"/>
      <c r="J539" s="559">
        <v>0.36912931727425657</v>
      </c>
      <c r="K539" s="488"/>
      <c r="L539" s="488"/>
      <c r="M539" s="1845" t="s">
        <v>377</v>
      </c>
      <c r="N539" s="1734"/>
      <c r="O539" s="560">
        <v>0.43450114014533092</v>
      </c>
      <c r="P539" s="488"/>
      <c r="Q539" s="488"/>
      <c r="BA539" s="207"/>
      <c r="BB539" s="281"/>
      <c r="BC539" s="207"/>
      <c r="BD539" s="207"/>
      <c r="BE539" s="207"/>
      <c r="BF539" s="207"/>
      <c r="BG539" s="207"/>
      <c r="BH539" s="207"/>
      <c r="BI539" s="207"/>
      <c r="BJ539" s="207"/>
      <c r="BK539" s="207"/>
      <c r="BL539" s="207"/>
      <c r="BM539" s="207"/>
      <c r="BN539" s="207"/>
      <c r="BO539" s="207"/>
      <c r="BP539" s="207"/>
      <c r="BQ539" s="207"/>
      <c r="BR539" s="207"/>
      <c r="BS539" s="207"/>
      <c r="BT539" s="207"/>
      <c r="BU539" s="207"/>
      <c r="BV539" s="207"/>
      <c r="BW539" s="207"/>
      <c r="BX539" s="207"/>
      <c r="BY539" s="207"/>
      <c r="BZ539" s="208"/>
      <c r="CA539" s="208"/>
      <c r="CB539" s="208"/>
      <c r="CC539" s="208"/>
      <c r="CD539" s="208"/>
      <c r="CE539" s="208"/>
      <c r="CF539" s="208"/>
      <c r="CG539" s="208"/>
      <c r="CH539" s="208"/>
      <c r="CI539" s="208"/>
      <c r="CJ539" s="208"/>
      <c r="CK539" s="208"/>
      <c r="CL539" s="208"/>
      <c r="CM539" s="208"/>
      <c r="CN539" s="208"/>
      <c r="CO539" s="208"/>
      <c r="CP539" s="208"/>
      <c r="CQ539" s="208"/>
      <c r="CR539" s="208"/>
      <c r="CS539" s="208"/>
      <c r="CT539" s="208"/>
      <c r="CU539" s="208"/>
      <c r="CV539" s="208"/>
      <c r="CW539" s="208"/>
      <c r="CX539" s="208"/>
      <c r="CY539" s="208"/>
      <c r="CZ539" s="208"/>
    </row>
    <row r="540" s="212" customFormat="true" ht="25.15" customHeight="true" x14ac:dyDescent="0.2">
      <c r="C540" s="1843" t="s">
        <v>238</v>
      </c>
      <c r="D540" s="1734"/>
      <c r="E540" s="558">
        <v>0.32065814933243802</v>
      </c>
      <c r="F540" s="488"/>
      <c r="G540" s="488"/>
      <c r="H540" s="1844" t="s">
        <v>383</v>
      </c>
      <c r="I540" s="1734"/>
      <c r="J540" s="559">
        <v>0.26240695232092487</v>
      </c>
      <c r="K540" s="488"/>
      <c r="L540" s="488"/>
      <c r="M540" s="1845" t="s">
        <v>383</v>
      </c>
      <c r="N540" s="1734"/>
      <c r="O540" s="560">
        <v>0.26701979632760942</v>
      </c>
      <c r="P540" s="488"/>
      <c r="Q540" s="488"/>
      <c r="BA540" s="207"/>
      <c r="BB540" s="281"/>
      <c r="BC540" s="207"/>
      <c r="BD540" s="207"/>
      <c r="BE540" s="207"/>
      <c r="BF540" s="207"/>
      <c r="BG540" s="207"/>
      <c r="BH540" s="207"/>
      <c r="BI540" s="207"/>
      <c r="BJ540" s="207"/>
      <c r="BK540" s="207"/>
      <c r="BL540" s="207"/>
      <c r="BM540" s="207"/>
      <c r="BN540" s="207"/>
      <c r="BO540" s="207"/>
      <c r="BP540" s="207"/>
      <c r="BQ540" s="207"/>
      <c r="BR540" s="207"/>
      <c r="BS540" s="207"/>
      <c r="BT540" s="207"/>
      <c r="BU540" s="207"/>
      <c r="BV540" s="207"/>
      <c r="BW540" s="207"/>
      <c r="BX540" s="207"/>
      <c r="BY540" s="207"/>
      <c r="BZ540" s="208"/>
      <c r="CA540" s="208"/>
      <c r="CB540" s="208"/>
      <c r="CC540" s="208"/>
      <c r="CD540" s="208"/>
      <c r="CE540" s="208"/>
      <c r="CF540" s="208"/>
      <c r="CG540" s="208"/>
      <c r="CH540" s="208"/>
      <c r="CI540" s="208"/>
      <c r="CJ540" s="208"/>
      <c r="CK540" s="208"/>
      <c r="CL540" s="208"/>
      <c r="CM540" s="208"/>
      <c r="CN540" s="208"/>
      <c r="CO540" s="208"/>
      <c r="CP540" s="208"/>
      <c r="CQ540" s="208"/>
      <c r="CR540" s="208"/>
      <c r="CS540" s="208"/>
      <c r="CT540" s="208"/>
      <c r="CU540" s="208"/>
      <c r="CV540" s="208"/>
      <c r="CW540" s="208"/>
      <c r="CX540" s="208"/>
      <c r="CY540" s="208"/>
      <c r="CZ540" s="208"/>
    </row>
    <row r="541" s="212" customFormat="true" ht="25.15" customHeight="true" x14ac:dyDescent="0.2">
      <c r="C541" s="1843" t="s">
        <v>280</v>
      </c>
      <c r="D541" s="1734"/>
      <c r="E541" s="558">
        <v>2.8124335025652486E-3</v>
      </c>
      <c r="F541" s="488"/>
      <c r="G541" s="488"/>
      <c r="H541" s="1844" t="s">
        <v>397</v>
      </c>
      <c r="I541" s="1734"/>
      <c r="J541" s="559">
        <v>6.2862266796266428E-2</v>
      </c>
      <c r="K541" s="488"/>
      <c r="L541" s="488"/>
      <c r="M541" s="1845" t="s">
        <v>397</v>
      </c>
      <c r="N541" s="1734"/>
      <c r="O541" s="560">
        <v>4.5346292096931397E-2</v>
      </c>
      <c r="P541" s="488"/>
      <c r="Q541" s="488"/>
      <c r="BA541" s="207"/>
      <c r="BB541" s="281"/>
      <c r="BC541" s="207"/>
      <c r="BD541" s="207"/>
      <c r="BE541" s="207"/>
      <c r="BF541" s="207"/>
      <c r="BG541" s="207"/>
      <c r="BH541" s="207"/>
      <c r="BI541" s="207"/>
      <c r="BJ541" s="207"/>
      <c r="BK541" s="207"/>
      <c r="BL541" s="207"/>
      <c r="BM541" s="207"/>
      <c r="BN541" s="207"/>
      <c r="BO541" s="207"/>
      <c r="BP541" s="207"/>
      <c r="BQ541" s="207"/>
      <c r="BR541" s="207"/>
      <c r="BS541" s="207"/>
      <c r="BT541" s="207"/>
      <c r="BU541" s="207"/>
      <c r="BV541" s="207"/>
      <c r="BW541" s="207"/>
      <c r="BX541" s="207"/>
      <c r="BY541" s="207"/>
      <c r="BZ541" s="208"/>
      <c r="CA541" s="208"/>
      <c r="CB541" s="208"/>
      <c r="CC541" s="208"/>
      <c r="CD541" s="208"/>
      <c r="CE541" s="208"/>
      <c r="CF541" s="208"/>
      <c r="CG541" s="208"/>
      <c r="CH541" s="208"/>
      <c r="CI541" s="208"/>
      <c r="CJ541" s="208"/>
      <c r="CK541" s="208"/>
      <c r="CL541" s="208"/>
      <c r="CM541" s="208"/>
      <c r="CN541" s="208"/>
      <c r="CO541" s="208"/>
      <c r="CP541" s="208"/>
      <c r="CQ541" s="208"/>
      <c r="CR541" s="208"/>
      <c r="CS541" s="208"/>
      <c r="CT541" s="208"/>
      <c r="CU541" s="208"/>
      <c r="CV541" s="208"/>
      <c r="CW541" s="208"/>
      <c r="CX541" s="208"/>
      <c r="CY541" s="208"/>
      <c r="CZ541" s="208"/>
    </row>
    <row r="542" s="212" customFormat="true" ht="25.15" customHeight="true" x14ac:dyDescent="0.2">
      <c r="C542" s="1843" t="s">
        <v>251</v>
      </c>
      <c r="D542" s="1734"/>
      <c r="E542" s="558">
        <v>6.4553444012757893E-2</v>
      </c>
      <c r="F542" s="488"/>
      <c r="G542" s="488"/>
      <c r="H542" s="1844" t="s">
        <v>378</v>
      </c>
      <c r="I542" s="1734"/>
      <c r="J542" s="559">
        <v>0.315890309487805</v>
      </c>
      <c r="K542" s="488"/>
      <c r="L542" s="488"/>
      <c r="M542" s="1845" t="s">
        <v>378</v>
      </c>
      <c r="N542" s="1734"/>
      <c r="O542" s="560">
        <v>0.32845530130039435</v>
      </c>
      <c r="P542" s="488"/>
      <c r="Q542" s="488"/>
      <c r="BA542" s="207"/>
      <c r="BB542" s="281"/>
      <c r="BC542" s="207"/>
      <c r="BD542" s="207"/>
      <c r="BE542" s="207"/>
      <c r="BF542" s="207"/>
      <c r="BG542" s="207"/>
      <c r="BH542" s="207"/>
      <c r="BI542" s="207"/>
      <c r="BJ542" s="207"/>
      <c r="BK542" s="207"/>
      <c r="BL542" s="207"/>
      <c r="BM542" s="207"/>
      <c r="BN542" s="207"/>
      <c r="BO542" s="207"/>
      <c r="BP542" s="207"/>
      <c r="BQ542" s="207"/>
      <c r="BR542" s="207"/>
      <c r="BS542" s="207"/>
      <c r="BT542" s="207"/>
      <c r="BU542" s="207"/>
      <c r="BV542" s="207"/>
      <c r="BW542" s="207"/>
      <c r="BX542" s="207"/>
      <c r="BY542" s="207"/>
      <c r="BZ542" s="208"/>
      <c r="CA542" s="208"/>
      <c r="CB542" s="208"/>
      <c r="CC542" s="208"/>
      <c r="CD542" s="208"/>
      <c r="CE542" s="208"/>
      <c r="CF542" s="208"/>
      <c r="CG542" s="208"/>
      <c r="CH542" s="208"/>
      <c r="CI542" s="208"/>
      <c r="CJ542" s="208"/>
      <c r="CK542" s="208"/>
      <c r="CL542" s="208"/>
      <c r="CM542" s="208"/>
      <c r="CN542" s="208"/>
      <c r="CO542" s="208"/>
      <c r="CP542" s="208"/>
      <c r="CQ542" s="208"/>
      <c r="CR542" s="208"/>
      <c r="CS542" s="208"/>
      <c r="CT542" s="208"/>
      <c r="CU542" s="208"/>
      <c r="CV542" s="208"/>
      <c r="CW542" s="208"/>
      <c r="CX542" s="208"/>
      <c r="CY542" s="208"/>
      <c r="CZ542" s="208"/>
    </row>
    <row r="543" s="212" customFormat="true" ht="25.15" customHeight="true" x14ac:dyDescent="0.2">
      <c r="C543" s="1843" t="s">
        <v>301</v>
      </c>
      <c r="D543" s="1734"/>
      <c r="E543" s="558">
        <v>4.9260970111367013E-4</v>
      </c>
      <c r="F543" s="488"/>
      <c r="G543" s="488"/>
      <c r="H543" s="1844" t="s">
        <v>379</v>
      </c>
      <c r="I543" s="1734"/>
      <c r="J543" s="559">
        <v>0.17098560714075206</v>
      </c>
      <c r="K543" s="488"/>
      <c r="L543" s="488"/>
      <c r="M543" s="1845" t="s">
        <v>379</v>
      </c>
      <c r="N543" s="1734"/>
      <c r="O543" s="560">
        <v>0.34787455410519225</v>
      </c>
      <c r="P543" s="488"/>
      <c r="Q543" s="488"/>
      <c r="BA543" s="207"/>
      <c r="BB543" s="281"/>
      <c r="BC543" s="207"/>
      <c r="BD543" s="207"/>
      <c r="BE543" s="207"/>
      <c r="BF543" s="207"/>
      <c r="BG543" s="207"/>
      <c r="BH543" s="207"/>
      <c r="BI543" s="207"/>
      <c r="BJ543" s="207"/>
      <c r="BK543" s="207"/>
      <c r="BL543" s="207"/>
      <c r="BM543" s="207"/>
      <c r="BN543" s="207"/>
      <c r="BO543" s="207"/>
      <c r="BP543" s="207"/>
      <c r="BQ543" s="207"/>
      <c r="BR543" s="207"/>
      <c r="BS543" s="207"/>
      <c r="BT543" s="207"/>
      <c r="BU543" s="207"/>
      <c r="BV543" s="207"/>
      <c r="BW543" s="207"/>
      <c r="BX543" s="207"/>
      <c r="BY543" s="207"/>
      <c r="BZ543" s="208"/>
      <c r="CA543" s="208"/>
      <c r="CB543" s="208"/>
      <c r="CC543" s="208"/>
      <c r="CD543" s="208"/>
      <c r="CE543" s="208"/>
      <c r="CF543" s="208"/>
      <c r="CG543" s="208"/>
      <c r="CH543" s="208"/>
      <c r="CI543" s="208"/>
      <c r="CJ543" s="208"/>
      <c r="CK543" s="208"/>
      <c r="CL543" s="208"/>
      <c r="CM543" s="208"/>
      <c r="CN543" s="208"/>
      <c r="CO543" s="208"/>
      <c r="CP543" s="208"/>
      <c r="CQ543" s="208"/>
      <c r="CR543" s="208"/>
      <c r="CS543" s="208"/>
      <c r="CT543" s="208"/>
      <c r="CU543" s="208"/>
      <c r="CV543" s="208"/>
      <c r="CW543" s="208"/>
      <c r="CX543" s="208"/>
      <c r="CY543" s="208"/>
      <c r="CZ543" s="208"/>
    </row>
    <row r="544" s="212" customFormat="true" ht="25.15" customHeight="true" x14ac:dyDescent="0.2">
      <c r="C544" s="1843" t="s">
        <v>279</v>
      </c>
      <c r="D544" s="1734"/>
      <c r="E544" s="558">
        <v>8.6606111713347124E-3</v>
      </c>
      <c r="F544" s="488"/>
      <c r="G544" s="488"/>
      <c r="H544" s="1844" t="s">
        <v>411</v>
      </c>
      <c r="I544" s="1734"/>
      <c r="J544" s="565">
        <v>1.0858899266545813E-6</v>
      </c>
      <c r="K544" s="488"/>
      <c r="L544" s="488"/>
      <c r="M544" s="1845" t="s">
        <v>411</v>
      </c>
      <c r="N544" s="1734"/>
      <c r="O544" s="560">
        <v>7.3882396794136525E-3</v>
      </c>
      <c r="P544" s="488"/>
      <c r="Q544" s="488"/>
      <c r="BA544" s="207"/>
      <c r="BB544" s="281"/>
      <c r="BC544" s="207"/>
      <c r="BD544" s="207"/>
      <c r="BE544" s="207"/>
      <c r="BF544" s="207"/>
      <c r="BG544" s="207"/>
      <c r="BH544" s="207"/>
      <c r="BI544" s="207"/>
      <c r="BJ544" s="207"/>
      <c r="BK544" s="207"/>
      <c r="BL544" s="207"/>
      <c r="BM544" s="207"/>
      <c r="BN544" s="207"/>
      <c r="BO544" s="207"/>
      <c r="BP544" s="207"/>
      <c r="BQ544" s="207"/>
      <c r="BR544" s="207"/>
      <c r="BS544" s="207"/>
      <c r="BT544" s="207"/>
      <c r="BU544" s="207"/>
      <c r="BV544" s="207"/>
      <c r="BW544" s="207"/>
      <c r="BX544" s="207"/>
      <c r="BY544" s="207"/>
      <c r="BZ544" s="208"/>
      <c r="CA544" s="208"/>
      <c r="CB544" s="208"/>
      <c r="CC544" s="208"/>
      <c r="CD544" s="208"/>
      <c r="CE544" s="208"/>
      <c r="CF544" s="208"/>
      <c r="CG544" s="208"/>
      <c r="CH544" s="208"/>
      <c r="CI544" s="208"/>
      <c r="CJ544" s="208"/>
      <c r="CK544" s="208"/>
      <c r="CL544" s="208"/>
      <c r="CM544" s="208"/>
      <c r="CN544" s="208"/>
      <c r="CO544" s="208"/>
      <c r="CP544" s="208"/>
      <c r="CQ544" s="208"/>
      <c r="CR544" s="208"/>
      <c r="CS544" s="208"/>
      <c r="CT544" s="208"/>
      <c r="CU544" s="208"/>
      <c r="CV544" s="208"/>
      <c r="CW544" s="208"/>
      <c r="CX544" s="208"/>
      <c r="CY544" s="208"/>
      <c r="CZ544" s="208"/>
    </row>
    <row r="545" s="212" customFormat="true" ht="25.15" customHeight="true" x14ac:dyDescent="0.2">
      <c r="C545" s="1843" t="s">
        <v>290</v>
      </c>
      <c r="D545" s="1734"/>
      <c r="E545" s="558">
        <v>3.0628307991186046E-4</v>
      </c>
      <c r="F545" s="488"/>
      <c r="G545" s="488"/>
      <c r="H545" s="1844" t="s">
        <v>376</v>
      </c>
      <c r="I545" s="1734"/>
      <c r="J545" s="559">
        <v>0.36277675134986287</v>
      </c>
      <c r="K545" s="488"/>
      <c r="L545" s="488"/>
      <c r="M545" s="1845" t="s">
        <v>376</v>
      </c>
      <c r="N545" s="1734"/>
      <c r="O545" s="560">
        <v>0.51675757490068941</v>
      </c>
      <c r="P545" s="488"/>
      <c r="Q545" s="488"/>
      <c r="BA545" s="207"/>
      <c r="BB545" s="281"/>
      <c r="BC545" s="207"/>
      <c r="BD545" s="207"/>
      <c r="BE545" s="207"/>
      <c r="BF545" s="207"/>
      <c r="BG545" s="207"/>
      <c r="BH545" s="207"/>
      <c r="BI545" s="207"/>
      <c r="BJ545" s="207"/>
      <c r="BK545" s="207"/>
      <c r="BL545" s="207"/>
      <c r="BM545" s="207"/>
      <c r="BN545" s="207"/>
      <c r="BO545" s="207"/>
      <c r="BP545" s="207"/>
      <c r="BQ545" s="207"/>
      <c r="BR545" s="207"/>
      <c r="BS545" s="207"/>
      <c r="BT545" s="207"/>
      <c r="BU545" s="207"/>
      <c r="BV545" s="207"/>
      <c r="BW545" s="207"/>
      <c r="BX545" s="207"/>
      <c r="BY545" s="207"/>
      <c r="BZ545" s="208"/>
      <c r="CA545" s="208"/>
      <c r="CB545" s="208"/>
      <c r="CC545" s="208"/>
      <c r="CD545" s="208"/>
      <c r="CE545" s="208"/>
      <c r="CF545" s="208"/>
      <c r="CG545" s="208"/>
      <c r="CH545" s="208"/>
      <c r="CI545" s="208"/>
      <c r="CJ545" s="208"/>
      <c r="CK545" s="208"/>
      <c r="CL545" s="208"/>
      <c r="CM545" s="208"/>
      <c r="CN545" s="208"/>
      <c r="CO545" s="208"/>
      <c r="CP545" s="208"/>
      <c r="CQ545" s="208"/>
      <c r="CR545" s="208"/>
      <c r="CS545" s="208"/>
      <c r="CT545" s="208"/>
      <c r="CU545" s="208"/>
      <c r="CV545" s="208"/>
      <c r="CW545" s="208"/>
      <c r="CX545" s="208"/>
      <c r="CY545" s="208"/>
      <c r="CZ545" s="208"/>
    </row>
    <row r="546" s="212" customFormat="true" ht="25.15" customHeight="true" x14ac:dyDescent="0.2">
      <c r="C546" s="1843" t="s">
        <v>287</v>
      </c>
      <c r="D546" s="1734"/>
      <c r="E546" s="558">
        <v>7.4129748702809429E-3</v>
      </c>
      <c r="F546" s="488"/>
      <c r="G546" s="488"/>
      <c r="H546" s="1844" t="s">
        <v>385</v>
      </c>
      <c r="I546" s="1734"/>
      <c r="J546" s="559">
        <v>0.16802295315739527</v>
      </c>
      <c r="K546" s="488"/>
      <c r="L546" s="488"/>
      <c r="M546" s="1845" t="s">
        <v>385</v>
      </c>
      <c r="N546" s="1734"/>
      <c r="O546" s="560">
        <v>0.23657208151548109</v>
      </c>
      <c r="P546" s="488"/>
      <c r="Q546" s="488"/>
      <c r="BA546" s="207"/>
      <c r="BB546" s="281"/>
      <c r="BC546" s="207"/>
      <c r="BD546" s="207"/>
      <c r="BE546" s="207"/>
      <c r="BF546" s="207"/>
      <c r="BG546" s="207"/>
      <c r="BH546" s="207"/>
      <c r="BI546" s="207"/>
      <c r="BJ546" s="207"/>
      <c r="BK546" s="207"/>
      <c r="BL546" s="207"/>
      <c r="BM546" s="207"/>
      <c r="BN546" s="207"/>
      <c r="BO546" s="207"/>
      <c r="BP546" s="207"/>
      <c r="BQ546" s="207"/>
      <c r="BR546" s="207"/>
      <c r="BS546" s="207"/>
      <c r="BT546" s="207"/>
      <c r="BU546" s="207"/>
      <c r="BV546" s="207"/>
      <c r="BW546" s="207"/>
      <c r="BX546" s="207"/>
      <c r="BY546" s="207"/>
      <c r="BZ546" s="208"/>
      <c r="CA546" s="208"/>
      <c r="CB546" s="208"/>
      <c r="CC546" s="208"/>
      <c r="CD546" s="208"/>
      <c r="CE546" s="208"/>
      <c r="CF546" s="208"/>
      <c r="CG546" s="208"/>
      <c r="CH546" s="208"/>
      <c r="CI546" s="208"/>
      <c r="CJ546" s="208"/>
      <c r="CK546" s="208"/>
      <c r="CL546" s="208"/>
      <c r="CM546" s="208"/>
      <c r="CN546" s="208"/>
      <c r="CO546" s="208"/>
      <c r="CP546" s="208"/>
      <c r="CQ546" s="208"/>
      <c r="CR546" s="208"/>
      <c r="CS546" s="208"/>
      <c r="CT546" s="208"/>
      <c r="CU546" s="208"/>
      <c r="CV546" s="208"/>
      <c r="CW546" s="208"/>
      <c r="CX546" s="208"/>
      <c r="CY546" s="208"/>
      <c r="CZ546" s="208"/>
    </row>
    <row r="547" s="212" customFormat="true" ht="25.15" customHeight="true" x14ac:dyDescent="0.2">
      <c r="C547" s="1843" t="s">
        <v>303</v>
      </c>
      <c r="D547" s="1734"/>
      <c r="E547" s="566">
        <v>3.2702080568604813E-5</v>
      </c>
      <c r="F547" s="488"/>
      <c r="G547" s="488"/>
      <c r="H547" s="1844" t="s">
        <v>388</v>
      </c>
      <c r="I547" s="1734"/>
      <c r="J547" s="559">
        <v>0.18316221281748318</v>
      </c>
      <c r="K547" s="488"/>
      <c r="L547" s="488"/>
      <c r="M547" s="1845" t="s">
        <v>388</v>
      </c>
      <c r="N547" s="1734"/>
      <c r="O547" s="560">
        <v>0.1489757030803199</v>
      </c>
      <c r="P547" s="488"/>
      <c r="Q547" s="488"/>
      <c r="BA547" s="207"/>
      <c r="BB547" s="281"/>
      <c r="BC547" s="207"/>
      <c r="BD547" s="207"/>
      <c r="BE547" s="207"/>
      <c r="BF547" s="207"/>
      <c r="BG547" s="207"/>
      <c r="BH547" s="207"/>
      <c r="BI547" s="207"/>
      <c r="BJ547" s="207"/>
      <c r="BK547" s="207"/>
      <c r="BL547" s="207"/>
      <c r="BM547" s="207"/>
      <c r="BN547" s="207"/>
      <c r="BO547" s="207"/>
      <c r="BP547" s="207"/>
      <c r="BQ547" s="207"/>
      <c r="BR547" s="207"/>
      <c r="BS547" s="207"/>
      <c r="BT547" s="207"/>
      <c r="BU547" s="207"/>
      <c r="BV547" s="207"/>
      <c r="BW547" s="207"/>
      <c r="BX547" s="207"/>
      <c r="BY547" s="207"/>
      <c r="BZ547" s="208"/>
      <c r="CA547" s="208"/>
      <c r="CB547" s="208"/>
      <c r="CC547" s="208"/>
      <c r="CD547" s="208"/>
      <c r="CE547" s="208"/>
      <c r="CF547" s="208"/>
      <c r="CG547" s="208"/>
      <c r="CH547" s="208"/>
      <c r="CI547" s="208"/>
      <c r="CJ547" s="208"/>
      <c r="CK547" s="208"/>
      <c r="CL547" s="208"/>
      <c r="CM547" s="208"/>
      <c r="CN547" s="208"/>
      <c r="CO547" s="208"/>
      <c r="CP547" s="208"/>
      <c r="CQ547" s="208"/>
      <c r="CR547" s="208"/>
      <c r="CS547" s="208"/>
      <c r="CT547" s="208"/>
      <c r="CU547" s="208"/>
      <c r="CV547" s="208"/>
      <c r="CW547" s="208"/>
      <c r="CX547" s="208"/>
      <c r="CY547" s="208"/>
      <c r="CZ547" s="208"/>
    </row>
    <row r="548" s="212" customFormat="true" ht="25.15" customHeight="true" x14ac:dyDescent="0.2">
      <c r="C548" s="1843" t="s">
        <v>278</v>
      </c>
      <c r="D548" s="1734"/>
      <c r="E548" s="558">
        <v>4.0698396852103368E-3</v>
      </c>
      <c r="F548" s="488"/>
      <c r="G548" s="488"/>
      <c r="H548" s="1844" t="s">
        <v>387</v>
      </c>
      <c r="I548" s="1734"/>
      <c r="J548" s="559">
        <v>0.20960269005727045</v>
      </c>
      <c r="K548" s="488"/>
      <c r="L548" s="488"/>
      <c r="M548" s="1845" t="s">
        <v>387</v>
      </c>
      <c r="N548" s="1734"/>
      <c r="O548" s="560">
        <v>0.12715338282736666</v>
      </c>
      <c r="P548" s="488"/>
      <c r="Q548" s="488"/>
      <c r="BA548" s="207"/>
      <c r="BB548" s="281"/>
      <c r="BC548" s="207"/>
      <c r="BD548" s="207"/>
      <c r="BE548" s="207"/>
      <c r="BF548" s="207"/>
      <c r="BG548" s="207"/>
      <c r="BH548" s="207"/>
      <c r="BI548" s="207"/>
      <c r="BJ548" s="207"/>
      <c r="BK548" s="207"/>
      <c r="BL548" s="207"/>
      <c r="BM548" s="207"/>
      <c r="BN548" s="207"/>
      <c r="BO548" s="207"/>
      <c r="BP548" s="207"/>
      <c r="BQ548" s="207"/>
      <c r="BR548" s="207"/>
      <c r="BS548" s="207"/>
      <c r="BT548" s="207"/>
      <c r="BU548" s="207"/>
      <c r="BV548" s="207"/>
      <c r="BW548" s="207"/>
      <c r="BX548" s="207"/>
      <c r="BY548" s="207"/>
      <c r="BZ548" s="208"/>
      <c r="CA548" s="208"/>
      <c r="CB548" s="208"/>
      <c r="CC548" s="208"/>
      <c r="CD548" s="208"/>
      <c r="CE548" s="208"/>
      <c r="CF548" s="208"/>
      <c r="CG548" s="208"/>
      <c r="CH548" s="208"/>
      <c r="CI548" s="208"/>
      <c r="CJ548" s="208"/>
      <c r="CK548" s="208"/>
      <c r="CL548" s="208"/>
      <c r="CM548" s="208"/>
      <c r="CN548" s="208"/>
      <c r="CO548" s="208"/>
      <c r="CP548" s="208"/>
      <c r="CQ548" s="208"/>
      <c r="CR548" s="208"/>
      <c r="CS548" s="208"/>
      <c r="CT548" s="208"/>
      <c r="CU548" s="208"/>
      <c r="CV548" s="208"/>
      <c r="CW548" s="208"/>
      <c r="CX548" s="208"/>
      <c r="CY548" s="208"/>
      <c r="CZ548" s="208"/>
    </row>
    <row r="549" s="212" customFormat="true" ht="25.15" customHeight="true" x14ac:dyDescent="0.2">
      <c r="C549" s="1843" t="s">
        <v>252</v>
      </c>
      <c r="D549" s="1734"/>
      <c r="E549" s="558">
        <v>8.7746173659380311E-2</v>
      </c>
      <c r="F549" s="488"/>
      <c r="G549" s="488"/>
      <c r="H549" s="1844" t="s">
        <v>384</v>
      </c>
      <c r="I549" s="1734"/>
      <c r="J549" s="559">
        <v>0.26896581431415117</v>
      </c>
      <c r="K549" s="488"/>
      <c r="L549" s="488"/>
      <c r="M549" s="1845" t="s">
        <v>384</v>
      </c>
      <c r="N549" s="1734"/>
      <c r="O549" s="560">
        <v>0.23660862331105925</v>
      </c>
      <c r="P549" s="488"/>
      <c r="Q549" s="488"/>
      <c r="BA549" s="207"/>
      <c r="BB549" s="281"/>
      <c r="BC549" s="207"/>
      <c r="BD549" s="207"/>
      <c r="BE549" s="207"/>
      <c r="BF549" s="207"/>
      <c r="BG549" s="207"/>
      <c r="BH549" s="207"/>
      <c r="BI549" s="207"/>
      <c r="BJ549" s="207"/>
      <c r="BK549" s="207"/>
      <c r="BL549" s="207"/>
      <c r="BM549" s="207"/>
      <c r="BN549" s="207"/>
      <c r="BO549" s="207"/>
      <c r="BP549" s="207"/>
      <c r="BQ549" s="207"/>
      <c r="BR549" s="207"/>
      <c r="BS549" s="207"/>
      <c r="BT549" s="207"/>
      <c r="BU549" s="207"/>
      <c r="BV549" s="207"/>
      <c r="BW549" s="207"/>
      <c r="BX549" s="207"/>
      <c r="BY549" s="207"/>
      <c r="BZ549" s="208"/>
      <c r="CA549" s="208"/>
      <c r="CB549" s="208"/>
      <c r="CC549" s="208"/>
      <c r="CD549" s="208"/>
      <c r="CE549" s="208"/>
      <c r="CF549" s="208"/>
      <c r="CG549" s="208"/>
      <c r="CH549" s="208"/>
      <c r="CI549" s="208"/>
      <c r="CJ549" s="208"/>
      <c r="CK549" s="208"/>
      <c r="CL549" s="208"/>
      <c r="CM549" s="208"/>
      <c r="CN549" s="208"/>
      <c r="CO549" s="208"/>
      <c r="CP549" s="208"/>
      <c r="CQ549" s="208"/>
      <c r="CR549" s="208"/>
      <c r="CS549" s="208"/>
      <c r="CT549" s="208"/>
      <c r="CU549" s="208"/>
      <c r="CV549" s="208"/>
      <c r="CW549" s="208"/>
      <c r="CX549" s="208"/>
      <c r="CY549" s="208"/>
      <c r="CZ549" s="208"/>
    </row>
    <row r="550" s="212" customFormat="true" ht="25.15" customHeight="true" x14ac:dyDescent="0.2">
      <c r="C550" s="1843" t="s">
        <v>237</v>
      </c>
      <c r="D550" s="1734"/>
      <c r="E550" s="558">
        <v>0.11797026177420419</v>
      </c>
      <c r="F550" s="488"/>
      <c r="G550" s="488"/>
      <c r="H550" s="1844" t="s">
        <v>380</v>
      </c>
      <c r="I550" s="1734"/>
      <c r="J550" s="559">
        <v>0.32185588531573806</v>
      </c>
      <c r="K550" s="488"/>
      <c r="L550" s="488"/>
      <c r="M550" s="1845" t="s">
        <v>380</v>
      </c>
      <c r="N550" s="1734"/>
      <c r="O550" s="560">
        <v>0.24582826070560423</v>
      </c>
      <c r="P550" s="488"/>
      <c r="Q550" s="488"/>
      <c r="BA550" s="207"/>
      <c r="BB550" s="281"/>
      <c r="BC550" s="207"/>
      <c r="BD550" s="207"/>
      <c r="BE550" s="207"/>
      <c r="BF550" s="207"/>
      <c r="BG550" s="207"/>
      <c r="BH550" s="207"/>
      <c r="BI550" s="207"/>
      <c r="BJ550" s="207"/>
      <c r="BK550" s="207"/>
      <c r="BL550" s="207"/>
      <c r="BM550" s="207"/>
      <c r="BN550" s="207"/>
      <c r="BO550" s="207"/>
      <c r="BP550" s="207"/>
      <c r="BQ550" s="207"/>
      <c r="BR550" s="207"/>
      <c r="BS550" s="207"/>
      <c r="BT550" s="207"/>
      <c r="BU550" s="207"/>
      <c r="BV550" s="207"/>
      <c r="BW550" s="207"/>
      <c r="BX550" s="207"/>
      <c r="BY550" s="207"/>
      <c r="BZ550" s="208"/>
      <c r="CA550" s="208"/>
      <c r="CB550" s="208"/>
      <c r="CC550" s="208"/>
      <c r="CD550" s="208"/>
      <c r="CE550" s="208"/>
      <c r="CF550" s="208"/>
      <c r="CG550" s="208"/>
      <c r="CH550" s="208"/>
      <c r="CI550" s="208"/>
      <c r="CJ550" s="208"/>
      <c r="CK550" s="208"/>
      <c r="CL550" s="208"/>
      <c r="CM550" s="208"/>
      <c r="CN550" s="208"/>
      <c r="CO550" s="208"/>
      <c r="CP550" s="208"/>
      <c r="CQ550" s="208"/>
      <c r="CR550" s="208"/>
      <c r="CS550" s="208"/>
      <c r="CT550" s="208"/>
      <c r="CU550" s="208"/>
      <c r="CV550" s="208"/>
      <c r="CW550" s="208"/>
      <c r="CX550" s="208"/>
      <c r="CY550" s="208"/>
      <c r="CZ550" s="208"/>
    </row>
    <row r="551" s="212" customFormat="true" ht="25.15" customHeight="true" x14ac:dyDescent="0.2">
      <c r="C551" s="1843" t="s">
        <v>284</v>
      </c>
      <c r="D551" s="1734"/>
      <c r="E551" s="558">
        <v>3.798710648465826E-3</v>
      </c>
      <c r="F551" s="488"/>
      <c r="G551" s="488"/>
      <c r="H551" s="1844" t="s">
        <v>391</v>
      </c>
      <c r="I551" s="1734"/>
      <c r="J551" s="559">
        <v>0.11078276093243808</v>
      </c>
      <c r="K551" s="488"/>
      <c r="L551" s="488"/>
      <c r="M551" s="1845" t="s">
        <v>391</v>
      </c>
      <c r="N551" s="1734"/>
      <c r="O551" s="560">
        <v>0.13505167323393832</v>
      </c>
      <c r="P551" s="488"/>
      <c r="Q551" s="488"/>
      <c r="BA551" s="207"/>
      <c r="BB551" s="281"/>
      <c r="BC551" s="207"/>
      <c r="BD551" s="207"/>
      <c r="BE551" s="207"/>
      <c r="BF551" s="207"/>
      <c r="BG551" s="207"/>
      <c r="BH551" s="207"/>
      <c r="BI551" s="207"/>
      <c r="BJ551" s="207"/>
      <c r="BK551" s="207"/>
      <c r="BL551" s="207"/>
      <c r="BM551" s="207"/>
      <c r="BN551" s="207"/>
      <c r="BO551" s="207"/>
      <c r="BP551" s="207"/>
      <c r="BQ551" s="207"/>
      <c r="BR551" s="207"/>
      <c r="BS551" s="207"/>
      <c r="BT551" s="207"/>
      <c r="BU551" s="207"/>
      <c r="BV551" s="207"/>
      <c r="BW551" s="207"/>
      <c r="BX551" s="207"/>
      <c r="BY551" s="207"/>
      <c r="BZ551" s="208"/>
      <c r="CA551" s="208"/>
      <c r="CB551" s="208"/>
      <c r="CC551" s="208"/>
      <c r="CD551" s="208"/>
      <c r="CE551" s="208"/>
      <c r="CF551" s="208"/>
      <c r="CG551" s="208"/>
      <c r="CH551" s="208"/>
      <c r="CI551" s="208"/>
      <c r="CJ551" s="208"/>
      <c r="CK551" s="208"/>
      <c r="CL551" s="208"/>
      <c r="CM551" s="208"/>
      <c r="CN551" s="208"/>
      <c r="CO551" s="208"/>
      <c r="CP551" s="208"/>
      <c r="CQ551" s="208"/>
      <c r="CR551" s="208"/>
      <c r="CS551" s="208"/>
      <c r="CT551" s="208"/>
      <c r="CU551" s="208"/>
      <c r="CV551" s="208"/>
      <c r="CW551" s="208"/>
      <c r="CX551" s="208"/>
      <c r="CY551" s="208"/>
      <c r="CZ551" s="208"/>
    </row>
    <row r="552" s="212" customFormat="true" ht="25.15" customHeight="true" x14ac:dyDescent="0.2">
      <c r="C552" s="1843" t="s">
        <v>244</v>
      </c>
      <c r="D552" s="1734"/>
      <c r="E552" s="558">
        <v>0.10304508798907727</v>
      </c>
      <c r="F552" s="488"/>
      <c r="G552" s="488"/>
      <c r="H552" s="1844" t="s">
        <v>402</v>
      </c>
      <c r="I552" s="1734"/>
      <c r="J552" s="559">
        <v>3.0654705734946552E-3</v>
      </c>
      <c r="K552" s="488"/>
      <c r="L552" s="488"/>
      <c r="M552" s="1845" t="s">
        <v>402</v>
      </c>
      <c r="N552" s="1734"/>
      <c r="O552" s="560">
        <v>2.3624726117365397E-2</v>
      </c>
      <c r="P552" s="488"/>
      <c r="Q552" s="488"/>
      <c r="BA552" s="207"/>
      <c r="BB552" s="281"/>
      <c r="BC552" s="207"/>
      <c r="BD552" s="207"/>
      <c r="BE552" s="207"/>
      <c r="BF552" s="207"/>
      <c r="BG552" s="207"/>
      <c r="BH552" s="207"/>
      <c r="BI552" s="207"/>
      <c r="BJ552" s="207"/>
      <c r="BK552" s="207"/>
      <c r="BL552" s="207"/>
      <c r="BM552" s="207"/>
      <c r="BN552" s="207"/>
      <c r="BO552" s="207"/>
      <c r="BP552" s="207"/>
      <c r="BQ552" s="207"/>
      <c r="BR552" s="207"/>
      <c r="BS552" s="207"/>
      <c r="BT552" s="207"/>
      <c r="BU552" s="207"/>
      <c r="BV552" s="207"/>
      <c r="BW552" s="207"/>
      <c r="BX552" s="207"/>
      <c r="BY552" s="207"/>
      <c r="BZ552" s="208"/>
      <c r="CA552" s="208"/>
      <c r="CB552" s="208"/>
      <c r="CC552" s="208"/>
      <c r="CD552" s="208"/>
      <c r="CE552" s="208"/>
      <c r="CF552" s="208"/>
      <c r="CG552" s="208"/>
      <c r="CH552" s="208"/>
      <c r="CI552" s="208"/>
      <c r="CJ552" s="208"/>
      <c r="CK552" s="208"/>
      <c r="CL552" s="208"/>
      <c r="CM552" s="208"/>
      <c r="CN552" s="208"/>
      <c r="CO552" s="208"/>
      <c r="CP552" s="208"/>
      <c r="CQ552" s="208"/>
      <c r="CR552" s="208"/>
      <c r="CS552" s="208"/>
      <c r="CT552" s="208"/>
      <c r="CU552" s="208"/>
      <c r="CV552" s="208"/>
      <c r="CW552" s="208"/>
      <c r="CX552" s="208"/>
      <c r="CY552" s="208"/>
      <c r="CZ552" s="208"/>
    </row>
    <row r="553" s="212" customFormat="true" ht="25.15" customHeight="true" x14ac:dyDescent="0.2">
      <c r="C553" s="1843" t="s">
        <v>318</v>
      </c>
      <c r="D553" s="1734"/>
      <c r="E553" s="566">
        <v>6.8994965809746341E-7</v>
      </c>
      <c r="F553" s="488"/>
      <c r="G553" s="488"/>
      <c r="H553" s="1844" t="s">
        <v>396</v>
      </c>
      <c r="I553" s="1734"/>
      <c r="J553" s="559">
        <v>3.6092883834622723E-3</v>
      </c>
      <c r="K553" s="488"/>
      <c r="L553" s="488"/>
      <c r="M553" s="1845" t="s">
        <v>396</v>
      </c>
      <c r="N553" s="1734"/>
      <c r="O553" s="560">
        <v>6.0715310777132443E-2</v>
      </c>
      <c r="P553" s="488"/>
      <c r="Q553" s="488"/>
      <c r="BA553" s="207"/>
      <c r="BB553" s="281"/>
      <c r="BC553" s="207"/>
      <c r="BD553" s="207"/>
      <c r="BE553" s="207"/>
      <c r="BF553" s="207"/>
      <c r="BG553" s="207"/>
      <c r="BH553" s="207"/>
      <c r="BI553" s="207"/>
      <c r="BJ553" s="207"/>
      <c r="BK553" s="207"/>
      <c r="BL553" s="207"/>
      <c r="BM553" s="207"/>
      <c r="BN553" s="207"/>
      <c r="BO553" s="207"/>
      <c r="BP553" s="207"/>
      <c r="BQ553" s="207"/>
      <c r="BR553" s="207"/>
      <c r="BS553" s="207"/>
      <c r="BT553" s="207"/>
      <c r="BU553" s="207"/>
      <c r="BV553" s="207"/>
      <c r="BW553" s="207"/>
      <c r="BX553" s="207"/>
      <c r="BY553" s="207"/>
      <c r="BZ553" s="208"/>
      <c r="CA553" s="208"/>
      <c r="CB553" s="208"/>
      <c r="CC553" s="208"/>
      <c r="CD553" s="208"/>
      <c r="CE553" s="208"/>
      <c r="CF553" s="208"/>
      <c r="CG553" s="208"/>
      <c r="CH553" s="208"/>
      <c r="CI553" s="208"/>
      <c r="CJ553" s="208"/>
      <c r="CK553" s="208"/>
      <c r="CL553" s="208"/>
      <c r="CM553" s="208"/>
      <c r="CN553" s="208"/>
      <c r="CO553" s="208"/>
      <c r="CP553" s="208"/>
      <c r="CQ553" s="208"/>
      <c r="CR553" s="208"/>
      <c r="CS553" s="208"/>
      <c r="CT553" s="208"/>
      <c r="CU553" s="208"/>
      <c r="CV553" s="208"/>
      <c r="CW553" s="208"/>
      <c r="CX553" s="208"/>
      <c r="CY553" s="208"/>
      <c r="CZ553" s="208"/>
    </row>
    <row r="554" s="212" customFormat="true" ht="25.15" customHeight="true" x14ac:dyDescent="0.2">
      <c r="C554" s="1843" t="s">
        <v>306</v>
      </c>
      <c r="D554" s="1734"/>
      <c r="E554" s="558">
        <v>1.8042184860424585E-3</v>
      </c>
      <c r="F554" s="488"/>
      <c r="G554" s="488"/>
      <c r="H554" s="1844" t="s">
        <v>238</v>
      </c>
      <c r="I554" s="1734"/>
      <c r="J554" s="559">
        <v>0.22166754844525258</v>
      </c>
      <c r="K554" s="488"/>
      <c r="L554" s="488"/>
      <c r="M554" s="1845" t="s">
        <v>238</v>
      </c>
      <c r="N554" s="1734"/>
      <c r="O554" s="560">
        <v>0.27831971641879244</v>
      </c>
      <c r="P554" s="488"/>
      <c r="Q554" s="488"/>
      <c r="BA554" s="207"/>
      <c r="BB554" s="281"/>
      <c r="BC554" s="207"/>
      <c r="BD554" s="207"/>
      <c r="BE554" s="207"/>
      <c r="BF554" s="207"/>
      <c r="BG554" s="207"/>
      <c r="BH554" s="207"/>
      <c r="BI554" s="207"/>
      <c r="BJ554" s="207"/>
      <c r="BK554" s="207"/>
      <c r="BL554" s="207"/>
      <c r="BM554" s="207"/>
      <c r="BN554" s="207"/>
      <c r="BO554" s="207"/>
      <c r="BP554" s="207"/>
      <c r="BQ554" s="207"/>
      <c r="BR554" s="207"/>
      <c r="BS554" s="207"/>
      <c r="BT554" s="207"/>
      <c r="BU554" s="207"/>
      <c r="BV554" s="207"/>
      <c r="BW554" s="207"/>
      <c r="BX554" s="207"/>
      <c r="BY554" s="207"/>
      <c r="BZ554" s="208"/>
      <c r="CA554" s="208"/>
      <c r="CB554" s="208"/>
      <c r="CC554" s="208"/>
      <c r="CD554" s="208"/>
      <c r="CE554" s="208"/>
      <c r="CF554" s="208"/>
      <c r="CG554" s="208"/>
      <c r="CH554" s="208"/>
      <c r="CI554" s="208"/>
      <c r="CJ554" s="208"/>
      <c r="CK554" s="208"/>
      <c r="CL554" s="208"/>
      <c r="CM554" s="208"/>
      <c r="CN554" s="208"/>
      <c r="CO554" s="208"/>
      <c r="CP554" s="208"/>
      <c r="CQ554" s="208"/>
      <c r="CR554" s="208"/>
      <c r="CS554" s="208"/>
      <c r="CT554" s="208"/>
      <c r="CU554" s="208"/>
      <c r="CV554" s="208"/>
      <c r="CW554" s="208"/>
      <c r="CX554" s="208"/>
      <c r="CY554" s="208"/>
      <c r="CZ554" s="208"/>
    </row>
    <row r="555" s="212" customFormat="true" ht="25.15" customHeight="true" x14ac:dyDescent="0.2">
      <c r="C555" s="1843" t="s">
        <v>256</v>
      </c>
      <c r="D555" s="1734"/>
      <c r="E555" s="558">
        <v>2.2393915912506949E-2</v>
      </c>
      <c r="F555" s="488"/>
      <c r="G555" s="488"/>
      <c r="H555" s="1844" t="s">
        <v>280</v>
      </c>
      <c r="I555" s="1734"/>
      <c r="J555" s="559">
        <v>5.1717919006434377E-3</v>
      </c>
      <c r="K555" s="488"/>
      <c r="L555" s="488"/>
      <c r="M555" s="1845" t="s">
        <v>280</v>
      </c>
      <c r="N555" s="1734"/>
      <c r="O555" s="560">
        <v>1.3197908596231712E-3</v>
      </c>
      <c r="P555" s="488"/>
      <c r="Q555" s="488"/>
      <c r="BA555" s="207"/>
      <c r="BB555" s="281"/>
      <c r="BC555" s="207"/>
      <c r="BD555" s="207"/>
      <c r="BE555" s="207"/>
      <c r="BF555" s="207"/>
      <c r="BG555" s="207"/>
      <c r="BH555" s="207"/>
      <c r="BI555" s="207"/>
      <c r="BJ555" s="207"/>
      <c r="BK555" s="207"/>
      <c r="BL555" s="207"/>
      <c r="BM555" s="207"/>
      <c r="BN555" s="207"/>
      <c r="BO555" s="207"/>
      <c r="BP555" s="207"/>
      <c r="BQ555" s="207"/>
      <c r="BR555" s="207"/>
      <c r="BS555" s="207"/>
      <c r="BT555" s="207"/>
      <c r="BU555" s="207"/>
      <c r="BV555" s="207"/>
      <c r="BW555" s="207"/>
      <c r="BX555" s="207"/>
      <c r="BY555" s="207"/>
      <c r="BZ555" s="208"/>
      <c r="CA555" s="208"/>
      <c r="CB555" s="208"/>
      <c r="CC555" s="208"/>
      <c r="CD555" s="208"/>
      <c r="CE555" s="208"/>
      <c r="CF555" s="208"/>
      <c r="CG555" s="208"/>
      <c r="CH555" s="208"/>
      <c r="CI555" s="208"/>
      <c r="CJ555" s="208"/>
      <c r="CK555" s="208"/>
      <c r="CL555" s="208"/>
      <c r="CM555" s="208"/>
      <c r="CN555" s="208"/>
      <c r="CO555" s="208"/>
      <c r="CP555" s="208"/>
      <c r="CQ555" s="208"/>
      <c r="CR555" s="208"/>
      <c r="CS555" s="208"/>
      <c r="CT555" s="208"/>
      <c r="CU555" s="208"/>
      <c r="CV555" s="208"/>
      <c r="CW555" s="208"/>
      <c r="CX555" s="208"/>
      <c r="CY555" s="208"/>
      <c r="CZ555" s="208"/>
    </row>
    <row r="556" s="212" customFormat="true" ht="25.15" customHeight="true" x14ac:dyDescent="0.2">
      <c r="C556" s="1843" t="s">
        <v>240</v>
      </c>
      <c r="D556" s="1734"/>
      <c r="E556" s="558">
        <v>0.16851457239153644</v>
      </c>
      <c r="F556" s="488"/>
      <c r="G556" s="488"/>
      <c r="H556" s="1844" t="s">
        <v>251</v>
      </c>
      <c r="I556" s="1734"/>
      <c r="J556" s="559">
        <v>5.4786782957923698E-2</v>
      </c>
      <c r="K556" s="488"/>
      <c r="L556" s="488"/>
      <c r="M556" s="1845" t="s">
        <v>251</v>
      </c>
      <c r="N556" s="1734"/>
      <c r="O556" s="560">
        <v>4.1673191493115769E-2</v>
      </c>
      <c r="P556" s="488"/>
      <c r="Q556" s="488"/>
      <c r="BA556" s="207"/>
      <c r="BB556" s="281"/>
      <c r="BC556" s="207"/>
      <c r="BD556" s="207"/>
      <c r="BE556" s="207"/>
      <c r="BF556" s="207"/>
      <c r="BG556" s="207"/>
      <c r="BH556" s="207"/>
      <c r="BI556" s="207"/>
      <c r="BJ556" s="207"/>
      <c r="BK556" s="207"/>
      <c r="BL556" s="207"/>
      <c r="BM556" s="207"/>
      <c r="BN556" s="207"/>
      <c r="BO556" s="207"/>
      <c r="BP556" s="207"/>
      <c r="BQ556" s="207"/>
      <c r="BR556" s="207"/>
      <c r="BS556" s="207"/>
      <c r="BT556" s="207"/>
      <c r="BU556" s="207"/>
      <c r="BV556" s="207"/>
      <c r="BW556" s="207"/>
      <c r="BX556" s="207"/>
      <c r="BY556" s="207"/>
      <c r="BZ556" s="208"/>
      <c r="CA556" s="208"/>
      <c r="CB556" s="208"/>
      <c r="CC556" s="208"/>
      <c r="CD556" s="208"/>
      <c r="CE556" s="208"/>
      <c r="CF556" s="208"/>
      <c r="CG556" s="208"/>
      <c r="CH556" s="208"/>
      <c r="CI556" s="208"/>
      <c r="CJ556" s="208"/>
      <c r="CK556" s="208"/>
      <c r="CL556" s="208"/>
      <c r="CM556" s="208"/>
      <c r="CN556" s="208"/>
      <c r="CO556" s="208"/>
      <c r="CP556" s="208"/>
      <c r="CQ556" s="208"/>
      <c r="CR556" s="208"/>
      <c r="CS556" s="208"/>
      <c r="CT556" s="208"/>
      <c r="CU556" s="208"/>
      <c r="CV556" s="208"/>
      <c r="CW556" s="208"/>
      <c r="CX556" s="208"/>
      <c r="CY556" s="208"/>
      <c r="CZ556" s="208"/>
    </row>
    <row r="557" s="212" customFormat="true" ht="25.15" customHeight="true" x14ac:dyDescent="0.2">
      <c r="C557" s="1843" t="s">
        <v>269</v>
      </c>
      <c r="D557" s="1734"/>
      <c r="E557" s="558">
        <v>1.1564463879107719E-2</v>
      </c>
      <c r="F557" s="488"/>
      <c r="G557" s="488"/>
      <c r="H557" s="1844" t="s">
        <v>301</v>
      </c>
      <c r="I557" s="1734"/>
      <c r="J557" s="559">
        <v>2.4503434673533264E-3</v>
      </c>
      <c r="K557" s="488"/>
      <c r="L557" s="488"/>
      <c r="M557" s="1845" t="s">
        <v>301</v>
      </c>
      <c r="N557" s="1734"/>
      <c r="O557" s="564">
        <v>2.5629446585866877E-5</v>
      </c>
      <c r="P557" s="488"/>
      <c r="Q557" s="488"/>
      <c r="BA557" s="207"/>
      <c r="BB557" s="281"/>
      <c r="BC557" s="207"/>
      <c r="BD557" s="207"/>
      <c r="BE557" s="207"/>
      <c r="BF557" s="207"/>
      <c r="BG557" s="207"/>
      <c r="BH557" s="207"/>
      <c r="BI557" s="207"/>
      <c r="BJ557" s="207"/>
      <c r="BK557" s="207"/>
      <c r="BL557" s="207"/>
      <c r="BM557" s="207"/>
      <c r="BN557" s="207"/>
      <c r="BO557" s="207"/>
      <c r="BP557" s="207"/>
      <c r="BQ557" s="207"/>
      <c r="BR557" s="207"/>
      <c r="BS557" s="207"/>
      <c r="BT557" s="207"/>
      <c r="BU557" s="207"/>
      <c r="BV557" s="207"/>
      <c r="BW557" s="207"/>
      <c r="BX557" s="207"/>
      <c r="BY557" s="207"/>
      <c r="BZ557" s="208"/>
      <c r="CA557" s="208"/>
      <c r="CB557" s="208"/>
      <c r="CC557" s="208"/>
      <c r="CD557" s="208"/>
      <c r="CE557" s="208"/>
      <c r="CF557" s="208"/>
      <c r="CG557" s="208"/>
      <c r="CH557" s="208"/>
      <c r="CI557" s="208"/>
      <c r="CJ557" s="208"/>
      <c r="CK557" s="208"/>
      <c r="CL557" s="208"/>
      <c r="CM557" s="208"/>
      <c r="CN557" s="208"/>
      <c r="CO557" s="208"/>
      <c r="CP557" s="208"/>
      <c r="CQ557" s="208"/>
      <c r="CR557" s="208"/>
      <c r="CS557" s="208"/>
      <c r="CT557" s="208"/>
      <c r="CU557" s="208"/>
      <c r="CV557" s="208"/>
      <c r="CW557" s="208"/>
      <c r="CX557" s="208"/>
      <c r="CY557" s="208"/>
      <c r="CZ557" s="208"/>
    </row>
    <row r="558" s="212" customFormat="true" ht="25.15" customHeight="true" x14ac:dyDescent="0.2">
      <c r="C558" s="1843" t="s">
        <v>263</v>
      </c>
      <c r="D558" s="1734"/>
      <c r="E558" s="558">
        <v>2.6478218920590588E-2</v>
      </c>
      <c r="F558" s="488"/>
      <c r="G558" s="488"/>
      <c r="H558" s="1844" t="s">
        <v>279</v>
      </c>
      <c r="I558" s="1734"/>
      <c r="J558" s="559">
        <v>2.8852640857612499E-3</v>
      </c>
      <c r="K558" s="488"/>
      <c r="L558" s="488"/>
      <c r="M558" s="1845" t="s">
        <v>279</v>
      </c>
      <c r="N558" s="1734"/>
      <c r="O558" s="560">
        <v>7.0637563673637375E-3</v>
      </c>
      <c r="P558" s="488"/>
      <c r="Q558" s="488"/>
      <c r="BA558" s="207"/>
      <c r="BB558" s="281"/>
      <c r="BC558" s="207"/>
      <c r="BD558" s="207"/>
      <c r="BE558" s="207"/>
      <c r="BF558" s="207"/>
      <c r="BG558" s="207"/>
      <c r="BH558" s="207"/>
      <c r="BI558" s="207"/>
      <c r="BJ558" s="207"/>
      <c r="BK558" s="207"/>
      <c r="BL558" s="207"/>
      <c r="BM558" s="207"/>
      <c r="BN558" s="207"/>
      <c r="BO558" s="207"/>
      <c r="BP558" s="207"/>
      <c r="BQ558" s="207"/>
      <c r="BR558" s="207"/>
      <c r="BS558" s="207"/>
      <c r="BT558" s="207"/>
      <c r="BU558" s="207"/>
      <c r="BV558" s="207"/>
      <c r="BW558" s="207"/>
      <c r="BX558" s="207"/>
      <c r="BY558" s="207"/>
      <c r="BZ558" s="208"/>
      <c r="CA558" s="208"/>
      <c r="CB558" s="208"/>
      <c r="CC558" s="208"/>
      <c r="CD558" s="208"/>
      <c r="CE558" s="208"/>
      <c r="CF558" s="208"/>
      <c r="CG558" s="208"/>
      <c r="CH558" s="208"/>
      <c r="CI558" s="208"/>
      <c r="CJ558" s="208"/>
      <c r="CK558" s="208"/>
      <c r="CL558" s="208"/>
      <c r="CM558" s="208"/>
      <c r="CN558" s="208"/>
      <c r="CO558" s="208"/>
      <c r="CP558" s="208"/>
      <c r="CQ558" s="208"/>
      <c r="CR558" s="208"/>
      <c r="CS558" s="208"/>
      <c r="CT558" s="208"/>
      <c r="CU558" s="208"/>
      <c r="CV558" s="208"/>
      <c r="CW558" s="208"/>
      <c r="CX558" s="208"/>
      <c r="CY558" s="208"/>
      <c r="CZ558" s="208"/>
    </row>
    <row r="559" s="212" customFormat="true" ht="25.15" customHeight="true" x14ac:dyDescent="0.2">
      <c r="C559" s="1843" t="s">
        <v>267</v>
      </c>
      <c r="D559" s="1734"/>
      <c r="E559" s="558">
        <v>8.3539214478395209E-3</v>
      </c>
      <c r="F559" s="488"/>
      <c r="G559" s="488"/>
      <c r="H559" s="1844" t="s">
        <v>290</v>
      </c>
      <c r="I559" s="1734"/>
      <c r="J559" s="559">
        <v>1.9467139529570261E-3</v>
      </c>
      <c r="K559" s="488"/>
      <c r="L559" s="488"/>
      <c r="M559" s="1845" t="s">
        <v>290</v>
      </c>
      <c r="N559" s="1734"/>
      <c r="O559" s="560">
        <v>2.3778229952553915E-3</v>
      </c>
      <c r="P559" s="488"/>
      <c r="Q559" s="488"/>
      <c r="BA559" s="207"/>
      <c r="BB559" s="281"/>
      <c r="BC559" s="207"/>
      <c r="BD559" s="207"/>
      <c r="BE559" s="207"/>
      <c r="BF559" s="207"/>
      <c r="BG559" s="207"/>
      <c r="BH559" s="207"/>
      <c r="BI559" s="207"/>
      <c r="BJ559" s="207"/>
      <c r="BK559" s="207"/>
      <c r="BL559" s="207"/>
      <c r="BM559" s="207"/>
      <c r="BN559" s="207"/>
      <c r="BO559" s="207"/>
      <c r="BP559" s="207"/>
      <c r="BQ559" s="207"/>
      <c r="BR559" s="207"/>
      <c r="BS559" s="207"/>
      <c r="BT559" s="207"/>
      <c r="BU559" s="207"/>
      <c r="BV559" s="207"/>
      <c r="BW559" s="207"/>
      <c r="BX559" s="207"/>
      <c r="BY559" s="207"/>
      <c r="BZ559" s="208"/>
      <c r="CA559" s="208"/>
      <c r="CB559" s="208"/>
      <c r="CC559" s="208"/>
      <c r="CD559" s="208"/>
      <c r="CE559" s="208"/>
      <c r="CF559" s="208"/>
      <c r="CG559" s="208"/>
      <c r="CH559" s="208"/>
      <c r="CI559" s="208"/>
      <c r="CJ559" s="208"/>
      <c r="CK559" s="208"/>
      <c r="CL559" s="208"/>
      <c r="CM559" s="208"/>
      <c r="CN559" s="208"/>
      <c r="CO559" s="208"/>
      <c r="CP559" s="208"/>
      <c r="CQ559" s="208"/>
      <c r="CR559" s="208"/>
      <c r="CS559" s="208"/>
      <c r="CT559" s="208"/>
      <c r="CU559" s="208"/>
      <c r="CV559" s="208"/>
      <c r="CW559" s="208"/>
      <c r="CX559" s="208"/>
      <c r="CY559" s="208"/>
      <c r="CZ559" s="208"/>
    </row>
    <row r="560" s="212" customFormat="true" ht="25.15" customHeight="true" x14ac:dyDescent="0.2">
      <c r="C560" s="1843" t="s">
        <v>317</v>
      </c>
      <c r="D560" s="1734"/>
      <c r="E560" s="566">
        <v>1.4541020166052652E-5</v>
      </c>
      <c r="F560" s="488"/>
      <c r="G560" s="488"/>
      <c r="H560" s="1844" t="s">
        <v>287</v>
      </c>
      <c r="I560" s="1734"/>
      <c r="J560" s="559">
        <v>7.8014016972095487E-4</v>
      </c>
      <c r="K560" s="488"/>
      <c r="L560" s="488"/>
      <c r="M560" s="1845" t="s">
        <v>287</v>
      </c>
      <c r="N560" s="1734"/>
      <c r="O560" s="560">
        <v>1.0009557490773608E-2</v>
      </c>
      <c r="P560" s="488"/>
      <c r="Q560" s="488"/>
      <c r="BA560" s="207"/>
      <c r="BB560" s="281"/>
      <c r="BC560" s="207"/>
      <c r="BD560" s="207"/>
      <c r="BE560" s="207"/>
      <c r="BF560" s="207"/>
      <c r="BG560" s="207"/>
      <c r="BH560" s="207"/>
      <c r="BI560" s="207"/>
      <c r="BJ560" s="207"/>
      <c r="BK560" s="207"/>
      <c r="BL560" s="207"/>
      <c r="BM560" s="207"/>
      <c r="BN560" s="207"/>
      <c r="BO560" s="207"/>
      <c r="BP560" s="207"/>
      <c r="BQ560" s="207"/>
      <c r="BR560" s="207"/>
      <c r="BS560" s="207"/>
      <c r="BT560" s="207"/>
      <c r="BU560" s="207"/>
      <c r="BV560" s="207"/>
      <c r="BW560" s="207"/>
      <c r="BX560" s="207"/>
      <c r="BY560" s="207"/>
      <c r="BZ560" s="208"/>
      <c r="CA560" s="208"/>
      <c r="CB560" s="208"/>
      <c r="CC560" s="208"/>
      <c r="CD560" s="208"/>
      <c r="CE560" s="208"/>
      <c r="CF560" s="208"/>
      <c r="CG560" s="208"/>
      <c r="CH560" s="208"/>
      <c r="CI560" s="208"/>
      <c r="CJ560" s="208"/>
      <c r="CK560" s="208"/>
      <c r="CL560" s="208"/>
      <c r="CM560" s="208"/>
      <c r="CN560" s="208"/>
      <c r="CO560" s="208"/>
      <c r="CP560" s="208"/>
      <c r="CQ560" s="208"/>
      <c r="CR560" s="208"/>
      <c r="CS560" s="208"/>
      <c r="CT560" s="208"/>
      <c r="CU560" s="208"/>
      <c r="CV560" s="208"/>
      <c r="CW560" s="208"/>
      <c r="CX560" s="208"/>
      <c r="CY560" s="208"/>
      <c r="CZ560" s="208"/>
    </row>
    <row r="561" s="212" customFormat="true" ht="25.15" customHeight="true" x14ac:dyDescent="0.2">
      <c r="C561" s="1843" t="s">
        <v>320</v>
      </c>
      <c r="D561" s="1734"/>
      <c r="E561" s="566">
        <v>6.0960393888210416E-6</v>
      </c>
      <c r="F561" s="488"/>
      <c r="G561" s="488"/>
      <c r="H561" s="1844" t="s">
        <v>303</v>
      </c>
      <c r="I561" s="1734"/>
      <c r="J561" s="565">
        <v>6.1515985387108034E-5</v>
      </c>
      <c r="K561" s="488"/>
      <c r="L561" s="488"/>
      <c r="M561" s="1845" t="s">
        <v>303</v>
      </c>
      <c r="N561" s="1734"/>
      <c r="O561" s="560">
        <v>1.1821144898738599E-4</v>
      </c>
      <c r="P561" s="488"/>
      <c r="Q561" s="488"/>
      <c r="BA561" s="207"/>
      <c r="BB561" s="281"/>
      <c r="BC561" s="207"/>
      <c r="BD561" s="207"/>
      <c r="BE561" s="207"/>
      <c r="BF561" s="207"/>
      <c r="BG561" s="207"/>
      <c r="BH561" s="207"/>
      <c r="BI561" s="207"/>
      <c r="BJ561" s="207"/>
      <c r="BK561" s="207"/>
      <c r="BL561" s="207"/>
      <c r="BM561" s="207"/>
      <c r="BN561" s="207"/>
      <c r="BO561" s="207"/>
      <c r="BP561" s="207"/>
      <c r="BQ561" s="207"/>
      <c r="BR561" s="207"/>
      <c r="BS561" s="207"/>
      <c r="BT561" s="207"/>
      <c r="BU561" s="207"/>
      <c r="BV561" s="207"/>
      <c r="BW561" s="207"/>
      <c r="BX561" s="207"/>
      <c r="BY561" s="207"/>
      <c r="BZ561" s="208"/>
      <c r="CA561" s="208"/>
      <c r="CB561" s="208"/>
      <c r="CC561" s="208"/>
      <c r="CD561" s="208"/>
      <c r="CE561" s="208"/>
      <c r="CF561" s="208"/>
      <c r="CG561" s="208"/>
      <c r="CH561" s="208"/>
      <c r="CI561" s="208"/>
      <c r="CJ561" s="208"/>
      <c r="CK561" s="208"/>
      <c r="CL561" s="208"/>
      <c r="CM561" s="208"/>
      <c r="CN561" s="208"/>
      <c r="CO561" s="208"/>
      <c r="CP561" s="208"/>
      <c r="CQ561" s="208"/>
      <c r="CR561" s="208"/>
      <c r="CS561" s="208"/>
      <c r="CT561" s="208"/>
      <c r="CU561" s="208"/>
      <c r="CV561" s="208"/>
      <c r="CW561" s="208"/>
      <c r="CX561" s="208"/>
      <c r="CY561" s="208"/>
      <c r="CZ561" s="208"/>
    </row>
    <row r="562" s="212" customFormat="true" ht="25.15" customHeight="true" x14ac:dyDescent="0.2">
      <c r="C562" s="1843" t="s">
        <v>288</v>
      </c>
      <c r="D562" s="1734"/>
      <c r="E562" s="558">
        <v>3.4742364799132319E-3</v>
      </c>
      <c r="F562" s="488"/>
      <c r="G562" s="488"/>
      <c r="H562" s="1844" t="s">
        <v>278</v>
      </c>
      <c r="I562" s="1734"/>
      <c r="J562" s="559">
        <v>3.7272737595767954E-4</v>
      </c>
      <c r="K562" s="488"/>
      <c r="L562" s="488"/>
      <c r="M562" s="1845" t="s">
        <v>278</v>
      </c>
      <c r="N562" s="1734"/>
      <c r="O562" s="560">
        <v>3.8719762826647589E-3</v>
      </c>
      <c r="P562" s="488"/>
      <c r="Q562" s="488"/>
      <c r="BA562" s="207"/>
      <c r="BB562" s="281"/>
      <c r="BC562" s="207"/>
      <c r="BD562" s="207"/>
      <c r="BE562" s="207"/>
      <c r="BF562" s="207"/>
      <c r="BG562" s="207"/>
      <c r="BH562" s="207"/>
      <c r="BI562" s="207"/>
      <c r="BJ562" s="207"/>
      <c r="BK562" s="207"/>
      <c r="BL562" s="207"/>
      <c r="BM562" s="207"/>
      <c r="BN562" s="207"/>
      <c r="BO562" s="207"/>
      <c r="BP562" s="207"/>
      <c r="BQ562" s="207"/>
      <c r="BR562" s="207"/>
      <c r="BS562" s="207"/>
      <c r="BT562" s="207"/>
      <c r="BU562" s="207"/>
      <c r="BV562" s="207"/>
      <c r="BW562" s="207"/>
      <c r="BX562" s="207"/>
      <c r="BY562" s="207"/>
      <c r="BZ562" s="208"/>
      <c r="CA562" s="208"/>
      <c r="CB562" s="208"/>
      <c r="CC562" s="208"/>
      <c r="CD562" s="208"/>
      <c r="CE562" s="208"/>
      <c r="CF562" s="208"/>
      <c r="CG562" s="208"/>
      <c r="CH562" s="208"/>
      <c r="CI562" s="208"/>
      <c r="CJ562" s="208"/>
      <c r="CK562" s="208"/>
      <c r="CL562" s="208"/>
      <c r="CM562" s="208"/>
      <c r="CN562" s="208"/>
      <c r="CO562" s="208"/>
      <c r="CP562" s="208"/>
      <c r="CQ562" s="208"/>
      <c r="CR562" s="208"/>
      <c r="CS562" s="208"/>
      <c r="CT562" s="208"/>
      <c r="CU562" s="208"/>
      <c r="CV562" s="208"/>
      <c r="CW562" s="208"/>
      <c r="CX562" s="208"/>
      <c r="CY562" s="208"/>
      <c r="CZ562" s="208"/>
    </row>
    <row r="563" s="212" customFormat="true" ht="25.15" customHeight="true" x14ac:dyDescent="0.2">
      <c r="C563" s="1843" t="s">
        <v>307</v>
      </c>
      <c r="D563" s="1734"/>
      <c r="E563" s="558">
        <v>1.0743231101226587E-3</v>
      </c>
      <c r="F563" s="488"/>
      <c r="G563" s="488"/>
      <c r="H563" s="1844" t="s">
        <v>252</v>
      </c>
      <c r="I563" s="1734"/>
      <c r="J563" s="559">
        <v>6.105768365438996E-2</v>
      </c>
      <c r="K563" s="488"/>
      <c r="L563" s="488"/>
      <c r="M563" s="1845" t="s">
        <v>252</v>
      </c>
      <c r="N563" s="1734"/>
      <c r="O563" s="560">
        <v>6.3403663091858048E-2</v>
      </c>
      <c r="P563" s="488"/>
      <c r="Q563" s="488"/>
      <c r="BA563" s="207"/>
      <c r="BB563" s="281"/>
      <c r="BC563" s="207"/>
      <c r="BD563" s="207"/>
      <c r="BE563" s="207"/>
      <c r="BF563" s="207"/>
      <c r="BG563" s="207"/>
      <c r="BH563" s="207"/>
      <c r="BI563" s="207"/>
      <c r="BJ563" s="207"/>
      <c r="BK563" s="207"/>
      <c r="BL563" s="207"/>
      <c r="BM563" s="207"/>
      <c r="BN563" s="207"/>
      <c r="BO563" s="207"/>
      <c r="BP563" s="207"/>
      <c r="BQ563" s="207"/>
      <c r="BR563" s="207"/>
      <c r="BS563" s="207"/>
      <c r="BT563" s="207"/>
      <c r="BU563" s="207"/>
      <c r="BV563" s="207"/>
      <c r="BW563" s="207"/>
      <c r="BX563" s="207"/>
      <c r="BY563" s="207"/>
      <c r="BZ563" s="208"/>
      <c r="CA563" s="208"/>
      <c r="CB563" s="208"/>
      <c r="CC563" s="208"/>
      <c r="CD563" s="208"/>
      <c r="CE563" s="208"/>
      <c r="CF563" s="208"/>
      <c r="CG563" s="208"/>
      <c r="CH563" s="208"/>
      <c r="CI563" s="208"/>
      <c r="CJ563" s="208"/>
      <c r="CK563" s="208"/>
      <c r="CL563" s="208"/>
      <c r="CM563" s="208"/>
      <c r="CN563" s="208"/>
      <c r="CO563" s="208"/>
      <c r="CP563" s="208"/>
      <c r="CQ563" s="208"/>
      <c r="CR563" s="208"/>
      <c r="CS563" s="208"/>
      <c r="CT563" s="208"/>
      <c r="CU563" s="208"/>
      <c r="CV563" s="208"/>
      <c r="CW563" s="208"/>
      <c r="CX563" s="208"/>
      <c r="CY563" s="208"/>
      <c r="CZ563" s="208"/>
    </row>
    <row r="564" s="212" customFormat="true" ht="25.15" customHeight="true" x14ac:dyDescent="0.2">
      <c r="C564" s="1843" t="s">
        <v>232</v>
      </c>
      <c r="D564" s="1734"/>
      <c r="E564" s="558">
        <v>0.21969183728462147</v>
      </c>
      <c r="F564" s="488"/>
      <c r="G564" s="488"/>
      <c r="H564" s="1844" t="s">
        <v>237</v>
      </c>
      <c r="I564" s="1734"/>
      <c r="J564" s="559">
        <v>2.4526968912293367E-3</v>
      </c>
      <c r="K564" s="488"/>
      <c r="L564" s="488"/>
      <c r="M564" s="1845" t="s">
        <v>237</v>
      </c>
      <c r="N564" s="1734"/>
      <c r="O564" s="560">
        <v>0.1969524695277971</v>
      </c>
      <c r="P564" s="488"/>
      <c r="Q564" s="488"/>
      <c r="BA564" s="207"/>
      <c r="BB564" s="281"/>
      <c r="BC564" s="207"/>
      <c r="BD564" s="207"/>
      <c r="BE564" s="207"/>
      <c r="BF564" s="207"/>
      <c r="BG564" s="207"/>
      <c r="BH564" s="207"/>
      <c r="BI564" s="207"/>
      <c r="BJ564" s="207"/>
      <c r="BK564" s="207"/>
      <c r="BL564" s="207"/>
      <c r="BM564" s="207"/>
      <c r="BN564" s="207"/>
      <c r="BO564" s="207"/>
      <c r="BP564" s="207"/>
      <c r="BQ564" s="207"/>
      <c r="BR564" s="207"/>
      <c r="BS564" s="207"/>
      <c r="BT564" s="207"/>
      <c r="BU564" s="207"/>
      <c r="BV564" s="207"/>
      <c r="BW564" s="207"/>
      <c r="BX564" s="207"/>
      <c r="BY564" s="207"/>
      <c r="BZ564" s="208"/>
      <c r="CA564" s="208"/>
      <c r="CB564" s="208"/>
      <c r="CC564" s="208"/>
      <c r="CD564" s="208"/>
      <c r="CE564" s="208"/>
      <c r="CF564" s="208"/>
      <c r="CG564" s="208"/>
      <c r="CH564" s="208"/>
      <c r="CI564" s="208"/>
      <c r="CJ564" s="208"/>
      <c r="CK564" s="208"/>
      <c r="CL564" s="208"/>
      <c r="CM564" s="208"/>
      <c r="CN564" s="208"/>
      <c r="CO564" s="208"/>
      <c r="CP564" s="208"/>
      <c r="CQ564" s="208"/>
      <c r="CR564" s="208"/>
      <c r="CS564" s="208"/>
      <c r="CT564" s="208"/>
      <c r="CU564" s="208"/>
      <c r="CV564" s="208"/>
      <c r="CW564" s="208"/>
      <c r="CX564" s="208"/>
      <c r="CY564" s="208"/>
      <c r="CZ564" s="208"/>
    </row>
    <row r="565" s="212" customFormat="true" ht="25.15" customHeight="true" x14ac:dyDescent="0.2">
      <c r="C565" s="1843" t="s">
        <v>276</v>
      </c>
      <c r="D565" s="1734"/>
      <c r="E565" s="558">
        <v>4.80340894852729E-3</v>
      </c>
      <c r="F565" s="488"/>
      <c r="G565" s="488"/>
      <c r="H565" s="1844" t="s">
        <v>284</v>
      </c>
      <c r="I565" s="1734"/>
      <c r="J565" s="559">
        <v>4.8562427715287632E-4</v>
      </c>
      <c r="K565" s="488"/>
      <c r="L565" s="488"/>
      <c r="M565" s="1845" t="s">
        <v>284</v>
      </c>
      <c r="N565" s="1734"/>
      <c r="O565" s="560">
        <v>4.3024417838562947E-3</v>
      </c>
      <c r="P565" s="488"/>
      <c r="Q565" s="488"/>
      <c r="BA565" s="207"/>
      <c r="BB565" s="281"/>
      <c r="BC565" s="207"/>
      <c r="BD565" s="207"/>
      <c r="BE565" s="207"/>
      <c r="BF565" s="207"/>
      <c r="BG565" s="207"/>
      <c r="BH565" s="207"/>
      <c r="BI565" s="207"/>
      <c r="BJ565" s="207"/>
      <c r="BK565" s="207"/>
      <c r="BL565" s="207"/>
      <c r="BM565" s="207"/>
      <c r="BN565" s="207"/>
      <c r="BO565" s="207"/>
      <c r="BP565" s="207"/>
      <c r="BQ565" s="207"/>
      <c r="BR565" s="207"/>
      <c r="BS565" s="207"/>
      <c r="BT565" s="207"/>
      <c r="BU565" s="207"/>
      <c r="BV565" s="207"/>
      <c r="BW565" s="207"/>
      <c r="BX565" s="207"/>
      <c r="BY565" s="207"/>
      <c r="BZ565" s="208"/>
      <c r="CA565" s="208"/>
      <c r="CB565" s="208"/>
      <c r="CC565" s="208"/>
      <c r="CD565" s="208"/>
      <c r="CE565" s="208"/>
      <c r="CF565" s="208"/>
      <c r="CG565" s="208"/>
      <c r="CH565" s="208"/>
      <c r="CI565" s="208"/>
      <c r="CJ565" s="208"/>
      <c r="CK565" s="208"/>
      <c r="CL565" s="208"/>
      <c r="CM565" s="208"/>
      <c r="CN565" s="208"/>
      <c r="CO565" s="208"/>
      <c r="CP565" s="208"/>
      <c r="CQ565" s="208"/>
      <c r="CR565" s="208"/>
      <c r="CS565" s="208"/>
      <c r="CT565" s="208"/>
      <c r="CU565" s="208"/>
      <c r="CV565" s="208"/>
      <c r="CW565" s="208"/>
      <c r="CX565" s="208"/>
      <c r="CY565" s="208"/>
      <c r="CZ565" s="208"/>
    </row>
    <row r="566" s="212" customFormat="true" ht="25.15" customHeight="true" x14ac:dyDescent="0.2">
      <c r="C566" s="1843" t="s">
        <v>262</v>
      </c>
      <c r="D566" s="1734"/>
      <c r="E566" s="558">
        <v>1.2951536052757521E-4</v>
      </c>
      <c r="F566" s="488"/>
      <c r="G566" s="488"/>
      <c r="H566" s="1844" t="s">
        <v>244</v>
      </c>
      <c r="I566" s="1734"/>
      <c r="J566" s="559">
        <v>9.9959551857001339E-2</v>
      </c>
      <c r="K566" s="488"/>
      <c r="L566" s="488"/>
      <c r="M566" s="1845" t="s">
        <v>244</v>
      </c>
      <c r="N566" s="1734"/>
      <c r="O566" s="560">
        <v>7.0737436716487245E-2</v>
      </c>
      <c r="P566" s="488"/>
      <c r="Q566" s="488"/>
      <c r="BA566" s="207"/>
      <c r="BB566" s="281"/>
      <c r="BC566" s="207"/>
      <c r="BD566" s="207"/>
      <c r="BE566" s="207"/>
      <c r="BF566" s="207"/>
      <c r="BG566" s="207"/>
      <c r="BH566" s="207"/>
      <c r="BI566" s="207"/>
      <c r="BJ566" s="207"/>
      <c r="BK566" s="207"/>
      <c r="BL566" s="207"/>
      <c r="BM566" s="207"/>
      <c r="BN566" s="207"/>
      <c r="BO566" s="207"/>
      <c r="BP566" s="207"/>
      <c r="BQ566" s="207"/>
      <c r="BR566" s="207"/>
      <c r="BS566" s="207"/>
      <c r="BT566" s="207"/>
      <c r="BU566" s="207"/>
      <c r="BV566" s="207"/>
      <c r="BW566" s="207"/>
      <c r="BX566" s="207"/>
      <c r="BY566" s="207"/>
      <c r="BZ566" s="208"/>
      <c r="CA566" s="208"/>
      <c r="CB566" s="208"/>
      <c r="CC566" s="208"/>
      <c r="CD566" s="208"/>
      <c r="CE566" s="208"/>
      <c r="CF566" s="208"/>
      <c r="CG566" s="208"/>
      <c r="CH566" s="208"/>
      <c r="CI566" s="208"/>
      <c r="CJ566" s="208"/>
      <c r="CK566" s="208"/>
      <c r="CL566" s="208"/>
      <c r="CM566" s="208"/>
      <c r="CN566" s="208"/>
      <c r="CO566" s="208"/>
      <c r="CP566" s="208"/>
      <c r="CQ566" s="208"/>
      <c r="CR566" s="208"/>
      <c r="CS566" s="208"/>
      <c r="CT566" s="208"/>
      <c r="CU566" s="208"/>
      <c r="CV566" s="208"/>
      <c r="CW566" s="208"/>
      <c r="CX566" s="208"/>
      <c r="CY566" s="208"/>
      <c r="CZ566" s="208"/>
    </row>
    <row r="567" s="212" customFormat="true" ht="25.15" customHeight="true" x14ac:dyDescent="0.2">
      <c r="C567" s="1843" t="s">
        <v>268</v>
      </c>
      <c r="D567" s="1734"/>
      <c r="E567" s="558">
        <v>1.1590368833274892E-2</v>
      </c>
      <c r="F567" s="488"/>
      <c r="G567" s="488"/>
      <c r="H567" s="1844" t="s">
        <v>318</v>
      </c>
      <c r="I567" s="1734"/>
      <c r="J567" s="565">
        <v>9.8303652203800433E-7</v>
      </c>
      <c r="K567" s="488"/>
      <c r="L567" s="488"/>
      <c r="M567" s="1845" t="s">
        <v>318</v>
      </c>
      <c r="N567" s="1734"/>
      <c r="O567" s="564">
        <v>5.5811146223102026E-6</v>
      </c>
      <c r="P567" s="488"/>
      <c r="Q567" s="488"/>
      <c r="BA567" s="207"/>
      <c r="BB567" s="281"/>
      <c r="BC567" s="207"/>
      <c r="BD567" s="207"/>
      <c r="BE567" s="207"/>
      <c r="BF567" s="207"/>
      <c r="BG567" s="207"/>
      <c r="BH567" s="207"/>
      <c r="BI567" s="207"/>
      <c r="BJ567" s="207"/>
      <c r="BK567" s="207"/>
      <c r="BL567" s="207"/>
      <c r="BM567" s="207"/>
      <c r="BN567" s="207"/>
      <c r="BO567" s="207"/>
      <c r="BP567" s="207"/>
      <c r="BQ567" s="207"/>
      <c r="BR567" s="207"/>
      <c r="BS567" s="207"/>
      <c r="BT567" s="207"/>
      <c r="BU567" s="207"/>
      <c r="BV567" s="207"/>
      <c r="BW567" s="207"/>
      <c r="BX567" s="207"/>
      <c r="BY567" s="207"/>
      <c r="BZ567" s="208"/>
      <c r="CA567" s="208"/>
      <c r="CB567" s="208"/>
      <c r="CC567" s="208"/>
      <c r="CD567" s="208"/>
      <c r="CE567" s="208"/>
      <c r="CF567" s="208"/>
      <c r="CG567" s="208"/>
      <c r="CH567" s="208"/>
      <c r="CI567" s="208"/>
      <c r="CJ567" s="208"/>
      <c r="CK567" s="208"/>
      <c r="CL567" s="208"/>
      <c r="CM567" s="208"/>
      <c r="CN567" s="208"/>
      <c r="CO567" s="208"/>
      <c r="CP567" s="208"/>
      <c r="CQ567" s="208"/>
      <c r="CR567" s="208"/>
      <c r="CS567" s="208"/>
      <c r="CT567" s="208"/>
      <c r="CU567" s="208"/>
      <c r="CV567" s="208"/>
      <c r="CW567" s="208"/>
      <c r="CX567" s="208"/>
      <c r="CY567" s="208"/>
      <c r="CZ567" s="208"/>
    </row>
    <row r="568" s="212" customFormat="true" ht="25.15" customHeight="true" x14ac:dyDescent="0.2">
      <c r="C568" s="1843" t="s">
        <v>314</v>
      </c>
      <c r="D568" s="1734"/>
      <c r="E568" s="558">
        <v>4.1409759976932447E-4</v>
      </c>
      <c r="F568" s="488"/>
      <c r="G568" s="488"/>
      <c r="H568" s="1844" t="s">
        <v>306</v>
      </c>
      <c r="I568" s="1734"/>
      <c r="J568" s="559">
        <v>3.6501173520469042E-3</v>
      </c>
      <c r="K568" s="488"/>
      <c r="L568" s="488"/>
      <c r="M568" s="1845" t="s">
        <v>306</v>
      </c>
      <c r="N568" s="1734"/>
      <c r="O568" s="560">
        <v>1.4685818658016709E-3</v>
      </c>
      <c r="P568" s="488"/>
      <c r="Q568" s="488"/>
      <c r="BA568" s="207"/>
      <c r="BB568" s="281"/>
      <c r="BC568" s="207"/>
      <c r="BD568" s="207"/>
      <c r="BE568" s="207"/>
      <c r="BF568" s="207"/>
      <c r="BG568" s="207"/>
      <c r="BH568" s="207"/>
      <c r="BI568" s="207"/>
      <c r="BJ568" s="207"/>
      <c r="BK568" s="207"/>
      <c r="BL568" s="207"/>
      <c r="BM568" s="207"/>
      <c r="BN568" s="207"/>
      <c r="BO568" s="207"/>
      <c r="BP568" s="207"/>
      <c r="BQ568" s="207"/>
      <c r="BR568" s="207"/>
      <c r="BS568" s="207"/>
      <c r="BT568" s="207"/>
      <c r="BU568" s="207"/>
      <c r="BV568" s="207"/>
      <c r="BW568" s="207"/>
      <c r="BX568" s="207"/>
      <c r="BY568" s="207"/>
      <c r="BZ568" s="208"/>
      <c r="CA568" s="208"/>
      <c r="CB568" s="208"/>
      <c r="CC568" s="208"/>
      <c r="CD568" s="208"/>
      <c r="CE568" s="208"/>
      <c r="CF568" s="208"/>
      <c r="CG568" s="208"/>
      <c r="CH568" s="208"/>
      <c r="CI568" s="208"/>
      <c r="CJ568" s="208"/>
      <c r="CK568" s="208"/>
      <c r="CL568" s="208"/>
      <c r="CM568" s="208"/>
      <c r="CN568" s="208"/>
      <c r="CO568" s="208"/>
      <c r="CP568" s="208"/>
      <c r="CQ568" s="208"/>
      <c r="CR568" s="208"/>
      <c r="CS568" s="208"/>
      <c r="CT568" s="208"/>
      <c r="CU568" s="208"/>
      <c r="CV568" s="208"/>
      <c r="CW568" s="208"/>
      <c r="CX568" s="208"/>
      <c r="CY568" s="208"/>
      <c r="CZ568" s="208"/>
    </row>
    <row r="569" s="212" customFormat="true" ht="25.15" customHeight="true" x14ac:dyDescent="0.2">
      <c r="C569" s="1843" t="s">
        <v>289</v>
      </c>
      <c r="D569" s="1734"/>
      <c r="E569" s="566">
        <v>6.0599219197278061E-6</v>
      </c>
      <c r="F569" s="488"/>
      <c r="G569" s="488"/>
      <c r="H569" s="1844" t="s">
        <v>256</v>
      </c>
      <c r="I569" s="1734"/>
      <c r="J569" s="559">
        <v>2.3011884603852926E-2</v>
      </c>
      <c r="K569" s="488"/>
      <c r="L569" s="488"/>
      <c r="M569" s="1845" t="s">
        <v>256</v>
      </c>
      <c r="N569" s="1734"/>
      <c r="O569" s="560">
        <v>1.7701078451779314E-2</v>
      </c>
      <c r="P569" s="488"/>
      <c r="Q569" s="488"/>
      <c r="BA569" s="207"/>
      <c r="BB569" s="281"/>
      <c r="BC569" s="207"/>
      <c r="BD569" s="207"/>
      <c r="BE569" s="207"/>
      <c r="BF569" s="207"/>
      <c r="BG569" s="207"/>
      <c r="BH569" s="207"/>
      <c r="BI569" s="207"/>
      <c r="BJ569" s="207"/>
      <c r="BK569" s="207"/>
      <c r="BL569" s="207"/>
      <c r="BM569" s="207"/>
      <c r="BN569" s="207"/>
      <c r="BO569" s="207"/>
      <c r="BP569" s="207"/>
      <c r="BQ569" s="207"/>
      <c r="BR569" s="207"/>
      <c r="BS569" s="207"/>
      <c r="BT569" s="207"/>
      <c r="BU569" s="207"/>
      <c r="BV569" s="207"/>
      <c r="BW569" s="207"/>
      <c r="BX569" s="207"/>
      <c r="BY569" s="207"/>
      <c r="BZ569" s="208"/>
      <c r="CA569" s="208"/>
      <c r="CB569" s="208"/>
      <c r="CC569" s="208"/>
      <c r="CD569" s="208"/>
      <c r="CE569" s="208"/>
      <c r="CF569" s="208"/>
      <c r="CG569" s="208"/>
      <c r="CH569" s="208"/>
      <c r="CI569" s="208"/>
      <c r="CJ569" s="208"/>
      <c r="CK569" s="208"/>
      <c r="CL569" s="208"/>
      <c r="CM569" s="208"/>
      <c r="CN569" s="208"/>
      <c r="CO569" s="208"/>
      <c r="CP569" s="208"/>
      <c r="CQ569" s="208"/>
      <c r="CR569" s="208"/>
      <c r="CS569" s="208"/>
      <c r="CT569" s="208"/>
      <c r="CU569" s="208"/>
      <c r="CV569" s="208"/>
      <c r="CW569" s="208"/>
      <c r="CX569" s="208"/>
      <c r="CY569" s="208"/>
      <c r="CZ569" s="208"/>
    </row>
    <row r="570" s="212" customFormat="true" ht="25.15" customHeight="true" x14ac:dyDescent="0.2">
      <c r="C570" s="1843" t="s">
        <v>292</v>
      </c>
      <c r="D570" s="1734"/>
      <c r="E570" s="566">
        <v>6.1240283688962949E-5</v>
      </c>
      <c r="F570" s="488"/>
      <c r="G570" s="488"/>
      <c r="H570" s="1844" t="s">
        <v>240</v>
      </c>
      <c r="I570" s="1734"/>
      <c r="J570" s="559">
        <v>0.11444978866808422</v>
      </c>
      <c r="K570" s="488"/>
      <c r="L570" s="488"/>
      <c r="M570" s="1845" t="s">
        <v>240</v>
      </c>
      <c r="N570" s="1734"/>
      <c r="O570" s="560">
        <v>0.14129317965179</v>
      </c>
      <c r="P570" s="488"/>
      <c r="Q570" s="488"/>
      <c r="BA570" s="207"/>
      <c r="BB570" s="281"/>
      <c r="BC570" s="207"/>
      <c r="BD570" s="207"/>
      <c r="BE570" s="207"/>
      <c r="BF570" s="207"/>
      <c r="BG570" s="207"/>
      <c r="BH570" s="207"/>
      <c r="BI570" s="207"/>
      <c r="BJ570" s="207"/>
      <c r="BK570" s="207"/>
      <c r="BL570" s="207"/>
      <c r="BM570" s="207"/>
      <c r="BN570" s="207"/>
      <c r="BO570" s="207"/>
      <c r="BP570" s="207"/>
      <c r="BQ570" s="207"/>
      <c r="BR570" s="207"/>
      <c r="BS570" s="207"/>
      <c r="BT570" s="207"/>
      <c r="BU570" s="207"/>
      <c r="BV570" s="207"/>
      <c r="BW570" s="207"/>
      <c r="BX570" s="207"/>
      <c r="BY570" s="207"/>
      <c r="BZ570" s="208"/>
      <c r="CA570" s="208"/>
      <c r="CB570" s="208"/>
      <c r="CC570" s="208"/>
      <c r="CD570" s="208"/>
      <c r="CE570" s="208"/>
      <c r="CF570" s="208"/>
      <c r="CG570" s="208"/>
      <c r="CH570" s="208"/>
      <c r="CI570" s="208"/>
      <c r="CJ570" s="208"/>
      <c r="CK570" s="208"/>
      <c r="CL570" s="208"/>
      <c r="CM570" s="208"/>
      <c r="CN570" s="208"/>
      <c r="CO570" s="208"/>
      <c r="CP570" s="208"/>
      <c r="CQ570" s="208"/>
      <c r="CR570" s="208"/>
      <c r="CS570" s="208"/>
      <c r="CT570" s="208"/>
      <c r="CU570" s="208"/>
      <c r="CV570" s="208"/>
      <c r="CW570" s="208"/>
      <c r="CX570" s="208"/>
      <c r="CY570" s="208"/>
      <c r="CZ570" s="208"/>
    </row>
    <row r="571" s="212" customFormat="true" ht="25.15" customHeight="true" x14ac:dyDescent="0.2">
      <c r="C571" s="1843" t="s">
        <v>310</v>
      </c>
      <c r="D571" s="1734"/>
      <c r="E571" s="558">
        <v>1.0480711891957359E-3</v>
      </c>
      <c r="F571" s="488"/>
      <c r="G571" s="488"/>
      <c r="H571" s="1844" t="s">
        <v>269</v>
      </c>
      <c r="I571" s="1734"/>
      <c r="J571" s="559">
        <v>7.4919095386098838E-3</v>
      </c>
      <c r="K571" s="488"/>
      <c r="L571" s="488"/>
      <c r="M571" s="1845" t="s">
        <v>269</v>
      </c>
      <c r="N571" s="1734"/>
      <c r="O571" s="560">
        <v>1.0927124089698367E-2</v>
      </c>
      <c r="P571" s="488"/>
      <c r="Q571" s="488"/>
      <c r="BA571" s="207"/>
      <c r="BB571" s="281"/>
      <c r="BC571" s="207"/>
      <c r="BD571" s="207"/>
      <c r="BE571" s="207"/>
      <c r="BF571" s="207"/>
      <c r="BG571" s="207"/>
      <c r="BH571" s="207"/>
      <c r="BI571" s="207"/>
      <c r="BJ571" s="207"/>
      <c r="BK571" s="207"/>
      <c r="BL571" s="207"/>
      <c r="BM571" s="207"/>
      <c r="BN571" s="207"/>
      <c r="BO571" s="207"/>
      <c r="BP571" s="207"/>
      <c r="BQ571" s="207"/>
      <c r="BR571" s="207"/>
      <c r="BS571" s="207"/>
      <c r="BT571" s="207"/>
      <c r="BU571" s="207"/>
      <c r="BV571" s="207"/>
      <c r="BW571" s="207"/>
      <c r="BX571" s="207"/>
      <c r="BY571" s="207"/>
      <c r="BZ571" s="208"/>
      <c r="CA571" s="208"/>
      <c r="CB571" s="208"/>
      <c r="CC571" s="208"/>
      <c r="CD571" s="208"/>
      <c r="CE571" s="208"/>
      <c r="CF571" s="208"/>
      <c r="CG571" s="208"/>
      <c r="CH571" s="208"/>
      <c r="CI571" s="208"/>
      <c r="CJ571" s="208"/>
      <c r="CK571" s="208"/>
      <c r="CL571" s="208"/>
      <c r="CM571" s="208"/>
      <c r="CN571" s="208"/>
      <c r="CO571" s="208"/>
      <c r="CP571" s="208"/>
      <c r="CQ571" s="208"/>
      <c r="CR571" s="208"/>
      <c r="CS571" s="208"/>
      <c r="CT571" s="208"/>
      <c r="CU571" s="208"/>
      <c r="CV571" s="208"/>
      <c r="CW571" s="208"/>
      <c r="CX571" s="208"/>
      <c r="CY571" s="208"/>
      <c r="CZ571" s="208"/>
    </row>
    <row r="572" s="212" customFormat="true" ht="25.15" customHeight="true" x14ac:dyDescent="0.2">
      <c r="C572" s="1843" t="s">
        <v>246</v>
      </c>
      <c r="D572" s="1734"/>
      <c r="E572" s="558">
        <v>5.83797035454467E-2</v>
      </c>
      <c r="F572" s="488"/>
      <c r="G572" s="488"/>
      <c r="H572" s="1844" t="s">
        <v>263</v>
      </c>
      <c r="I572" s="1734"/>
      <c r="J572" s="559">
        <v>2.7982906006115867E-2</v>
      </c>
      <c r="K572" s="488"/>
      <c r="L572" s="488"/>
      <c r="M572" s="1845" t="s">
        <v>263</v>
      </c>
      <c r="N572" s="1734"/>
      <c r="O572" s="560">
        <v>2.0584471205187672E-2</v>
      </c>
      <c r="P572" s="488"/>
      <c r="Q572" s="488"/>
      <c r="BA572" s="207"/>
      <c r="BB572" s="281"/>
      <c r="BC572" s="207"/>
      <c r="BD572" s="207"/>
      <c r="BE572" s="207"/>
      <c r="BF572" s="207"/>
      <c r="BG572" s="207"/>
      <c r="BH572" s="207"/>
      <c r="BI572" s="207"/>
      <c r="BJ572" s="207"/>
      <c r="BK572" s="207"/>
      <c r="BL572" s="207"/>
      <c r="BM572" s="207"/>
      <c r="BN572" s="207"/>
      <c r="BO572" s="207"/>
      <c r="BP572" s="207"/>
      <c r="BQ572" s="207"/>
      <c r="BR572" s="207"/>
      <c r="BS572" s="207"/>
      <c r="BT572" s="207"/>
      <c r="BU572" s="207"/>
      <c r="BV572" s="207"/>
      <c r="BW572" s="207"/>
      <c r="BX572" s="207"/>
      <c r="BY572" s="207"/>
      <c r="BZ572" s="208"/>
      <c r="CA572" s="208"/>
      <c r="CB572" s="208"/>
      <c r="CC572" s="208"/>
      <c r="CD572" s="208"/>
      <c r="CE572" s="208"/>
      <c r="CF572" s="208"/>
      <c r="CG572" s="208"/>
      <c r="CH572" s="208"/>
      <c r="CI572" s="208"/>
      <c r="CJ572" s="208"/>
      <c r="CK572" s="208"/>
      <c r="CL572" s="208"/>
      <c r="CM572" s="208"/>
      <c r="CN572" s="208"/>
      <c r="CO572" s="208"/>
      <c r="CP572" s="208"/>
      <c r="CQ572" s="208"/>
      <c r="CR572" s="208"/>
      <c r="CS572" s="208"/>
      <c r="CT572" s="208"/>
      <c r="CU572" s="208"/>
      <c r="CV572" s="208"/>
      <c r="CW572" s="208"/>
      <c r="CX572" s="208"/>
      <c r="CY572" s="208"/>
      <c r="CZ572" s="208"/>
    </row>
    <row r="573" s="212" customFormat="true" ht="25.15" customHeight="true" x14ac:dyDescent="0.2">
      <c r="C573" s="1843" t="s">
        <v>285</v>
      </c>
      <c r="D573" s="1734"/>
      <c r="E573" s="558">
        <v>4.6286817941922501E-3</v>
      </c>
      <c r="F573" s="488"/>
      <c r="G573" s="488"/>
      <c r="H573" s="1844" t="s">
        <v>267</v>
      </c>
      <c r="I573" s="1734"/>
      <c r="J573" s="559">
        <v>6.6011497868306481E-3</v>
      </c>
      <c r="K573" s="488"/>
      <c r="L573" s="488"/>
      <c r="M573" s="1845" t="s">
        <v>267</v>
      </c>
      <c r="N573" s="1734"/>
      <c r="O573" s="560">
        <v>3.119700347302439E-3</v>
      </c>
      <c r="P573" s="488"/>
      <c r="Q573" s="488"/>
      <c r="BA573" s="207"/>
      <c r="BB573" s="281"/>
      <c r="BC573" s="207"/>
      <c r="BD573" s="207"/>
      <c r="BE573" s="207"/>
      <c r="BF573" s="207"/>
      <c r="BG573" s="207"/>
      <c r="BH573" s="207"/>
      <c r="BI573" s="207"/>
      <c r="BJ573" s="207"/>
      <c r="BK573" s="207"/>
      <c r="BL573" s="207"/>
      <c r="BM573" s="207"/>
      <c r="BN573" s="207"/>
      <c r="BO573" s="207"/>
      <c r="BP573" s="207"/>
      <c r="BQ573" s="207"/>
      <c r="BR573" s="207"/>
      <c r="BS573" s="207"/>
      <c r="BT573" s="207"/>
      <c r="BU573" s="207"/>
      <c r="BV573" s="207"/>
      <c r="BW573" s="207"/>
      <c r="BX573" s="207"/>
      <c r="BY573" s="207"/>
      <c r="BZ573" s="208"/>
      <c r="CA573" s="208"/>
      <c r="CB573" s="208"/>
      <c r="CC573" s="208"/>
      <c r="CD573" s="208"/>
      <c r="CE573" s="208"/>
      <c r="CF573" s="208"/>
      <c r="CG573" s="208"/>
      <c r="CH573" s="208"/>
      <c r="CI573" s="208"/>
      <c r="CJ573" s="208"/>
      <c r="CK573" s="208"/>
      <c r="CL573" s="208"/>
      <c r="CM573" s="208"/>
      <c r="CN573" s="208"/>
      <c r="CO573" s="208"/>
      <c r="CP573" s="208"/>
      <c r="CQ573" s="208"/>
      <c r="CR573" s="208"/>
      <c r="CS573" s="208"/>
      <c r="CT573" s="208"/>
      <c r="CU573" s="208"/>
      <c r="CV573" s="208"/>
      <c r="CW573" s="208"/>
      <c r="CX573" s="208"/>
      <c r="CY573" s="208"/>
      <c r="CZ573" s="208"/>
    </row>
    <row r="574" s="212" customFormat="true" ht="25.15" customHeight="true" x14ac:dyDescent="0.2">
      <c r="C574" s="1843" t="s">
        <v>274</v>
      </c>
      <c r="D574" s="1734"/>
      <c r="E574" s="558">
        <v>7.8848304675018695E-3</v>
      </c>
      <c r="F574" s="488"/>
      <c r="G574" s="488"/>
      <c r="H574" s="1844" t="s">
        <v>317</v>
      </c>
      <c r="I574" s="1734"/>
      <c r="J574" s="559">
        <v>5.3062321472117349E-4</v>
      </c>
      <c r="K574" s="488"/>
      <c r="L574" s="488"/>
      <c r="M574" s="1845" t="s">
        <v>317</v>
      </c>
      <c r="N574" s="1734"/>
      <c r="O574" s="560">
        <v>2.4410652917608447E-4</v>
      </c>
      <c r="P574" s="488"/>
      <c r="Q574" s="488"/>
      <c r="BA574" s="207"/>
      <c r="BB574" s="281"/>
      <c r="BC574" s="207"/>
      <c r="BD574" s="207"/>
      <c r="BE574" s="207"/>
      <c r="BF574" s="207"/>
      <c r="BG574" s="207"/>
      <c r="BH574" s="207"/>
      <c r="BI574" s="207"/>
      <c r="BJ574" s="207"/>
      <c r="BK574" s="207"/>
      <c r="BL574" s="207"/>
      <c r="BM574" s="207"/>
      <c r="BN574" s="207"/>
      <c r="BO574" s="207"/>
      <c r="BP574" s="207"/>
      <c r="BQ574" s="207"/>
      <c r="BR574" s="207"/>
      <c r="BS574" s="207"/>
      <c r="BT574" s="207"/>
      <c r="BU574" s="207"/>
      <c r="BV574" s="207"/>
      <c r="BW574" s="207"/>
      <c r="BX574" s="207"/>
      <c r="BY574" s="207"/>
      <c r="BZ574" s="208"/>
      <c r="CA574" s="208"/>
      <c r="CB574" s="208"/>
      <c r="CC574" s="208"/>
      <c r="CD574" s="208"/>
      <c r="CE574" s="208"/>
      <c r="CF574" s="208"/>
      <c r="CG574" s="208"/>
      <c r="CH574" s="208"/>
      <c r="CI574" s="208"/>
      <c r="CJ574" s="208"/>
      <c r="CK574" s="208"/>
      <c r="CL574" s="208"/>
      <c r="CM574" s="208"/>
      <c r="CN574" s="208"/>
      <c r="CO574" s="208"/>
      <c r="CP574" s="208"/>
      <c r="CQ574" s="208"/>
      <c r="CR574" s="208"/>
      <c r="CS574" s="208"/>
      <c r="CT574" s="208"/>
      <c r="CU574" s="208"/>
      <c r="CV574" s="208"/>
      <c r="CW574" s="208"/>
      <c r="CX574" s="208"/>
      <c r="CY574" s="208"/>
      <c r="CZ574" s="208"/>
    </row>
    <row r="575" s="212" customFormat="true" ht="25.15" customHeight="true" x14ac:dyDescent="0.2">
      <c r="C575" s="1843" t="s">
        <v>275</v>
      </c>
      <c r="D575" s="1734"/>
      <c r="E575" s="558">
        <v>3.6072466737491079E-3</v>
      </c>
      <c r="F575" s="488"/>
      <c r="G575" s="488"/>
      <c r="H575" s="1844" t="s">
        <v>320</v>
      </c>
      <c r="I575" s="1734"/>
      <c r="J575" s="559">
        <v>3.3728595223179249E-4</v>
      </c>
      <c r="K575" s="488"/>
      <c r="L575" s="488"/>
      <c r="M575" s="1845" t="s">
        <v>320</v>
      </c>
      <c r="N575" s="1734"/>
      <c r="O575" s="564">
        <v>1.0472238202911921E-5</v>
      </c>
      <c r="P575" s="488"/>
      <c r="Q575" s="488"/>
      <c r="BA575" s="207"/>
      <c r="BB575" s="281"/>
      <c r="BC575" s="207"/>
      <c r="BD575" s="207"/>
      <c r="BE575" s="207"/>
      <c r="BF575" s="207"/>
      <c r="BG575" s="207"/>
      <c r="BH575" s="207"/>
      <c r="BI575" s="207"/>
      <c r="BJ575" s="207"/>
      <c r="BK575" s="207"/>
      <c r="BL575" s="207"/>
      <c r="BM575" s="207"/>
      <c r="BN575" s="207"/>
      <c r="BO575" s="207"/>
      <c r="BP575" s="207"/>
      <c r="BQ575" s="207"/>
      <c r="BR575" s="207"/>
      <c r="BS575" s="207"/>
      <c r="BT575" s="207"/>
      <c r="BU575" s="207"/>
      <c r="BV575" s="207"/>
      <c r="BW575" s="207"/>
      <c r="BX575" s="207"/>
      <c r="BY575" s="207"/>
      <c r="BZ575" s="208"/>
      <c r="CA575" s="208"/>
      <c r="CB575" s="208"/>
      <c r="CC575" s="208"/>
      <c r="CD575" s="208"/>
      <c r="CE575" s="208"/>
      <c r="CF575" s="208"/>
      <c r="CG575" s="208"/>
      <c r="CH575" s="208"/>
      <c r="CI575" s="208"/>
      <c r="CJ575" s="208"/>
      <c r="CK575" s="208"/>
      <c r="CL575" s="208"/>
      <c r="CM575" s="208"/>
      <c r="CN575" s="208"/>
      <c r="CO575" s="208"/>
      <c r="CP575" s="208"/>
      <c r="CQ575" s="208"/>
      <c r="CR575" s="208"/>
      <c r="CS575" s="208"/>
      <c r="CT575" s="208"/>
      <c r="CU575" s="208"/>
      <c r="CV575" s="208"/>
      <c r="CW575" s="208"/>
      <c r="CX575" s="208"/>
      <c r="CY575" s="208"/>
      <c r="CZ575" s="208"/>
    </row>
    <row r="576" s="212" customFormat="true" ht="25.15" customHeight="true" x14ac:dyDescent="0.2">
      <c r="C576" s="1843" t="s">
        <v>309</v>
      </c>
      <c r="D576" s="1734"/>
      <c r="E576" s="558">
        <v>1.9594655699243596E-4</v>
      </c>
      <c r="F576" s="488"/>
      <c r="G576" s="488"/>
      <c r="H576" s="1844" t="s">
        <v>288</v>
      </c>
      <c r="I576" s="1734"/>
      <c r="J576" s="559">
        <v>4.8493799610135448E-3</v>
      </c>
      <c r="K576" s="488"/>
      <c r="L576" s="488"/>
      <c r="M576" s="1845" t="s">
        <v>288</v>
      </c>
      <c r="N576" s="1734"/>
      <c r="O576" s="560">
        <v>1.5947709828023583E-3</v>
      </c>
      <c r="P576" s="488"/>
      <c r="Q576" s="488"/>
      <c r="BA576" s="207"/>
      <c r="BB576" s="281"/>
      <c r="BC576" s="207"/>
      <c r="BD576" s="207"/>
      <c r="BE576" s="207"/>
      <c r="BF576" s="207"/>
      <c r="BG576" s="207"/>
      <c r="BH576" s="207"/>
      <c r="BI576" s="207"/>
      <c r="BJ576" s="207"/>
      <c r="BK576" s="207"/>
      <c r="BL576" s="207"/>
      <c r="BM576" s="207"/>
      <c r="BN576" s="207"/>
      <c r="BO576" s="207"/>
      <c r="BP576" s="207"/>
      <c r="BQ576" s="207"/>
      <c r="BR576" s="207"/>
      <c r="BS576" s="207"/>
      <c r="BT576" s="207"/>
      <c r="BU576" s="207"/>
      <c r="BV576" s="207"/>
      <c r="BW576" s="207"/>
      <c r="BX576" s="207"/>
      <c r="BY576" s="207"/>
      <c r="BZ576" s="208"/>
      <c r="CA576" s="208"/>
      <c r="CB576" s="208"/>
      <c r="CC576" s="208"/>
      <c r="CD576" s="208"/>
      <c r="CE576" s="208"/>
      <c r="CF576" s="208"/>
      <c r="CG576" s="208"/>
      <c r="CH576" s="208"/>
      <c r="CI576" s="208"/>
      <c r="CJ576" s="208"/>
      <c r="CK576" s="208"/>
      <c r="CL576" s="208"/>
      <c r="CM576" s="208"/>
      <c r="CN576" s="208"/>
      <c r="CO576" s="208"/>
      <c r="CP576" s="208"/>
      <c r="CQ576" s="208"/>
      <c r="CR576" s="208"/>
      <c r="CS576" s="208"/>
      <c r="CT576" s="208"/>
      <c r="CU576" s="208"/>
      <c r="CV576" s="208"/>
      <c r="CW576" s="208"/>
      <c r="CX576" s="208"/>
      <c r="CY576" s="208"/>
      <c r="CZ576" s="208"/>
    </row>
    <row r="577" s="212" customFormat="true" ht="25.15" customHeight="true" x14ac:dyDescent="0.2">
      <c r="C577" s="1843" t="s">
        <v>265</v>
      </c>
      <c r="D577" s="1734"/>
      <c r="E577" s="558">
        <v>4.6865056163601631E-3</v>
      </c>
      <c r="F577" s="488"/>
      <c r="G577" s="488"/>
      <c r="H577" s="1844" t="s">
        <v>307</v>
      </c>
      <c r="I577" s="1734"/>
      <c r="J577" s="559">
        <v>2.8376581107241714E-3</v>
      </c>
      <c r="K577" s="488"/>
      <c r="L577" s="488"/>
      <c r="M577" s="1845" t="s">
        <v>307</v>
      </c>
      <c r="N577" s="1734"/>
      <c r="O577" s="560">
        <v>1.9785249337379127E-4</v>
      </c>
      <c r="P577" s="488"/>
      <c r="Q577" s="488"/>
      <c r="BA577" s="207"/>
      <c r="BB577" s="281"/>
      <c r="BC577" s="207"/>
      <c r="BD577" s="207"/>
      <c r="BE577" s="207"/>
      <c r="BF577" s="207"/>
      <c r="BG577" s="207"/>
      <c r="BH577" s="207"/>
      <c r="BI577" s="207"/>
      <c r="BJ577" s="207"/>
      <c r="BK577" s="207"/>
      <c r="BL577" s="207"/>
      <c r="BM577" s="207"/>
      <c r="BN577" s="207"/>
      <c r="BO577" s="207"/>
      <c r="BP577" s="207"/>
      <c r="BQ577" s="207"/>
      <c r="BR577" s="207"/>
      <c r="BS577" s="207"/>
      <c r="BT577" s="207"/>
      <c r="BU577" s="207"/>
      <c r="BV577" s="207"/>
      <c r="BW577" s="207"/>
      <c r="BX577" s="207"/>
      <c r="BY577" s="207"/>
      <c r="BZ577" s="208"/>
      <c r="CA577" s="208"/>
      <c r="CB577" s="208"/>
      <c r="CC577" s="208"/>
      <c r="CD577" s="208"/>
      <c r="CE577" s="208"/>
      <c r="CF577" s="208"/>
      <c r="CG577" s="208"/>
      <c r="CH577" s="208"/>
      <c r="CI577" s="208"/>
      <c r="CJ577" s="208"/>
      <c r="CK577" s="208"/>
      <c r="CL577" s="208"/>
      <c r="CM577" s="208"/>
      <c r="CN577" s="208"/>
      <c r="CO577" s="208"/>
      <c r="CP577" s="208"/>
      <c r="CQ577" s="208"/>
      <c r="CR577" s="208"/>
      <c r="CS577" s="208"/>
      <c r="CT577" s="208"/>
      <c r="CU577" s="208"/>
      <c r="CV577" s="208"/>
      <c r="CW577" s="208"/>
      <c r="CX577" s="208"/>
      <c r="CY577" s="208"/>
      <c r="CZ577" s="208"/>
    </row>
    <row r="578" s="212" customFormat="true" ht="25.15" customHeight="true" x14ac:dyDescent="0.2">
      <c r="C578" s="1843" t="s">
        <v>297</v>
      </c>
      <c r="D578" s="1734"/>
      <c r="E578" s="566">
        <v>3.2290938526912169E-5</v>
      </c>
      <c r="F578" s="488"/>
      <c r="G578" s="488"/>
      <c r="H578" s="1844" t="s">
        <v>232</v>
      </c>
      <c r="I578" s="1734"/>
      <c r="J578" s="559">
        <v>9.8703868260978836E-2</v>
      </c>
      <c r="K578" s="488"/>
      <c r="L578" s="488"/>
      <c r="M578" s="1845" t="s">
        <v>232</v>
      </c>
      <c r="N578" s="1734"/>
      <c r="O578" s="560">
        <v>0.20603608622049766</v>
      </c>
      <c r="P578" s="488"/>
      <c r="Q578" s="488"/>
      <c r="BA578" s="207"/>
      <c r="BB578" s="281"/>
      <c r="BC578" s="207"/>
      <c r="BD578" s="207"/>
      <c r="BE578" s="207"/>
      <c r="BF578" s="207"/>
      <c r="BG578" s="207"/>
      <c r="BH578" s="207"/>
      <c r="BI578" s="207"/>
      <c r="BJ578" s="207"/>
      <c r="BK578" s="207"/>
      <c r="BL578" s="207"/>
      <c r="BM578" s="207"/>
      <c r="BN578" s="207"/>
      <c r="BO578" s="207"/>
      <c r="BP578" s="207"/>
      <c r="BQ578" s="207"/>
      <c r="BR578" s="207"/>
      <c r="BS578" s="207"/>
      <c r="BT578" s="207"/>
      <c r="BU578" s="207"/>
      <c r="BV578" s="207"/>
      <c r="BW578" s="207"/>
      <c r="BX578" s="207"/>
      <c r="BY578" s="207"/>
      <c r="BZ578" s="208"/>
      <c r="CA578" s="208"/>
      <c r="CB578" s="208"/>
      <c r="CC578" s="208"/>
      <c r="CD578" s="208"/>
      <c r="CE578" s="208"/>
      <c r="CF578" s="208"/>
      <c r="CG578" s="208"/>
      <c r="CH578" s="208"/>
      <c r="CI578" s="208"/>
      <c r="CJ578" s="208"/>
      <c r="CK578" s="208"/>
      <c r="CL578" s="208"/>
      <c r="CM578" s="208"/>
      <c r="CN578" s="208"/>
      <c r="CO578" s="208"/>
      <c r="CP578" s="208"/>
      <c r="CQ578" s="208"/>
      <c r="CR578" s="208"/>
      <c r="CS578" s="208"/>
      <c r="CT578" s="208"/>
      <c r="CU578" s="208"/>
      <c r="CV578" s="208"/>
      <c r="CW578" s="208"/>
      <c r="CX578" s="208"/>
      <c r="CY578" s="208"/>
      <c r="CZ578" s="208"/>
    </row>
    <row r="579" s="212" customFormat="true" ht="25.15" customHeight="true" x14ac:dyDescent="0.2">
      <c r="C579" s="1843" t="s">
        <v>315</v>
      </c>
      <c r="D579" s="1734"/>
      <c r="E579" s="558">
        <v>1.5982379393417314E-4</v>
      </c>
      <c r="F579" s="488"/>
      <c r="G579" s="488"/>
      <c r="H579" s="1844" t="s">
        <v>276</v>
      </c>
      <c r="I579" s="1734"/>
      <c r="J579" s="559">
        <v>1.4130957609971007E-3</v>
      </c>
      <c r="K579" s="488"/>
      <c r="L579" s="488"/>
      <c r="M579" s="1845" t="s">
        <v>276</v>
      </c>
      <c r="N579" s="1734"/>
      <c r="O579" s="560">
        <v>9.9985135482268828E-3</v>
      </c>
      <c r="P579" s="488"/>
      <c r="Q579" s="488"/>
      <c r="BA579" s="207"/>
      <c r="BB579" s="281"/>
      <c r="BC579" s="207"/>
      <c r="BD579" s="207"/>
      <c r="BE579" s="207"/>
      <c r="BF579" s="207"/>
      <c r="BG579" s="207"/>
      <c r="BH579" s="207"/>
      <c r="BI579" s="207"/>
      <c r="BJ579" s="207"/>
      <c r="BK579" s="207"/>
      <c r="BL579" s="207"/>
      <c r="BM579" s="207"/>
      <c r="BN579" s="207"/>
      <c r="BO579" s="207"/>
      <c r="BP579" s="207"/>
      <c r="BQ579" s="207"/>
      <c r="BR579" s="207"/>
      <c r="BS579" s="207"/>
      <c r="BT579" s="207"/>
      <c r="BU579" s="207"/>
      <c r="BV579" s="207"/>
      <c r="BW579" s="207"/>
      <c r="BX579" s="207"/>
      <c r="BY579" s="207"/>
      <c r="BZ579" s="208"/>
      <c r="CA579" s="208"/>
      <c r="CB579" s="208"/>
      <c r="CC579" s="208"/>
      <c r="CD579" s="208"/>
      <c r="CE579" s="208"/>
      <c r="CF579" s="208"/>
      <c r="CG579" s="208"/>
      <c r="CH579" s="208"/>
      <c r="CI579" s="208"/>
      <c r="CJ579" s="208"/>
      <c r="CK579" s="208"/>
      <c r="CL579" s="208"/>
      <c r="CM579" s="208"/>
      <c r="CN579" s="208"/>
      <c r="CO579" s="208"/>
      <c r="CP579" s="208"/>
      <c r="CQ579" s="208"/>
      <c r="CR579" s="208"/>
      <c r="CS579" s="208"/>
      <c r="CT579" s="208"/>
      <c r="CU579" s="208"/>
      <c r="CV579" s="208"/>
      <c r="CW579" s="208"/>
      <c r="CX579" s="208"/>
      <c r="CY579" s="208"/>
      <c r="CZ579" s="208"/>
    </row>
    <row r="580" s="212" customFormat="true" ht="25.15" customHeight="true" x14ac:dyDescent="0.2">
      <c r="C580" s="1843" t="s">
        <v>291</v>
      </c>
      <c r="D580" s="1734"/>
      <c r="E580" s="558">
        <v>7.5220882533045858E-4</v>
      </c>
      <c r="F580" s="488"/>
      <c r="G580" s="488"/>
      <c r="H580" s="1844" t="s">
        <v>262</v>
      </c>
      <c r="I580" s="1734"/>
      <c r="J580" s="559">
        <v>1.6700131962056172E-3</v>
      </c>
      <c r="K580" s="488"/>
      <c r="L580" s="488"/>
      <c r="M580" s="1845" t="s">
        <v>262</v>
      </c>
      <c r="N580" s="1734"/>
      <c r="O580" s="564">
        <v>4.4703341172678313E-5</v>
      </c>
      <c r="P580" s="488"/>
      <c r="Q580" s="488"/>
      <c r="BA580" s="207"/>
      <c r="BB580" s="281"/>
      <c r="BC580" s="207"/>
      <c r="BD580" s="207"/>
      <c r="BE580" s="207"/>
      <c r="BF580" s="207"/>
      <c r="BG580" s="207"/>
      <c r="BH580" s="207"/>
      <c r="BI580" s="207"/>
      <c r="BJ580" s="207"/>
      <c r="BK580" s="207"/>
      <c r="BL580" s="207"/>
      <c r="BM580" s="207"/>
      <c r="BN580" s="207"/>
      <c r="BO580" s="207"/>
      <c r="BP580" s="207"/>
      <c r="BQ580" s="207"/>
      <c r="BR580" s="207"/>
      <c r="BS580" s="207"/>
      <c r="BT580" s="207"/>
      <c r="BU580" s="207"/>
      <c r="BV580" s="207"/>
      <c r="BW580" s="207"/>
      <c r="BX580" s="207"/>
      <c r="BY580" s="207"/>
      <c r="BZ580" s="208"/>
      <c r="CA580" s="208"/>
      <c r="CB580" s="208"/>
      <c r="CC580" s="208"/>
      <c r="CD580" s="208"/>
      <c r="CE580" s="208"/>
      <c r="CF580" s="208"/>
      <c r="CG580" s="208"/>
      <c r="CH580" s="208"/>
      <c r="CI580" s="208"/>
      <c r="CJ580" s="208"/>
      <c r="CK580" s="208"/>
      <c r="CL580" s="208"/>
      <c r="CM580" s="208"/>
      <c r="CN580" s="208"/>
      <c r="CO580" s="208"/>
      <c r="CP580" s="208"/>
      <c r="CQ580" s="208"/>
      <c r="CR580" s="208"/>
      <c r="CS580" s="208"/>
      <c r="CT580" s="208"/>
      <c r="CU580" s="208"/>
      <c r="CV580" s="208"/>
      <c r="CW580" s="208"/>
      <c r="CX580" s="208"/>
      <c r="CY580" s="208"/>
      <c r="CZ580" s="208"/>
    </row>
    <row r="581" s="212" customFormat="true" ht="25.15" customHeight="true" x14ac:dyDescent="0.2">
      <c r="C581" s="1843" t="s">
        <v>259</v>
      </c>
      <c r="D581" s="1734"/>
      <c r="E581" s="558">
        <v>9.5904379451910524E-3</v>
      </c>
      <c r="F581" s="488"/>
      <c r="G581" s="488"/>
      <c r="H581" s="1844" t="s">
        <v>268</v>
      </c>
      <c r="I581" s="1734"/>
      <c r="J581" s="559">
        <v>6.7078878454756121E-4</v>
      </c>
      <c r="K581" s="488"/>
      <c r="L581" s="488"/>
      <c r="M581" s="1845" t="s">
        <v>268</v>
      </c>
      <c r="N581" s="1734"/>
      <c r="O581" s="560">
        <v>1.3239682959611719E-2</v>
      </c>
      <c r="P581" s="488"/>
      <c r="Q581" s="488"/>
      <c r="BA581" s="207"/>
      <c r="BB581" s="281"/>
      <c r="BC581" s="207"/>
      <c r="BD581" s="207"/>
      <c r="BE581" s="207"/>
      <c r="BF581" s="207"/>
      <c r="BG581" s="207"/>
      <c r="BH581" s="207"/>
      <c r="BI581" s="207"/>
      <c r="BJ581" s="207"/>
      <c r="BK581" s="207"/>
      <c r="BL581" s="207"/>
      <c r="BM581" s="207"/>
      <c r="BN581" s="207"/>
      <c r="BO581" s="207"/>
      <c r="BP581" s="207"/>
      <c r="BQ581" s="207"/>
      <c r="BR581" s="207"/>
      <c r="BS581" s="207"/>
      <c r="BT581" s="207"/>
      <c r="BU581" s="207"/>
      <c r="BV581" s="207"/>
      <c r="BW581" s="207"/>
      <c r="BX581" s="207"/>
      <c r="BY581" s="207"/>
      <c r="BZ581" s="208"/>
      <c r="CA581" s="208"/>
      <c r="CB581" s="208"/>
      <c r="CC581" s="208"/>
      <c r="CD581" s="208"/>
      <c r="CE581" s="208"/>
      <c r="CF581" s="208"/>
      <c r="CG581" s="208"/>
      <c r="CH581" s="208"/>
      <c r="CI581" s="208"/>
      <c r="CJ581" s="208"/>
      <c r="CK581" s="208"/>
      <c r="CL581" s="208"/>
      <c r="CM581" s="208"/>
      <c r="CN581" s="208"/>
      <c r="CO581" s="208"/>
      <c r="CP581" s="208"/>
      <c r="CQ581" s="208"/>
      <c r="CR581" s="208"/>
      <c r="CS581" s="208"/>
      <c r="CT581" s="208"/>
      <c r="CU581" s="208"/>
      <c r="CV581" s="208"/>
      <c r="CW581" s="208"/>
      <c r="CX581" s="208"/>
      <c r="CY581" s="208"/>
      <c r="CZ581" s="208"/>
    </row>
    <row r="582" s="212" customFormat="true" ht="25.15" customHeight="true" x14ac:dyDescent="0.2">
      <c r="C582" s="1843" t="s">
        <v>302</v>
      </c>
      <c r="D582" s="1734"/>
      <c r="E582" s="558">
        <v>3.785417211431396E-4</v>
      </c>
      <c r="F582" s="488"/>
      <c r="G582" s="488"/>
      <c r="H582" s="1844" t="s">
        <v>314</v>
      </c>
      <c r="I582" s="1734"/>
      <c r="J582" s="559">
        <v>1.4434506390785513E-3</v>
      </c>
      <c r="K582" s="488"/>
      <c r="L582" s="488"/>
      <c r="M582" s="1845" t="s">
        <v>314</v>
      </c>
      <c r="N582" s="1734"/>
      <c r="O582" s="564">
        <v>7.4823323358666827E-5</v>
      </c>
      <c r="P582" s="488"/>
      <c r="Q582" s="488"/>
      <c r="BA582" s="207"/>
      <c r="BB582" s="281"/>
      <c r="BC582" s="207"/>
      <c r="BD582" s="207"/>
      <c r="BE582" s="207"/>
      <c r="BF582" s="207"/>
      <c r="BG582" s="207"/>
      <c r="BH582" s="207"/>
      <c r="BI582" s="207"/>
      <c r="BJ582" s="207"/>
      <c r="BK582" s="207"/>
      <c r="BL582" s="207"/>
      <c r="BM582" s="207"/>
      <c r="BN582" s="207"/>
      <c r="BO582" s="207"/>
      <c r="BP582" s="207"/>
      <c r="BQ582" s="207"/>
      <c r="BR582" s="207"/>
      <c r="BS582" s="207"/>
      <c r="BT582" s="207"/>
      <c r="BU582" s="207"/>
      <c r="BV582" s="207"/>
      <c r="BW582" s="207"/>
      <c r="BX582" s="207"/>
      <c r="BY582" s="207"/>
      <c r="BZ582" s="208"/>
      <c r="CA582" s="208"/>
      <c r="CB582" s="208"/>
      <c r="CC582" s="208"/>
      <c r="CD582" s="208"/>
      <c r="CE582" s="208"/>
      <c r="CF582" s="208"/>
      <c r="CG582" s="208"/>
      <c r="CH582" s="208"/>
      <c r="CI582" s="208"/>
      <c r="CJ582" s="208"/>
      <c r="CK582" s="208"/>
      <c r="CL582" s="208"/>
      <c r="CM582" s="208"/>
      <c r="CN582" s="208"/>
      <c r="CO582" s="208"/>
      <c r="CP582" s="208"/>
      <c r="CQ582" s="208"/>
      <c r="CR582" s="208"/>
      <c r="CS582" s="208"/>
      <c r="CT582" s="208"/>
      <c r="CU582" s="208"/>
      <c r="CV582" s="208"/>
      <c r="CW582" s="208"/>
      <c r="CX582" s="208"/>
      <c r="CY582" s="208"/>
      <c r="CZ582" s="208"/>
    </row>
    <row r="583" s="212" customFormat="true" ht="25.15" customHeight="true" x14ac:dyDescent="0.2">
      <c r="C583" s="1843" t="s">
        <v>296</v>
      </c>
      <c r="D583" s="1734"/>
      <c r="E583" s="558">
        <v>7.4754595969459383E-4</v>
      </c>
      <c r="F583" s="488"/>
      <c r="G583" s="488"/>
      <c r="H583" s="1844" t="s">
        <v>289</v>
      </c>
      <c r="I583" s="1734"/>
      <c r="J583" s="559">
        <v>3.6598780497403586E-3</v>
      </c>
      <c r="K583" s="488"/>
      <c r="L583" s="488"/>
      <c r="M583" s="1845" t="s">
        <v>289</v>
      </c>
      <c r="N583" s="1734"/>
      <c r="O583" s="564">
        <v>5.3264573557543599E-5</v>
      </c>
      <c r="P583" s="488"/>
      <c r="Q583" s="488"/>
      <c r="BA583" s="207"/>
      <c r="BB583" s="281"/>
      <c r="BC583" s="207"/>
      <c r="BD583" s="207"/>
      <c r="BE583" s="207"/>
      <c r="BF583" s="207"/>
      <c r="BG583" s="207"/>
      <c r="BH583" s="207"/>
      <c r="BI583" s="207"/>
      <c r="BJ583" s="207"/>
      <c r="BK583" s="207"/>
      <c r="BL583" s="207"/>
      <c r="BM583" s="207"/>
      <c r="BN583" s="207"/>
      <c r="BO583" s="207"/>
      <c r="BP583" s="207"/>
      <c r="BQ583" s="207"/>
      <c r="BR583" s="207"/>
      <c r="BS583" s="207"/>
      <c r="BT583" s="207"/>
      <c r="BU583" s="207"/>
      <c r="BV583" s="207"/>
      <c r="BW583" s="207"/>
      <c r="BX583" s="207"/>
      <c r="BY583" s="207"/>
      <c r="BZ583" s="208"/>
      <c r="CA583" s="208"/>
      <c r="CB583" s="208"/>
      <c r="CC583" s="208"/>
      <c r="CD583" s="208"/>
      <c r="CE583" s="208"/>
      <c r="CF583" s="208"/>
      <c r="CG583" s="208"/>
      <c r="CH583" s="208"/>
      <c r="CI583" s="208"/>
      <c r="CJ583" s="208"/>
      <c r="CK583" s="208"/>
      <c r="CL583" s="208"/>
      <c r="CM583" s="208"/>
      <c r="CN583" s="208"/>
      <c r="CO583" s="208"/>
      <c r="CP583" s="208"/>
      <c r="CQ583" s="208"/>
      <c r="CR583" s="208"/>
      <c r="CS583" s="208"/>
      <c r="CT583" s="208"/>
      <c r="CU583" s="208"/>
      <c r="CV583" s="208"/>
      <c r="CW583" s="208"/>
      <c r="CX583" s="208"/>
      <c r="CY583" s="208"/>
      <c r="CZ583" s="208"/>
    </row>
    <row r="584" s="212" customFormat="true" ht="25.15" customHeight="true" x14ac:dyDescent="0.2">
      <c r="C584" s="1843" t="s">
        <v>273</v>
      </c>
      <c r="D584" s="1734"/>
      <c r="E584" s="558">
        <v>4.3264189794988729E-3</v>
      </c>
      <c r="F584" s="488"/>
      <c r="G584" s="488"/>
      <c r="H584" s="1844" t="s">
        <v>292</v>
      </c>
      <c r="I584" s="1734"/>
      <c r="J584" s="559">
        <v>5.2434840226446761E-4</v>
      </c>
      <c r="K584" s="488"/>
      <c r="L584" s="488"/>
      <c r="M584" s="1845" t="s">
        <v>292</v>
      </c>
      <c r="N584" s="1734"/>
      <c r="O584" s="560">
        <v>1.4596823938635276E-4</v>
      </c>
      <c r="P584" s="488"/>
      <c r="Q584" s="488"/>
      <c r="BA584" s="207"/>
      <c r="BB584" s="281"/>
      <c r="BC584" s="207"/>
      <c r="BD584" s="207"/>
      <c r="BE584" s="207"/>
      <c r="BF584" s="207"/>
      <c r="BG584" s="207"/>
      <c r="BH584" s="207"/>
      <c r="BI584" s="207"/>
      <c r="BJ584" s="207"/>
      <c r="BK584" s="207"/>
      <c r="BL584" s="207"/>
      <c r="BM584" s="207"/>
      <c r="BN584" s="207"/>
      <c r="BO584" s="207"/>
      <c r="BP584" s="207"/>
      <c r="BQ584" s="207"/>
      <c r="BR584" s="207"/>
      <c r="BS584" s="207"/>
      <c r="BT584" s="207"/>
      <c r="BU584" s="207"/>
      <c r="BV584" s="207"/>
      <c r="BW584" s="207"/>
      <c r="BX584" s="207"/>
      <c r="BY584" s="207"/>
      <c r="BZ584" s="208"/>
      <c r="CA584" s="208"/>
      <c r="CB584" s="208"/>
      <c r="CC584" s="208"/>
      <c r="CD584" s="208"/>
      <c r="CE584" s="208"/>
      <c r="CF584" s="208"/>
      <c r="CG584" s="208"/>
      <c r="CH584" s="208"/>
      <c r="CI584" s="208"/>
      <c r="CJ584" s="208"/>
      <c r="CK584" s="208"/>
      <c r="CL584" s="208"/>
      <c r="CM584" s="208"/>
      <c r="CN584" s="208"/>
      <c r="CO584" s="208"/>
      <c r="CP584" s="208"/>
      <c r="CQ584" s="208"/>
      <c r="CR584" s="208"/>
      <c r="CS584" s="208"/>
      <c r="CT584" s="208"/>
      <c r="CU584" s="208"/>
      <c r="CV584" s="208"/>
      <c r="CW584" s="208"/>
      <c r="CX584" s="208"/>
      <c r="CY584" s="208"/>
      <c r="CZ584" s="208"/>
    </row>
    <row r="585" s="212" customFormat="true" ht="25.15" customHeight="true" x14ac:dyDescent="0.2">
      <c r="C585" s="1843" t="s">
        <v>230</v>
      </c>
      <c r="D585" s="1734"/>
      <c r="E585" s="558">
        <v>0.27263546152895846</v>
      </c>
      <c r="F585" s="488"/>
      <c r="G585" s="488"/>
      <c r="H585" s="1844" t="s">
        <v>310</v>
      </c>
      <c r="I585" s="1734"/>
      <c r="J585" s="559">
        <v>1.4824323355814297E-3</v>
      </c>
      <c r="K585" s="488"/>
      <c r="L585" s="488"/>
      <c r="M585" s="1845" t="s">
        <v>310</v>
      </c>
      <c r="N585" s="1734"/>
      <c r="O585" s="560">
        <v>7.2311859880909641E-4</v>
      </c>
      <c r="P585" s="488"/>
      <c r="Q585" s="488"/>
      <c r="BA585" s="207"/>
      <c r="BB585" s="281"/>
      <c r="BC585" s="207"/>
      <c r="BD585" s="207"/>
      <c r="BE585" s="207"/>
      <c r="BF585" s="207"/>
      <c r="BG585" s="207"/>
      <c r="BH585" s="207"/>
      <c r="BI585" s="207"/>
      <c r="BJ585" s="207"/>
      <c r="BK585" s="207"/>
      <c r="BL585" s="207"/>
      <c r="BM585" s="207"/>
      <c r="BN585" s="207"/>
      <c r="BO585" s="207"/>
      <c r="BP585" s="207"/>
      <c r="BQ585" s="207"/>
      <c r="BR585" s="207"/>
      <c r="BS585" s="207"/>
      <c r="BT585" s="207"/>
      <c r="BU585" s="207"/>
      <c r="BV585" s="207"/>
      <c r="BW585" s="207"/>
      <c r="BX585" s="207"/>
      <c r="BY585" s="207"/>
      <c r="BZ585" s="208"/>
      <c r="CA585" s="208"/>
      <c r="CB585" s="208"/>
      <c r="CC585" s="208"/>
      <c r="CD585" s="208"/>
      <c r="CE585" s="208"/>
      <c r="CF585" s="208"/>
      <c r="CG585" s="208"/>
      <c r="CH585" s="208"/>
      <c r="CI585" s="208"/>
      <c r="CJ585" s="208"/>
      <c r="CK585" s="208"/>
      <c r="CL585" s="208"/>
      <c r="CM585" s="208"/>
      <c r="CN585" s="208"/>
      <c r="CO585" s="208"/>
      <c r="CP585" s="208"/>
      <c r="CQ585" s="208"/>
      <c r="CR585" s="208"/>
      <c r="CS585" s="208"/>
      <c r="CT585" s="208"/>
      <c r="CU585" s="208"/>
      <c r="CV585" s="208"/>
      <c r="CW585" s="208"/>
      <c r="CX585" s="208"/>
      <c r="CY585" s="208"/>
      <c r="CZ585" s="208"/>
    </row>
    <row r="586" s="212" customFormat="true" ht="25.15" customHeight="true" x14ac:dyDescent="0.2">
      <c r="C586" s="1843" t="s">
        <v>254</v>
      </c>
      <c r="D586" s="1734"/>
      <c r="E586" s="558">
        <v>1.5759249643618353E-2</v>
      </c>
      <c r="F586" s="488"/>
      <c r="G586" s="488"/>
      <c r="H586" s="1844" t="s">
        <v>246</v>
      </c>
      <c r="I586" s="1734"/>
      <c r="J586" s="559">
        <v>3.0638564298095347E-2</v>
      </c>
      <c r="K586" s="488"/>
      <c r="L586" s="488"/>
      <c r="M586" s="1845" t="s">
        <v>246</v>
      </c>
      <c r="N586" s="1734"/>
      <c r="O586" s="560">
        <v>5.5157993536266131E-2</v>
      </c>
      <c r="P586" s="488"/>
      <c r="Q586" s="488"/>
      <c r="BA586" s="207"/>
      <c r="BB586" s="281"/>
      <c r="BC586" s="207"/>
      <c r="BD586" s="207"/>
      <c r="BE586" s="207"/>
      <c r="BF586" s="207"/>
      <c r="BG586" s="207"/>
      <c r="BH586" s="207"/>
      <c r="BI586" s="207"/>
      <c r="BJ586" s="207"/>
      <c r="BK586" s="207"/>
      <c r="BL586" s="207"/>
      <c r="BM586" s="207"/>
      <c r="BN586" s="207"/>
      <c r="BO586" s="207"/>
      <c r="BP586" s="207"/>
      <c r="BQ586" s="207"/>
      <c r="BR586" s="207"/>
      <c r="BS586" s="207"/>
      <c r="BT586" s="207"/>
      <c r="BU586" s="207"/>
      <c r="BV586" s="207"/>
      <c r="BW586" s="207"/>
      <c r="BX586" s="207"/>
      <c r="BY586" s="207"/>
      <c r="BZ586" s="208"/>
      <c r="CA586" s="208"/>
      <c r="CB586" s="208"/>
      <c r="CC586" s="208"/>
      <c r="CD586" s="208"/>
      <c r="CE586" s="208"/>
      <c r="CF586" s="208"/>
      <c r="CG586" s="208"/>
      <c r="CH586" s="208"/>
      <c r="CI586" s="208"/>
      <c r="CJ586" s="208"/>
      <c r="CK586" s="208"/>
      <c r="CL586" s="208"/>
      <c r="CM586" s="208"/>
      <c r="CN586" s="208"/>
      <c r="CO586" s="208"/>
      <c r="CP586" s="208"/>
      <c r="CQ586" s="208"/>
      <c r="CR586" s="208"/>
      <c r="CS586" s="208"/>
      <c r="CT586" s="208"/>
      <c r="CU586" s="208"/>
      <c r="CV586" s="208"/>
      <c r="CW586" s="208"/>
      <c r="CX586" s="208"/>
      <c r="CY586" s="208"/>
      <c r="CZ586" s="208"/>
    </row>
    <row r="587" s="212" customFormat="true" ht="25.15" customHeight="true" x14ac:dyDescent="0.2">
      <c r="C587" s="1843" t="s">
        <v>264</v>
      </c>
      <c r="D587" s="1734"/>
      <c r="E587" s="558">
        <v>1.224381951757674E-2</v>
      </c>
      <c r="F587" s="488"/>
      <c r="G587" s="488"/>
      <c r="H587" s="1844" t="s">
        <v>285</v>
      </c>
      <c r="I587" s="1734"/>
      <c r="J587" s="559">
        <v>3.8522305377168718E-3</v>
      </c>
      <c r="K587" s="488"/>
      <c r="L587" s="488"/>
      <c r="M587" s="1845" t="s">
        <v>285</v>
      </c>
      <c r="N587" s="1734"/>
      <c r="O587" s="560">
        <v>2.7669207533131219E-3</v>
      </c>
      <c r="P587" s="488"/>
      <c r="Q587" s="488"/>
      <c r="BA587" s="207"/>
      <c r="BB587" s="281"/>
      <c r="BC587" s="207"/>
      <c r="BD587" s="207"/>
      <c r="BE587" s="207"/>
      <c r="BF587" s="207"/>
      <c r="BG587" s="207"/>
      <c r="BH587" s="207"/>
      <c r="BI587" s="207"/>
      <c r="BJ587" s="207"/>
      <c r="BK587" s="207"/>
      <c r="BL587" s="207"/>
      <c r="BM587" s="207"/>
      <c r="BN587" s="207"/>
      <c r="BO587" s="207"/>
      <c r="BP587" s="207"/>
      <c r="BQ587" s="207"/>
      <c r="BR587" s="207"/>
      <c r="BS587" s="207"/>
      <c r="BT587" s="207"/>
      <c r="BU587" s="207"/>
      <c r="BV587" s="207"/>
      <c r="BW587" s="207"/>
      <c r="BX587" s="207"/>
      <c r="BY587" s="207"/>
      <c r="BZ587" s="208"/>
      <c r="CA587" s="208"/>
      <c r="CB587" s="208"/>
      <c r="CC587" s="208"/>
      <c r="CD587" s="208"/>
      <c r="CE587" s="208"/>
      <c r="CF587" s="208"/>
      <c r="CG587" s="208"/>
      <c r="CH587" s="208"/>
      <c r="CI587" s="208"/>
      <c r="CJ587" s="208"/>
      <c r="CK587" s="208"/>
      <c r="CL587" s="208"/>
      <c r="CM587" s="208"/>
      <c r="CN587" s="208"/>
      <c r="CO587" s="208"/>
      <c r="CP587" s="208"/>
      <c r="CQ587" s="208"/>
      <c r="CR587" s="208"/>
      <c r="CS587" s="208"/>
      <c r="CT587" s="208"/>
      <c r="CU587" s="208"/>
      <c r="CV587" s="208"/>
      <c r="CW587" s="208"/>
      <c r="CX587" s="208"/>
      <c r="CY587" s="208"/>
      <c r="CZ587" s="208"/>
    </row>
    <row r="588" s="212" customFormat="true" ht="25.15" customHeight="true" x14ac:dyDescent="0.2">
      <c r="C588" s="1843" t="s">
        <v>305</v>
      </c>
      <c r="D588" s="1734"/>
      <c r="E588" s="558">
        <v>2.1335007559873348E-3</v>
      </c>
      <c r="F588" s="488"/>
      <c r="G588" s="488"/>
      <c r="H588" s="1844" t="s">
        <v>274</v>
      </c>
      <c r="I588" s="1734"/>
      <c r="J588" s="559">
        <v>4.5278030585460781E-3</v>
      </c>
      <c r="K588" s="488"/>
      <c r="L588" s="488"/>
      <c r="M588" s="1845" t="s">
        <v>274</v>
      </c>
      <c r="N588" s="1734"/>
      <c r="O588" s="560">
        <v>6.4358686390660327E-3</v>
      </c>
      <c r="P588" s="488"/>
      <c r="Q588" s="488"/>
      <c r="BA588" s="207"/>
      <c r="BB588" s="281"/>
      <c r="BC588" s="207"/>
      <c r="BD588" s="207"/>
      <c r="BE588" s="207"/>
      <c r="BF588" s="207"/>
      <c r="BG588" s="207"/>
      <c r="BH588" s="207"/>
      <c r="BI588" s="207"/>
      <c r="BJ588" s="207"/>
      <c r="BK588" s="207"/>
      <c r="BL588" s="207"/>
      <c r="BM588" s="207"/>
      <c r="BN588" s="207"/>
      <c r="BO588" s="207"/>
      <c r="BP588" s="207"/>
      <c r="BQ588" s="207"/>
      <c r="BR588" s="207"/>
      <c r="BS588" s="207"/>
      <c r="BT588" s="207"/>
      <c r="BU588" s="207"/>
      <c r="BV588" s="207"/>
      <c r="BW588" s="207"/>
      <c r="BX588" s="207"/>
      <c r="BY588" s="207"/>
      <c r="BZ588" s="208"/>
      <c r="CA588" s="208"/>
      <c r="CB588" s="208"/>
      <c r="CC588" s="208"/>
      <c r="CD588" s="208"/>
      <c r="CE588" s="208"/>
      <c r="CF588" s="208"/>
      <c r="CG588" s="208"/>
      <c r="CH588" s="208"/>
      <c r="CI588" s="208"/>
      <c r="CJ588" s="208"/>
      <c r="CK588" s="208"/>
      <c r="CL588" s="208"/>
      <c r="CM588" s="208"/>
      <c r="CN588" s="208"/>
      <c r="CO588" s="208"/>
      <c r="CP588" s="208"/>
      <c r="CQ588" s="208"/>
      <c r="CR588" s="208"/>
      <c r="CS588" s="208"/>
      <c r="CT588" s="208"/>
      <c r="CU588" s="208"/>
      <c r="CV588" s="208"/>
      <c r="CW588" s="208"/>
      <c r="CX588" s="208"/>
      <c r="CY588" s="208"/>
      <c r="CZ588" s="208"/>
    </row>
    <row r="589" s="212" customFormat="true" ht="25.15" customHeight="true" x14ac:dyDescent="0.2">
      <c r="C589" s="1843" t="s">
        <v>308</v>
      </c>
      <c r="D589" s="1734"/>
      <c r="E589" s="558">
        <v>2.1982634042440177E-2</v>
      </c>
      <c r="F589" s="488"/>
      <c r="G589" s="488"/>
      <c r="H589" s="1844" t="s">
        <v>275</v>
      </c>
      <c r="I589" s="1734"/>
      <c r="J589" s="559">
        <v>1.5564560101276922E-2</v>
      </c>
      <c r="K589" s="488"/>
      <c r="L589" s="488"/>
      <c r="M589" s="1845" t="s">
        <v>275</v>
      </c>
      <c r="N589" s="1734"/>
      <c r="O589" s="560">
        <v>2.5892913610827762E-3</v>
      </c>
      <c r="P589" s="488"/>
      <c r="Q589" s="488"/>
      <c r="BA589" s="207"/>
      <c r="BB589" s="281"/>
      <c r="BC589" s="207"/>
      <c r="BD589" s="207"/>
      <c r="BE589" s="207"/>
      <c r="BF589" s="207"/>
      <c r="BG589" s="207"/>
      <c r="BH589" s="207"/>
      <c r="BI589" s="207"/>
      <c r="BJ589" s="207"/>
      <c r="BK589" s="207"/>
      <c r="BL589" s="207"/>
      <c r="BM589" s="207"/>
      <c r="BN589" s="207"/>
      <c r="BO589" s="207"/>
      <c r="BP589" s="207"/>
      <c r="BQ589" s="207"/>
      <c r="BR589" s="207"/>
      <c r="BS589" s="207"/>
      <c r="BT589" s="207"/>
      <c r="BU589" s="207"/>
      <c r="BV589" s="207"/>
      <c r="BW589" s="207"/>
      <c r="BX589" s="207"/>
      <c r="BY589" s="207"/>
      <c r="BZ589" s="208"/>
      <c r="CA589" s="208"/>
      <c r="CB589" s="208"/>
      <c r="CC589" s="208"/>
      <c r="CD589" s="208"/>
      <c r="CE589" s="208"/>
      <c r="CF589" s="208"/>
      <c r="CG589" s="208"/>
      <c r="CH589" s="208"/>
      <c r="CI589" s="208"/>
      <c r="CJ589" s="208"/>
      <c r="CK589" s="208"/>
      <c r="CL589" s="208"/>
      <c r="CM589" s="208"/>
      <c r="CN589" s="208"/>
      <c r="CO589" s="208"/>
      <c r="CP589" s="208"/>
      <c r="CQ589" s="208"/>
      <c r="CR589" s="208"/>
      <c r="CS589" s="208"/>
      <c r="CT589" s="208"/>
      <c r="CU589" s="208"/>
      <c r="CV589" s="208"/>
      <c r="CW589" s="208"/>
      <c r="CX589" s="208"/>
      <c r="CY589" s="208"/>
      <c r="CZ589" s="208"/>
    </row>
    <row r="590" s="212" customFormat="true" ht="25.15" customHeight="true" x14ac:dyDescent="0.2">
      <c r="C590" s="1843" t="s">
        <v>298</v>
      </c>
      <c r="D590" s="1734"/>
      <c r="E590" s="558">
        <v>1.2186472134161576E-2</v>
      </c>
      <c r="F590" s="488"/>
      <c r="G590" s="488"/>
      <c r="H590" s="1844" t="s">
        <v>309</v>
      </c>
      <c r="I590" s="1734"/>
      <c r="J590" s="559">
        <v>6.9941103552399937E-4</v>
      </c>
      <c r="K590" s="488"/>
      <c r="L590" s="488"/>
      <c r="M590" s="1845" t="s">
        <v>309</v>
      </c>
      <c r="N590" s="1734"/>
      <c r="O590" s="564">
        <v>8.5113259438987271E-5</v>
      </c>
      <c r="P590" s="488"/>
      <c r="Q590" s="488"/>
      <c r="BA590" s="207"/>
      <c r="BB590" s="281"/>
      <c r="BC590" s="207"/>
      <c r="BD590" s="207"/>
      <c r="BE590" s="207"/>
      <c r="BF590" s="207"/>
      <c r="BG590" s="207"/>
      <c r="BH590" s="207"/>
      <c r="BI590" s="207"/>
      <c r="BJ590" s="207"/>
      <c r="BK590" s="207"/>
      <c r="BL590" s="207"/>
      <c r="BM590" s="207"/>
      <c r="BN590" s="207"/>
      <c r="BO590" s="207"/>
      <c r="BP590" s="207"/>
      <c r="BQ590" s="207"/>
      <c r="BR590" s="207"/>
      <c r="BS590" s="207"/>
      <c r="BT590" s="207"/>
      <c r="BU590" s="207"/>
      <c r="BV590" s="207"/>
      <c r="BW590" s="207"/>
      <c r="BX590" s="207"/>
      <c r="BY590" s="207"/>
      <c r="BZ590" s="208"/>
      <c r="CA590" s="208"/>
      <c r="CB590" s="208"/>
      <c r="CC590" s="208"/>
      <c r="CD590" s="208"/>
      <c r="CE590" s="208"/>
      <c r="CF590" s="208"/>
      <c r="CG590" s="208"/>
      <c r="CH590" s="208"/>
      <c r="CI590" s="208"/>
      <c r="CJ590" s="208"/>
      <c r="CK590" s="208"/>
      <c r="CL590" s="208"/>
      <c r="CM590" s="208"/>
      <c r="CN590" s="208"/>
      <c r="CO590" s="208"/>
      <c r="CP590" s="208"/>
      <c r="CQ590" s="208"/>
      <c r="CR590" s="208"/>
      <c r="CS590" s="208"/>
      <c r="CT590" s="208"/>
      <c r="CU590" s="208"/>
      <c r="CV590" s="208"/>
      <c r="CW590" s="208"/>
      <c r="CX590" s="208"/>
      <c r="CY590" s="208"/>
      <c r="CZ590" s="208"/>
    </row>
    <row r="591" s="212" customFormat="true" ht="25.15" customHeight="true" x14ac:dyDescent="0.2">
      <c r="C591" s="1843" t="s">
        <v>293</v>
      </c>
      <c r="D591" s="1734"/>
      <c r="E591" s="558">
        <v>3.0304194112619988E-3</v>
      </c>
      <c r="F591" s="488"/>
      <c r="G591" s="488"/>
      <c r="H591" s="1844" t="s">
        <v>265</v>
      </c>
      <c r="I591" s="1734"/>
      <c r="J591" s="559">
        <v>4.0803683413180025E-3</v>
      </c>
      <c r="K591" s="488"/>
      <c r="L591" s="488"/>
      <c r="M591" s="1845" t="s">
        <v>265</v>
      </c>
      <c r="N591" s="1734"/>
      <c r="O591" s="560">
        <v>3.94030285770312E-3</v>
      </c>
      <c r="P591" s="488"/>
      <c r="Q591" s="488"/>
      <c r="BA591" s="207"/>
      <c r="BB591" s="281"/>
      <c r="BC591" s="207"/>
      <c r="BD591" s="207"/>
      <c r="BE591" s="207"/>
      <c r="BF591" s="207"/>
      <c r="BG591" s="207"/>
      <c r="BH591" s="207"/>
      <c r="BI591" s="207"/>
      <c r="BJ591" s="207"/>
      <c r="BK591" s="207"/>
      <c r="BL591" s="207"/>
      <c r="BM591" s="207"/>
      <c r="BN591" s="207"/>
      <c r="BO591" s="207"/>
      <c r="BP591" s="207"/>
      <c r="BQ591" s="207"/>
      <c r="BR591" s="207"/>
      <c r="BS591" s="207"/>
      <c r="BT591" s="207"/>
      <c r="BU591" s="207"/>
      <c r="BV591" s="207"/>
      <c r="BW591" s="207"/>
      <c r="BX591" s="207"/>
      <c r="BY591" s="207"/>
      <c r="BZ591" s="208"/>
      <c r="CA591" s="208"/>
      <c r="CB591" s="208"/>
      <c r="CC591" s="208"/>
      <c r="CD591" s="208"/>
      <c r="CE591" s="208"/>
      <c r="CF591" s="208"/>
      <c r="CG591" s="208"/>
      <c r="CH591" s="208"/>
      <c r="CI591" s="208"/>
      <c r="CJ591" s="208"/>
      <c r="CK591" s="208"/>
      <c r="CL591" s="208"/>
      <c r="CM591" s="208"/>
      <c r="CN591" s="208"/>
      <c r="CO591" s="208"/>
      <c r="CP591" s="208"/>
      <c r="CQ591" s="208"/>
      <c r="CR591" s="208"/>
      <c r="CS591" s="208"/>
      <c r="CT591" s="208"/>
      <c r="CU591" s="208"/>
      <c r="CV591" s="208"/>
      <c r="CW591" s="208"/>
      <c r="CX591" s="208"/>
      <c r="CY591" s="208"/>
      <c r="CZ591" s="208"/>
    </row>
    <row r="592" s="212" customFormat="true" ht="25.15" customHeight="true" x14ac:dyDescent="0.2">
      <c r="C592" s="1843" t="s">
        <v>222</v>
      </c>
      <c r="D592" s="1734"/>
      <c r="E592" s="558">
        <v>0.54889581214614169</v>
      </c>
      <c r="F592" s="488"/>
      <c r="G592" s="488"/>
      <c r="H592" s="1844" t="s">
        <v>297</v>
      </c>
      <c r="I592" s="1734"/>
      <c r="J592" s="559">
        <v>5.914307672516331E-4</v>
      </c>
      <c r="K592" s="488"/>
      <c r="L592" s="488"/>
      <c r="M592" s="1845" t="s">
        <v>297</v>
      </c>
      <c r="N592" s="1734"/>
      <c r="O592" s="560">
        <v>2.1418630931531785E-4</v>
      </c>
      <c r="P592" s="488"/>
      <c r="Q592" s="488"/>
      <c r="BA592" s="207"/>
      <c r="BB592" s="281"/>
      <c r="BC592" s="207"/>
      <c r="BD592" s="207"/>
      <c r="BE592" s="207"/>
      <c r="BF592" s="207"/>
      <c r="BG592" s="207"/>
      <c r="BH592" s="207"/>
      <c r="BI592" s="207"/>
      <c r="BJ592" s="207"/>
      <c r="BK592" s="207"/>
      <c r="BL592" s="207"/>
      <c r="BM592" s="207"/>
      <c r="BN592" s="207"/>
      <c r="BO592" s="207"/>
      <c r="BP592" s="207"/>
      <c r="BQ592" s="207"/>
      <c r="BR592" s="207"/>
      <c r="BS592" s="207"/>
      <c r="BT592" s="207"/>
      <c r="BU592" s="207"/>
      <c r="BV592" s="207"/>
      <c r="BW592" s="207"/>
      <c r="BX592" s="207"/>
      <c r="BY592" s="207"/>
      <c r="BZ592" s="208"/>
      <c r="CA592" s="208"/>
      <c r="CB592" s="208"/>
      <c r="CC592" s="208"/>
      <c r="CD592" s="208"/>
      <c r="CE592" s="208"/>
      <c r="CF592" s="208"/>
      <c r="CG592" s="208"/>
      <c r="CH592" s="208"/>
      <c r="CI592" s="208"/>
      <c r="CJ592" s="208"/>
      <c r="CK592" s="208"/>
      <c r="CL592" s="208"/>
      <c r="CM592" s="208"/>
      <c r="CN592" s="208"/>
      <c r="CO592" s="208"/>
      <c r="CP592" s="208"/>
      <c r="CQ592" s="208"/>
      <c r="CR592" s="208"/>
      <c r="CS592" s="208"/>
      <c r="CT592" s="208"/>
      <c r="CU592" s="208"/>
      <c r="CV592" s="208"/>
      <c r="CW592" s="208"/>
      <c r="CX592" s="208"/>
      <c r="CY592" s="208"/>
      <c r="CZ592" s="208"/>
    </row>
    <row r="593" s="212" customFormat="true" ht="25.15" customHeight="true" x14ac:dyDescent="0.2">
      <c r="C593" s="1843" t="s">
        <v>413</v>
      </c>
      <c r="D593" s="1734"/>
      <c r="E593" s="558">
        <v>2.7764600621774521E-3</v>
      </c>
      <c r="F593" s="488"/>
      <c r="G593" s="488"/>
      <c r="H593" s="1844" t="s">
        <v>315</v>
      </c>
      <c r="I593" s="1734"/>
      <c r="J593" s="559">
        <v>5.9476526619020099E-4</v>
      </c>
      <c r="K593" s="488"/>
      <c r="L593" s="488"/>
      <c r="M593" s="1845" t="s">
        <v>315</v>
      </c>
      <c r="N593" s="1734"/>
      <c r="O593" s="564">
        <v>1.1646195785089006E-5</v>
      </c>
      <c r="P593" s="488"/>
      <c r="Q593" s="488"/>
      <c r="BA593" s="207"/>
      <c r="BB593" s="281"/>
      <c r="BC593" s="207"/>
      <c r="BD593" s="207"/>
      <c r="BE593" s="207"/>
      <c r="BF593" s="207"/>
      <c r="BG593" s="207"/>
      <c r="BH593" s="207"/>
      <c r="BI593" s="207"/>
      <c r="BJ593" s="207"/>
      <c r="BK593" s="207"/>
      <c r="BL593" s="207"/>
      <c r="BM593" s="207"/>
      <c r="BN593" s="207"/>
      <c r="BO593" s="207"/>
      <c r="BP593" s="207"/>
      <c r="BQ593" s="207"/>
      <c r="BR593" s="207"/>
      <c r="BS593" s="207"/>
      <c r="BT593" s="207"/>
      <c r="BU593" s="207"/>
      <c r="BV593" s="207"/>
      <c r="BW593" s="207"/>
      <c r="BX593" s="207"/>
      <c r="BY593" s="207"/>
      <c r="BZ593" s="208"/>
      <c r="CA593" s="208"/>
      <c r="CB593" s="208"/>
      <c r="CC593" s="208"/>
      <c r="CD593" s="208"/>
      <c r="CE593" s="208"/>
      <c r="CF593" s="208"/>
      <c r="CG593" s="208"/>
      <c r="CH593" s="208"/>
      <c r="CI593" s="208"/>
      <c r="CJ593" s="208"/>
      <c r="CK593" s="208"/>
      <c r="CL593" s="208"/>
      <c r="CM593" s="208"/>
      <c r="CN593" s="208"/>
      <c r="CO593" s="208"/>
      <c r="CP593" s="208"/>
      <c r="CQ593" s="208"/>
      <c r="CR593" s="208"/>
      <c r="CS593" s="208"/>
      <c r="CT593" s="208"/>
      <c r="CU593" s="208"/>
      <c r="CV593" s="208"/>
      <c r="CW593" s="208"/>
      <c r="CX593" s="208"/>
      <c r="CY593" s="208"/>
      <c r="CZ593" s="208"/>
    </row>
    <row r="594" s="212" customFormat="true" ht="25.15" customHeight="true" x14ac:dyDescent="0.2">
      <c r="C594" s="1843" t="s">
        <v>281</v>
      </c>
      <c r="D594" s="1734"/>
      <c r="E594" s="566">
        <v>8.7471260581538643E-6</v>
      </c>
      <c r="F594" s="488"/>
      <c r="G594" s="488"/>
      <c r="H594" s="1844" t="s">
        <v>291</v>
      </c>
      <c r="I594" s="1734"/>
      <c r="J594" s="559">
        <v>2.005455532293518E-3</v>
      </c>
      <c r="K594" s="488"/>
      <c r="L594" s="488"/>
      <c r="M594" s="1845" t="s">
        <v>291</v>
      </c>
      <c r="N594" s="1734"/>
      <c r="O594" s="564">
        <v>2.3231966826687347E-6</v>
      </c>
      <c r="P594" s="488"/>
      <c r="Q594" s="488"/>
      <c r="BA594" s="207"/>
      <c r="BB594" s="281"/>
      <c r="BC594" s="207"/>
      <c r="BD594" s="207"/>
      <c r="BE594" s="207"/>
      <c r="BF594" s="207"/>
      <c r="BG594" s="207"/>
      <c r="BH594" s="207"/>
      <c r="BI594" s="207"/>
      <c r="BJ594" s="207"/>
      <c r="BK594" s="207"/>
      <c r="BL594" s="207"/>
      <c r="BM594" s="207"/>
      <c r="BN594" s="207"/>
      <c r="BO594" s="207"/>
      <c r="BP594" s="207"/>
      <c r="BQ594" s="207"/>
      <c r="BR594" s="207"/>
      <c r="BS594" s="207"/>
      <c r="BT594" s="207"/>
      <c r="BU594" s="207"/>
      <c r="BV594" s="207"/>
      <c r="BW594" s="207"/>
      <c r="BX594" s="207"/>
      <c r="BY594" s="207"/>
      <c r="BZ594" s="208"/>
      <c r="CA594" s="208"/>
      <c r="CB594" s="208"/>
      <c r="CC594" s="208"/>
      <c r="CD594" s="208"/>
      <c r="CE594" s="208"/>
      <c r="CF594" s="208"/>
      <c r="CG594" s="208"/>
      <c r="CH594" s="208"/>
      <c r="CI594" s="208"/>
      <c r="CJ594" s="208"/>
      <c r="CK594" s="208"/>
      <c r="CL594" s="208"/>
      <c r="CM594" s="208"/>
      <c r="CN594" s="208"/>
      <c r="CO594" s="208"/>
      <c r="CP594" s="208"/>
      <c r="CQ594" s="208"/>
      <c r="CR594" s="208"/>
      <c r="CS594" s="208"/>
      <c r="CT594" s="208"/>
      <c r="CU594" s="208"/>
      <c r="CV594" s="208"/>
      <c r="CW594" s="208"/>
      <c r="CX594" s="208"/>
      <c r="CY594" s="208"/>
      <c r="CZ594" s="208"/>
    </row>
    <row r="595" s="212" customFormat="true" ht="25.15" customHeight="true" x14ac:dyDescent="0.2">
      <c r="C595" s="1843" t="s">
        <v>253</v>
      </c>
      <c r="D595" s="1734"/>
      <c r="E595" s="558">
        <v>6.9484739520097455E-4</v>
      </c>
      <c r="F595" s="488"/>
      <c r="G595" s="488"/>
      <c r="H595" s="1844" t="s">
        <v>259</v>
      </c>
      <c r="I595" s="1734"/>
      <c r="J595" s="559">
        <v>4.9535605775248313E-2</v>
      </c>
      <c r="K595" s="488"/>
      <c r="L595" s="488"/>
      <c r="M595" s="1845" t="s">
        <v>259</v>
      </c>
      <c r="N595" s="1734"/>
      <c r="O595" s="560">
        <v>1.5126630805862211E-3</v>
      </c>
      <c r="P595" s="488"/>
      <c r="Q595" s="488"/>
      <c r="BA595" s="207"/>
      <c r="BB595" s="281"/>
      <c r="BC595" s="207"/>
      <c r="BD595" s="207"/>
      <c r="BE595" s="207"/>
      <c r="BF595" s="207"/>
      <c r="BG595" s="207"/>
      <c r="BH595" s="207"/>
      <c r="BI595" s="207"/>
      <c r="BJ595" s="207"/>
      <c r="BK595" s="207"/>
      <c r="BL595" s="207"/>
      <c r="BM595" s="207"/>
      <c r="BN595" s="207"/>
      <c r="BO595" s="207"/>
      <c r="BP595" s="207"/>
      <c r="BQ595" s="207"/>
      <c r="BR595" s="207"/>
      <c r="BS595" s="207"/>
      <c r="BT595" s="207"/>
      <c r="BU595" s="207"/>
      <c r="BV595" s="207"/>
      <c r="BW595" s="207"/>
      <c r="BX595" s="207"/>
      <c r="BY595" s="207"/>
      <c r="BZ595" s="208"/>
      <c r="CA595" s="208"/>
      <c r="CB595" s="208"/>
      <c r="CC595" s="208"/>
      <c r="CD595" s="208"/>
      <c r="CE595" s="208"/>
      <c r="CF595" s="208"/>
      <c r="CG595" s="208"/>
      <c r="CH595" s="208"/>
      <c r="CI595" s="208"/>
      <c r="CJ595" s="208"/>
      <c r="CK595" s="208"/>
      <c r="CL595" s="208"/>
      <c r="CM595" s="208"/>
      <c r="CN595" s="208"/>
      <c r="CO595" s="208"/>
      <c r="CP595" s="208"/>
      <c r="CQ595" s="208"/>
      <c r="CR595" s="208"/>
      <c r="CS595" s="208"/>
      <c r="CT595" s="208"/>
      <c r="CU595" s="208"/>
      <c r="CV595" s="208"/>
      <c r="CW595" s="208"/>
      <c r="CX595" s="208"/>
      <c r="CY595" s="208"/>
      <c r="CZ595" s="208"/>
    </row>
    <row r="596" s="212" customFormat="true" ht="25.15" customHeight="true" x14ac:dyDescent="0.2">
      <c r="C596" s="1843" t="s">
        <v>271</v>
      </c>
      <c r="D596" s="1734"/>
      <c r="E596" s="558">
        <v>8.7191478253411509E-4</v>
      </c>
      <c r="F596" s="488"/>
      <c r="G596" s="488"/>
      <c r="H596" s="1844" t="s">
        <v>302</v>
      </c>
      <c r="I596" s="1734"/>
      <c r="J596" s="559">
        <v>2.2626429326934377E-3</v>
      </c>
      <c r="K596" s="488"/>
      <c r="L596" s="488"/>
      <c r="M596" s="1845" t="s">
        <v>302</v>
      </c>
      <c r="N596" s="1734"/>
      <c r="O596" s="564">
        <v>6.1129404496151069E-5</v>
      </c>
      <c r="P596" s="488"/>
      <c r="Q596" s="488"/>
      <c r="BA596" s="207"/>
      <c r="BB596" s="281"/>
      <c r="BC596" s="207"/>
      <c r="BD596" s="207"/>
      <c r="BE596" s="207"/>
      <c r="BF596" s="207"/>
      <c r="BG596" s="207"/>
      <c r="BH596" s="207"/>
      <c r="BI596" s="207"/>
      <c r="BJ596" s="207"/>
      <c r="BK596" s="207"/>
      <c r="BL596" s="207"/>
      <c r="BM596" s="207"/>
      <c r="BN596" s="207"/>
      <c r="BO596" s="207"/>
      <c r="BP596" s="207"/>
      <c r="BQ596" s="207"/>
      <c r="BR596" s="207"/>
      <c r="BS596" s="207"/>
      <c r="BT596" s="207"/>
      <c r="BU596" s="207"/>
      <c r="BV596" s="207"/>
      <c r="BW596" s="207"/>
      <c r="BX596" s="207"/>
      <c r="BY596" s="207"/>
      <c r="BZ596" s="208"/>
      <c r="CA596" s="208"/>
      <c r="CB596" s="208"/>
      <c r="CC596" s="208"/>
      <c r="CD596" s="208"/>
      <c r="CE596" s="208"/>
      <c r="CF596" s="208"/>
      <c r="CG596" s="208"/>
      <c r="CH596" s="208"/>
      <c r="CI596" s="208"/>
      <c r="CJ596" s="208"/>
      <c r="CK596" s="208"/>
      <c r="CL596" s="208"/>
      <c r="CM596" s="208"/>
      <c r="CN596" s="208"/>
      <c r="CO596" s="208"/>
      <c r="CP596" s="208"/>
      <c r="CQ596" s="208"/>
      <c r="CR596" s="208"/>
      <c r="CS596" s="208"/>
      <c r="CT596" s="208"/>
      <c r="CU596" s="208"/>
      <c r="CV596" s="208"/>
      <c r="CW596" s="208"/>
      <c r="CX596" s="208"/>
      <c r="CY596" s="208"/>
      <c r="CZ596" s="208"/>
    </row>
    <row r="597" s="212" customFormat="true" ht="25.15" customHeight="true" x14ac:dyDescent="0.2">
      <c r="C597" s="1843" t="s">
        <v>295</v>
      </c>
      <c r="D597" s="1734"/>
      <c r="E597" s="558">
        <v>0.32953827016726445</v>
      </c>
      <c r="F597" s="488"/>
      <c r="G597" s="488"/>
      <c r="H597" s="1844" t="s">
        <v>296</v>
      </c>
      <c r="I597" s="1734"/>
      <c r="J597" s="559">
        <v>3.6991934032982093E-4</v>
      </c>
      <c r="K597" s="488"/>
      <c r="L597" s="488"/>
      <c r="M597" s="1845" t="s">
        <v>296</v>
      </c>
      <c r="N597" s="1734"/>
      <c r="O597" s="560">
        <v>6.1848001492467849E-4</v>
      </c>
      <c r="P597" s="488"/>
      <c r="Q597" s="488"/>
      <c r="BA597" s="207"/>
      <c r="BB597" s="281"/>
      <c r="BC597" s="207"/>
      <c r="BD597" s="207"/>
      <c r="BE597" s="207"/>
      <c r="BF597" s="207"/>
      <c r="BG597" s="207"/>
      <c r="BH597" s="207"/>
      <c r="BI597" s="207"/>
      <c r="BJ597" s="207"/>
      <c r="BK597" s="207"/>
      <c r="BL597" s="207"/>
      <c r="BM597" s="207"/>
      <c r="BN597" s="207"/>
      <c r="BO597" s="207"/>
      <c r="BP597" s="207"/>
      <c r="BQ597" s="207"/>
      <c r="BR597" s="207"/>
      <c r="BS597" s="207"/>
      <c r="BT597" s="207"/>
      <c r="BU597" s="207"/>
      <c r="BV597" s="207"/>
      <c r="BW597" s="207"/>
      <c r="BX597" s="207"/>
      <c r="BY597" s="207"/>
      <c r="BZ597" s="208"/>
      <c r="CA597" s="208"/>
      <c r="CB597" s="208"/>
      <c r="CC597" s="208"/>
      <c r="CD597" s="208"/>
      <c r="CE597" s="208"/>
      <c r="CF597" s="208"/>
      <c r="CG597" s="208"/>
      <c r="CH597" s="208"/>
      <c r="CI597" s="208"/>
      <c r="CJ597" s="208"/>
      <c r="CK597" s="208"/>
      <c r="CL597" s="208"/>
      <c r="CM597" s="208"/>
      <c r="CN597" s="208"/>
      <c r="CO597" s="208"/>
      <c r="CP597" s="208"/>
      <c r="CQ597" s="208"/>
      <c r="CR597" s="208"/>
      <c r="CS597" s="208"/>
      <c r="CT597" s="208"/>
      <c r="CU597" s="208"/>
      <c r="CV597" s="208"/>
      <c r="CW597" s="208"/>
      <c r="CX597" s="208"/>
      <c r="CY597" s="208"/>
      <c r="CZ597" s="208"/>
    </row>
    <row r="598" s="212" customFormat="true" ht="25.15" customHeight="true" x14ac:dyDescent="0.2">
      <c r="C598" s="1843" t="s">
        <v>234</v>
      </c>
      <c r="D598" s="1734"/>
      <c r="E598" s="558">
        <v>1.6526133898631244E-2</v>
      </c>
      <c r="F598" s="488"/>
      <c r="G598" s="488"/>
      <c r="H598" s="1844" t="s">
        <v>273</v>
      </c>
      <c r="I598" s="1734"/>
      <c r="J598" s="559">
        <v>2.4065792620389433E-2</v>
      </c>
      <c r="K598" s="488"/>
      <c r="L598" s="488"/>
      <c r="M598" s="1845" t="s">
        <v>273</v>
      </c>
      <c r="N598" s="1734"/>
      <c r="O598" s="560">
        <v>3.0436343842747873E-3</v>
      </c>
      <c r="P598" s="488"/>
      <c r="Q598" s="488"/>
      <c r="BA598" s="207"/>
      <c r="BB598" s="281"/>
      <c r="BC598" s="207"/>
      <c r="BD598" s="207"/>
      <c r="BE598" s="207"/>
      <c r="BF598" s="207"/>
      <c r="BG598" s="207"/>
      <c r="BH598" s="207"/>
      <c r="BI598" s="207"/>
      <c r="BJ598" s="207"/>
      <c r="BK598" s="207"/>
      <c r="BL598" s="207"/>
      <c r="BM598" s="207"/>
      <c r="BN598" s="207"/>
      <c r="BO598" s="207"/>
      <c r="BP598" s="207"/>
      <c r="BQ598" s="207"/>
      <c r="BR598" s="207"/>
      <c r="BS598" s="207"/>
      <c r="BT598" s="207"/>
      <c r="BU598" s="207"/>
      <c r="BV598" s="207"/>
      <c r="BW598" s="207"/>
      <c r="BX598" s="207"/>
      <c r="BY598" s="207"/>
      <c r="BZ598" s="208"/>
      <c r="CA598" s="208"/>
      <c r="CB598" s="208"/>
      <c r="CC598" s="208"/>
      <c r="CD598" s="208"/>
      <c r="CE598" s="208"/>
      <c r="CF598" s="208"/>
      <c r="CG598" s="208"/>
      <c r="CH598" s="208"/>
      <c r="CI598" s="208"/>
      <c r="CJ598" s="208"/>
      <c r="CK598" s="208"/>
      <c r="CL598" s="208"/>
      <c r="CM598" s="208"/>
      <c r="CN598" s="208"/>
      <c r="CO598" s="208"/>
      <c r="CP598" s="208"/>
      <c r="CQ598" s="208"/>
      <c r="CR598" s="208"/>
      <c r="CS598" s="208"/>
      <c r="CT598" s="208"/>
      <c r="CU598" s="208"/>
      <c r="CV598" s="208"/>
      <c r="CW598" s="208"/>
      <c r="CX598" s="208"/>
      <c r="CY598" s="208"/>
      <c r="CZ598" s="208"/>
    </row>
    <row r="599" s="212" customFormat="true" ht="25.15" customHeight="true" x14ac:dyDescent="0.2">
      <c r="C599" s="1843" t="s">
        <v>258</v>
      </c>
      <c r="D599" s="1734"/>
      <c r="E599" s="558">
        <v>1.041724495535463E-2</v>
      </c>
      <c r="F599" s="488"/>
      <c r="G599" s="488"/>
      <c r="H599" s="1844" t="s">
        <v>230</v>
      </c>
      <c r="I599" s="1734"/>
      <c r="J599" s="559">
        <v>0.26842431002251482</v>
      </c>
      <c r="K599" s="488"/>
      <c r="L599" s="488"/>
      <c r="M599" s="1845" t="s">
        <v>230</v>
      </c>
      <c r="N599" s="1734"/>
      <c r="O599" s="560">
        <v>0.18743325029936742</v>
      </c>
      <c r="P599" s="488"/>
      <c r="Q599" s="488"/>
      <c r="BA599" s="207"/>
      <c r="BB599" s="281"/>
      <c r="BC599" s="207"/>
      <c r="BD599" s="207"/>
      <c r="BE599" s="207"/>
      <c r="BF599" s="207"/>
      <c r="BG599" s="207"/>
      <c r="BH599" s="207"/>
      <c r="BI599" s="207"/>
      <c r="BJ599" s="207"/>
      <c r="BK599" s="207"/>
      <c r="BL599" s="207"/>
      <c r="BM599" s="207"/>
      <c r="BN599" s="207"/>
      <c r="BO599" s="207"/>
      <c r="BP599" s="207"/>
      <c r="BQ599" s="207"/>
      <c r="BR599" s="207"/>
      <c r="BS599" s="207"/>
      <c r="BT599" s="207"/>
      <c r="BU599" s="207"/>
      <c r="BV599" s="207"/>
      <c r="BW599" s="207"/>
      <c r="BX599" s="207"/>
      <c r="BY599" s="207"/>
      <c r="BZ599" s="208"/>
      <c r="CA599" s="208"/>
      <c r="CB599" s="208"/>
      <c r="CC599" s="208"/>
      <c r="CD599" s="208"/>
      <c r="CE599" s="208"/>
      <c r="CF599" s="208"/>
      <c r="CG599" s="208"/>
      <c r="CH599" s="208"/>
      <c r="CI599" s="208"/>
      <c r="CJ599" s="208"/>
      <c r="CK599" s="208"/>
      <c r="CL599" s="208"/>
      <c r="CM599" s="208"/>
      <c r="CN599" s="208"/>
      <c r="CO599" s="208"/>
      <c r="CP599" s="208"/>
      <c r="CQ599" s="208"/>
      <c r="CR599" s="208"/>
      <c r="CS599" s="208"/>
      <c r="CT599" s="208"/>
      <c r="CU599" s="208"/>
      <c r="CV599" s="208"/>
      <c r="CW599" s="208"/>
      <c r="CX599" s="208"/>
      <c r="CY599" s="208"/>
      <c r="CZ599" s="208"/>
    </row>
    <row r="600" s="212" customFormat="true" ht="25.15" customHeight="true" x14ac:dyDescent="0.2">
      <c r="C600" s="1843" t="s">
        <v>286</v>
      </c>
      <c r="D600" s="1734"/>
      <c r="E600" s="558">
        <v>2.5077660766298776E-2</v>
      </c>
      <c r="F600" s="488"/>
      <c r="G600" s="488"/>
      <c r="H600" s="1844" t="s">
        <v>254</v>
      </c>
      <c r="I600" s="1734"/>
      <c r="J600" s="559">
        <v>6.2924119928003848E-3</v>
      </c>
      <c r="K600" s="488"/>
      <c r="L600" s="488"/>
      <c r="M600" s="1845" t="s">
        <v>254</v>
      </c>
      <c r="N600" s="1734"/>
      <c r="O600" s="560">
        <v>1.3673333680873678E-2</v>
      </c>
      <c r="P600" s="488"/>
      <c r="Q600" s="488"/>
      <c r="BA600" s="207"/>
      <c r="BB600" s="281"/>
      <c r="BC600" s="207"/>
      <c r="BD600" s="207"/>
      <c r="BE600" s="207"/>
      <c r="BF600" s="207"/>
      <c r="BG600" s="207"/>
      <c r="BH600" s="207"/>
      <c r="BI600" s="207"/>
      <c r="BJ600" s="207"/>
      <c r="BK600" s="207"/>
      <c r="BL600" s="207"/>
      <c r="BM600" s="207"/>
      <c r="BN600" s="207"/>
      <c r="BO600" s="207"/>
      <c r="BP600" s="207"/>
      <c r="BQ600" s="207"/>
      <c r="BR600" s="207"/>
      <c r="BS600" s="207"/>
      <c r="BT600" s="207"/>
      <c r="BU600" s="207"/>
      <c r="BV600" s="207"/>
      <c r="BW600" s="207"/>
      <c r="BX600" s="207"/>
      <c r="BY600" s="207"/>
      <c r="BZ600" s="208"/>
      <c r="CA600" s="208"/>
      <c r="CB600" s="208"/>
      <c r="CC600" s="208"/>
      <c r="CD600" s="208"/>
      <c r="CE600" s="208"/>
      <c r="CF600" s="208"/>
      <c r="CG600" s="208"/>
      <c r="CH600" s="208"/>
      <c r="CI600" s="208"/>
      <c r="CJ600" s="208"/>
      <c r="CK600" s="208"/>
      <c r="CL600" s="208"/>
      <c r="CM600" s="208"/>
      <c r="CN600" s="208"/>
      <c r="CO600" s="208"/>
      <c r="CP600" s="208"/>
      <c r="CQ600" s="208"/>
      <c r="CR600" s="208"/>
      <c r="CS600" s="208"/>
      <c r="CT600" s="208"/>
      <c r="CU600" s="208"/>
      <c r="CV600" s="208"/>
      <c r="CW600" s="208"/>
      <c r="CX600" s="208"/>
      <c r="CY600" s="208"/>
      <c r="CZ600" s="208"/>
    </row>
    <row r="601" s="212" customFormat="true" ht="25.15" customHeight="true" x14ac:dyDescent="0.2">
      <c r="C601" s="1843" t="s">
        <v>412</v>
      </c>
      <c r="D601" s="1734"/>
      <c r="E601" s="558">
        <v>2.16728858077116E-4</v>
      </c>
      <c r="F601" s="488"/>
      <c r="G601" s="488"/>
      <c r="H601" s="1844" t="s">
        <v>264</v>
      </c>
      <c r="I601" s="1734"/>
      <c r="J601" s="559">
        <v>1.6129705125115541E-2</v>
      </c>
      <c r="K601" s="488"/>
      <c r="L601" s="488"/>
      <c r="M601" s="1845" t="s">
        <v>264</v>
      </c>
      <c r="N601" s="1734"/>
      <c r="O601" s="560">
        <v>5.8433389067440757E-3</v>
      </c>
      <c r="P601" s="488"/>
      <c r="Q601" s="488"/>
      <c r="BA601" s="207"/>
      <c r="BB601" s="281"/>
      <c r="BC601" s="207"/>
      <c r="BD601" s="207"/>
      <c r="BE601" s="207"/>
      <c r="BF601" s="207"/>
      <c r="BG601" s="207"/>
      <c r="BH601" s="207"/>
      <c r="BI601" s="207"/>
      <c r="BJ601" s="207"/>
      <c r="BK601" s="207"/>
      <c r="BL601" s="207"/>
      <c r="BM601" s="207"/>
      <c r="BN601" s="207"/>
      <c r="BO601" s="207"/>
      <c r="BP601" s="207"/>
      <c r="BQ601" s="207"/>
      <c r="BR601" s="207"/>
      <c r="BS601" s="207"/>
      <c r="BT601" s="207"/>
      <c r="BU601" s="207"/>
      <c r="BV601" s="207"/>
      <c r="BW601" s="207"/>
      <c r="BX601" s="207"/>
      <c r="BY601" s="207"/>
      <c r="BZ601" s="208"/>
      <c r="CA601" s="208"/>
      <c r="CB601" s="208"/>
      <c r="CC601" s="208"/>
      <c r="CD601" s="208"/>
      <c r="CE601" s="208"/>
      <c r="CF601" s="208"/>
      <c r="CG601" s="208"/>
      <c r="CH601" s="208"/>
      <c r="CI601" s="208"/>
      <c r="CJ601" s="208"/>
      <c r="CK601" s="208"/>
      <c r="CL601" s="208"/>
      <c r="CM601" s="208"/>
      <c r="CN601" s="208"/>
      <c r="CO601" s="208"/>
      <c r="CP601" s="208"/>
      <c r="CQ601" s="208"/>
      <c r="CR601" s="208"/>
      <c r="CS601" s="208"/>
      <c r="CT601" s="208"/>
      <c r="CU601" s="208"/>
      <c r="CV601" s="208"/>
      <c r="CW601" s="208"/>
      <c r="CX601" s="208"/>
      <c r="CY601" s="208"/>
      <c r="CZ601" s="208"/>
    </row>
    <row r="602" s="212" customFormat="true" ht="25.15" customHeight="true" x14ac:dyDescent="0.2">
      <c r="C602" s="1843" t="s">
        <v>300</v>
      </c>
      <c r="D602" s="1734"/>
      <c r="E602" s="558">
        <v>1.3523804388383876E-4</v>
      </c>
      <c r="F602" s="488"/>
      <c r="G602" s="488"/>
      <c r="H602" s="1844" t="s">
        <v>305</v>
      </c>
      <c r="I602" s="1734"/>
      <c r="J602" s="559">
        <v>3.9267984327486039E-3</v>
      </c>
      <c r="K602" s="488"/>
      <c r="L602" s="488"/>
      <c r="M602" s="1845" t="s">
        <v>305</v>
      </c>
      <c r="N602" s="1734"/>
      <c r="O602" s="564">
        <v>8.9499974427811096E-5</v>
      </c>
      <c r="P602" s="488"/>
      <c r="Q602" s="488"/>
      <c r="BA602" s="207"/>
      <c r="BB602" s="281"/>
      <c r="BC602" s="207"/>
      <c r="BD602" s="207"/>
      <c r="BE602" s="207"/>
      <c r="BF602" s="207"/>
      <c r="BG602" s="207"/>
      <c r="BH602" s="207"/>
      <c r="BI602" s="207"/>
      <c r="BJ602" s="207"/>
      <c r="BK602" s="207"/>
      <c r="BL602" s="207"/>
      <c r="BM602" s="207"/>
      <c r="BN602" s="207"/>
      <c r="BO602" s="207"/>
      <c r="BP602" s="207"/>
      <c r="BQ602" s="207"/>
      <c r="BR602" s="207"/>
      <c r="BS602" s="207"/>
      <c r="BT602" s="207"/>
      <c r="BU602" s="207"/>
      <c r="BV602" s="207"/>
      <c r="BW602" s="207"/>
      <c r="BX602" s="207"/>
      <c r="BY602" s="207"/>
      <c r="BZ602" s="208"/>
      <c r="CA602" s="208"/>
      <c r="CB602" s="208"/>
      <c r="CC602" s="208"/>
      <c r="CD602" s="208"/>
      <c r="CE602" s="208"/>
      <c r="CF602" s="208"/>
      <c r="CG602" s="208"/>
      <c r="CH602" s="208"/>
      <c r="CI602" s="208"/>
      <c r="CJ602" s="208"/>
      <c r="CK602" s="208"/>
      <c r="CL602" s="208"/>
      <c r="CM602" s="208"/>
      <c r="CN602" s="208"/>
      <c r="CO602" s="208"/>
      <c r="CP602" s="208"/>
      <c r="CQ602" s="208"/>
      <c r="CR602" s="208"/>
      <c r="CS602" s="208"/>
      <c r="CT602" s="208"/>
      <c r="CU602" s="208"/>
      <c r="CV602" s="208"/>
      <c r="CW602" s="208"/>
      <c r="CX602" s="208"/>
      <c r="CY602" s="208"/>
      <c r="CZ602" s="208"/>
    </row>
    <row r="603" s="212" customFormat="true" ht="25.15" customHeight="true" x14ac:dyDescent="0.2">
      <c r="C603" s="1843" t="s">
        <v>375</v>
      </c>
      <c r="D603" s="1734"/>
      <c r="E603" s="558">
        <v>0.55552837168771763</v>
      </c>
      <c r="F603" s="488"/>
      <c r="G603" s="488"/>
      <c r="H603" s="1844" t="s">
        <v>308</v>
      </c>
      <c r="I603" s="1734"/>
      <c r="J603" s="559">
        <v>1.7136045662717835E-2</v>
      </c>
      <c r="K603" s="488"/>
      <c r="L603" s="488"/>
      <c r="M603" s="1845" t="s">
        <v>308</v>
      </c>
      <c r="N603" s="1734"/>
      <c r="O603" s="560">
        <v>1.5202305580862586E-2</v>
      </c>
      <c r="P603" s="488"/>
      <c r="Q603" s="488"/>
      <c r="BA603" s="207"/>
      <c r="BB603" s="281"/>
      <c r="BC603" s="207"/>
      <c r="BD603" s="207"/>
      <c r="BE603" s="207"/>
      <c r="BF603" s="207"/>
      <c r="BG603" s="207"/>
      <c r="BH603" s="207"/>
      <c r="BI603" s="207"/>
      <c r="BJ603" s="207"/>
      <c r="BK603" s="207"/>
      <c r="BL603" s="207"/>
      <c r="BM603" s="207"/>
      <c r="BN603" s="207"/>
      <c r="BO603" s="207"/>
      <c r="BP603" s="207"/>
      <c r="BQ603" s="207"/>
      <c r="BR603" s="207"/>
      <c r="BS603" s="207"/>
      <c r="BT603" s="207"/>
      <c r="BU603" s="207"/>
      <c r="BV603" s="207"/>
      <c r="BW603" s="207"/>
      <c r="BX603" s="207"/>
      <c r="BY603" s="207"/>
      <c r="BZ603" s="208"/>
      <c r="CA603" s="208"/>
      <c r="CB603" s="208"/>
      <c r="CC603" s="208"/>
      <c r="CD603" s="208"/>
      <c r="CE603" s="208"/>
      <c r="CF603" s="208"/>
      <c r="CG603" s="208"/>
      <c r="CH603" s="208"/>
      <c r="CI603" s="208"/>
      <c r="CJ603" s="208"/>
      <c r="CK603" s="208"/>
      <c r="CL603" s="208"/>
      <c r="CM603" s="208"/>
      <c r="CN603" s="208"/>
      <c r="CO603" s="208"/>
      <c r="CP603" s="208"/>
      <c r="CQ603" s="208"/>
      <c r="CR603" s="208"/>
      <c r="CS603" s="208"/>
      <c r="CT603" s="208"/>
      <c r="CU603" s="208"/>
      <c r="CV603" s="208"/>
      <c r="CW603" s="208"/>
      <c r="CX603" s="208"/>
      <c r="CY603" s="208"/>
      <c r="CZ603" s="208"/>
    </row>
    <row r="604" s="212" customFormat="true" ht="25.15" customHeight="true" x14ac:dyDescent="0.2">
      <c r="C604" s="1843" t="s">
        <v>405</v>
      </c>
      <c r="D604" s="1734"/>
      <c r="E604" s="566">
        <v>1.3419181755422038E-5</v>
      </c>
      <c r="F604" s="488"/>
      <c r="G604" s="488"/>
      <c r="H604" s="1844" t="s">
        <v>298</v>
      </c>
      <c r="I604" s="1734"/>
      <c r="J604" s="559">
        <v>1.1927365629271059E-2</v>
      </c>
      <c r="K604" s="488"/>
      <c r="L604" s="488"/>
      <c r="M604" s="1845" t="s">
        <v>298</v>
      </c>
      <c r="N604" s="1734"/>
      <c r="O604" s="560">
        <v>8.5768511052148905E-3</v>
      </c>
      <c r="P604" s="488"/>
      <c r="Q604" s="488"/>
      <c r="BA604" s="208"/>
      <c r="BB604" s="282"/>
      <c r="BC604" s="208"/>
      <c r="BD604" s="208"/>
      <c r="BE604" s="208"/>
      <c r="BF604" s="208"/>
      <c r="BG604" s="208"/>
      <c r="BH604" s="208"/>
      <c r="BI604" s="208"/>
      <c r="BJ604" s="208"/>
      <c r="BK604" s="208"/>
      <c r="BL604" s="208"/>
      <c r="BM604" s="208"/>
      <c r="BN604" s="208"/>
      <c r="BO604" s="208"/>
      <c r="BP604" s="208"/>
      <c r="BQ604" s="208"/>
      <c r="BR604" s="208"/>
      <c r="BS604" s="208"/>
      <c r="BT604" s="208"/>
      <c r="BU604" s="208"/>
      <c r="BV604" s="208"/>
      <c r="BW604" s="208"/>
      <c r="BX604" s="208"/>
      <c r="BY604" s="208"/>
      <c r="BZ604" s="208"/>
      <c r="CA604" s="208"/>
      <c r="CB604" s="208"/>
      <c r="CC604" s="208"/>
      <c r="CD604" s="208"/>
      <c r="CE604" s="208"/>
      <c r="CF604" s="208"/>
      <c r="CG604" s="208"/>
      <c r="CH604" s="208"/>
      <c r="CI604" s="208"/>
      <c r="CJ604" s="208"/>
      <c r="CK604" s="208"/>
      <c r="CL604" s="208"/>
      <c r="CM604" s="208"/>
      <c r="CN604" s="208"/>
      <c r="CO604" s="208"/>
      <c r="CP604" s="208"/>
      <c r="CQ604" s="208"/>
      <c r="CR604" s="208"/>
      <c r="CS604" s="208"/>
      <c r="CT604" s="208"/>
      <c r="CU604" s="208"/>
      <c r="CV604" s="208"/>
      <c r="CW604" s="208"/>
      <c r="CX604" s="208"/>
      <c r="CY604" s="208"/>
      <c r="CZ604" s="208"/>
    </row>
    <row r="605" s="212" customFormat="true" ht="25.15" customHeight="true" x14ac:dyDescent="0.2">
      <c r="C605" s="1843" t="s">
        <v>416</v>
      </c>
      <c r="D605" s="1734"/>
      <c r="E605" s="566">
        <v>3.1448907285557353E-5</v>
      </c>
      <c r="F605" s="488"/>
      <c r="G605" s="488"/>
      <c r="H605" s="1844" t="s">
        <v>293</v>
      </c>
      <c r="I605" s="1734"/>
      <c r="J605" s="559">
        <v>4.1773059531542283E-4</v>
      </c>
      <c r="K605" s="488"/>
      <c r="L605" s="488"/>
      <c r="M605" s="1845" t="s">
        <v>293</v>
      </c>
      <c r="N605" s="1734"/>
      <c r="O605" s="560">
        <v>5.4839458997041242E-3</v>
      </c>
      <c r="P605" s="488"/>
      <c r="Q605" s="488"/>
      <c r="BA605" s="208"/>
      <c r="BB605" s="282"/>
      <c r="BC605" s="208"/>
      <c r="BD605" s="208"/>
      <c r="BE605" s="208"/>
      <c r="BF605" s="208"/>
      <c r="BG605" s="208"/>
      <c r="BH605" s="208"/>
      <c r="BI605" s="208"/>
      <c r="BJ605" s="208"/>
      <c r="BK605" s="208"/>
      <c r="BL605" s="208"/>
      <c r="BM605" s="208"/>
      <c r="BN605" s="208"/>
      <c r="BO605" s="208"/>
      <c r="BP605" s="208"/>
      <c r="BQ605" s="208"/>
      <c r="BR605" s="208"/>
      <c r="BS605" s="208"/>
      <c r="BT605" s="208"/>
      <c r="BU605" s="208"/>
      <c r="BV605" s="208"/>
      <c r="BW605" s="208"/>
      <c r="BX605" s="208"/>
      <c r="BY605" s="208"/>
      <c r="BZ605" s="208"/>
      <c r="CA605" s="208"/>
      <c r="CB605" s="208"/>
      <c r="CC605" s="208"/>
      <c r="CD605" s="208"/>
      <c r="CE605" s="208"/>
      <c r="CF605" s="208"/>
      <c r="CG605" s="208"/>
      <c r="CH605" s="208"/>
      <c r="CI605" s="208"/>
      <c r="CJ605" s="208"/>
      <c r="CK605" s="208"/>
      <c r="CL605" s="208"/>
      <c r="CM605" s="208"/>
      <c r="CN605" s="208"/>
      <c r="CO605" s="208"/>
      <c r="CP605" s="208"/>
      <c r="CQ605" s="208"/>
      <c r="CR605" s="208"/>
      <c r="CS605" s="208"/>
      <c r="CT605" s="208"/>
      <c r="CU605" s="208"/>
      <c r="CV605" s="208"/>
      <c r="CW605" s="208"/>
      <c r="CX605" s="208"/>
      <c r="CY605" s="208"/>
      <c r="CZ605" s="208"/>
    </row>
    <row r="606" s="212" customFormat="true" ht="25.15" customHeight="true" x14ac:dyDescent="0.2">
      <c r="C606" s="1843" t="s">
        <v>395</v>
      </c>
      <c r="D606" s="1734"/>
      <c r="E606" s="558">
        <v>4.4629244648736695E-2</v>
      </c>
      <c r="F606" s="488"/>
      <c r="G606" s="488"/>
      <c r="H606" s="1844" t="s">
        <v>222</v>
      </c>
      <c r="I606" s="1734"/>
      <c r="J606" s="559">
        <v>0.49689994511231467</v>
      </c>
      <c r="K606" s="488"/>
      <c r="L606" s="488"/>
      <c r="M606" s="1845" t="s">
        <v>222</v>
      </c>
      <c r="N606" s="1734"/>
      <c r="O606" s="560">
        <v>0.39686428068208091</v>
      </c>
      <c r="P606" s="488"/>
      <c r="Q606" s="488"/>
      <c r="BA606" s="208"/>
      <c r="BB606" s="282"/>
      <c r="BC606" s="208"/>
      <c r="BD606" s="208"/>
      <c r="BE606" s="208"/>
      <c r="BF606" s="208"/>
      <c r="BG606" s="208"/>
      <c r="BH606" s="208"/>
      <c r="BI606" s="208"/>
      <c r="BJ606" s="208"/>
      <c r="BK606" s="208"/>
      <c r="BL606" s="208"/>
      <c r="BM606" s="208"/>
      <c r="BN606" s="208"/>
      <c r="BO606" s="208"/>
      <c r="BP606" s="208"/>
      <c r="BQ606" s="208"/>
      <c r="BR606" s="208"/>
      <c r="BS606" s="208"/>
      <c r="BT606" s="208"/>
      <c r="BU606" s="208"/>
      <c r="BV606" s="208"/>
      <c r="BW606" s="208"/>
      <c r="BX606" s="208"/>
      <c r="BY606" s="208"/>
      <c r="BZ606" s="208"/>
      <c r="CA606" s="208"/>
      <c r="CB606" s="208"/>
      <c r="CC606" s="208"/>
      <c r="CD606" s="208"/>
      <c r="CE606" s="208"/>
      <c r="CF606" s="208"/>
      <c r="CG606" s="208"/>
      <c r="CH606" s="208"/>
      <c r="CI606" s="208"/>
      <c r="CJ606" s="208"/>
      <c r="CK606" s="208"/>
      <c r="CL606" s="208"/>
      <c r="CM606" s="208"/>
      <c r="CN606" s="208"/>
      <c r="CO606" s="208"/>
      <c r="CP606" s="208"/>
      <c r="CQ606" s="208"/>
      <c r="CR606" s="208"/>
      <c r="CS606" s="208"/>
      <c r="CT606" s="208"/>
      <c r="CU606" s="208"/>
      <c r="CV606" s="208"/>
      <c r="CW606" s="208"/>
      <c r="CX606" s="208"/>
      <c r="CY606" s="208"/>
      <c r="CZ606" s="208"/>
    </row>
    <row r="607" s="212" customFormat="true" ht="25.15" customHeight="true" x14ac:dyDescent="0.2">
      <c r="C607" s="1843" t="s">
        <v>407</v>
      </c>
      <c r="D607" s="1734"/>
      <c r="E607" s="558">
        <v>1.0674730832582311E-2</v>
      </c>
      <c r="F607" s="488"/>
      <c r="G607" s="488"/>
      <c r="H607" s="1844" t="s">
        <v>413</v>
      </c>
      <c r="I607" s="1734"/>
      <c r="J607" s="559">
        <v>1.7025825732092423E-4</v>
      </c>
      <c r="K607" s="488"/>
      <c r="L607" s="488"/>
      <c r="M607" s="1845" t="s">
        <v>413</v>
      </c>
      <c r="N607" s="1734"/>
      <c r="O607" s="560">
        <v>5.4637375026469507E-3</v>
      </c>
      <c r="P607" s="488"/>
      <c r="Q607" s="488"/>
      <c r="BA607" s="208"/>
      <c r="BB607" s="282"/>
      <c r="BC607" s="208"/>
      <c r="BD607" s="208"/>
      <c r="BE607" s="208"/>
      <c r="BF607" s="208"/>
      <c r="BG607" s="208"/>
      <c r="BH607" s="208"/>
      <c r="BI607" s="208"/>
      <c r="BJ607" s="208"/>
      <c r="BK607" s="208"/>
      <c r="BL607" s="208"/>
      <c r="BM607" s="208"/>
      <c r="BN607" s="208"/>
      <c r="BO607" s="208"/>
      <c r="BP607" s="208"/>
      <c r="BQ607" s="208"/>
      <c r="BR607" s="208"/>
      <c r="BS607" s="208"/>
      <c r="BT607" s="208"/>
      <c r="BU607" s="208"/>
      <c r="BV607" s="208"/>
      <c r="BW607" s="208"/>
      <c r="BX607" s="208"/>
      <c r="BY607" s="208"/>
      <c r="BZ607" s="208"/>
      <c r="CA607" s="208"/>
      <c r="CB607" s="208"/>
      <c r="CC607" s="208"/>
      <c r="CD607" s="208"/>
      <c r="CE607" s="208"/>
      <c r="CF607" s="208"/>
      <c r="CG607" s="208"/>
      <c r="CH607" s="208"/>
      <c r="CI607" s="208"/>
      <c r="CJ607" s="208"/>
      <c r="CK607" s="208"/>
      <c r="CL607" s="208"/>
      <c r="CM607" s="208"/>
      <c r="CN607" s="208"/>
      <c r="CO607" s="208"/>
      <c r="CP607" s="208"/>
      <c r="CQ607" s="208"/>
      <c r="CR607" s="208"/>
      <c r="CS607" s="208"/>
      <c r="CT607" s="208"/>
      <c r="CU607" s="208"/>
      <c r="CV607" s="208"/>
      <c r="CW607" s="208"/>
      <c r="CX607" s="208"/>
      <c r="CY607" s="208"/>
      <c r="CZ607" s="208"/>
    </row>
    <row r="608" s="212" customFormat="true" ht="25.15" customHeight="true" x14ac:dyDescent="0.2">
      <c r="C608" s="1843" t="s">
        <v>394</v>
      </c>
      <c r="D608" s="1734"/>
      <c r="E608" s="558">
        <v>3.5726324657337188E-2</v>
      </c>
      <c r="F608" s="488"/>
      <c r="G608" s="488"/>
      <c r="H608" s="1844" t="s">
        <v>281</v>
      </c>
      <c r="I608" s="1734"/>
      <c r="J608" s="559">
        <v>2.2618479337108859E-2</v>
      </c>
      <c r="K608" s="488"/>
      <c r="L608" s="488"/>
      <c r="M608" s="1845" t="s">
        <v>281</v>
      </c>
      <c r="N608" s="1734"/>
      <c r="O608" s="560">
        <v>1.8827764882248428E-4</v>
      </c>
      <c r="P608" s="488"/>
      <c r="Q608" s="488"/>
      <c r="BA608" s="208"/>
      <c r="BB608" s="282"/>
      <c r="BC608" s="208"/>
      <c r="BD608" s="208"/>
      <c r="BE608" s="208"/>
      <c r="BF608" s="208"/>
      <c r="BG608" s="208"/>
      <c r="BH608" s="208"/>
      <c r="BI608" s="208"/>
      <c r="BJ608" s="208"/>
      <c r="BK608" s="208"/>
      <c r="BL608" s="208"/>
      <c r="BM608" s="208"/>
      <c r="BN608" s="208"/>
      <c r="BO608" s="208"/>
      <c r="BP608" s="208"/>
      <c r="BQ608" s="208"/>
      <c r="BR608" s="208"/>
      <c r="BS608" s="208"/>
      <c r="BT608" s="208"/>
      <c r="BU608" s="208"/>
      <c r="BV608" s="208"/>
      <c r="BW608" s="208"/>
      <c r="BX608" s="208"/>
      <c r="BY608" s="208"/>
      <c r="BZ608" s="208"/>
      <c r="CA608" s="208"/>
      <c r="CB608" s="208"/>
      <c r="CC608" s="208"/>
      <c r="CD608" s="208"/>
      <c r="CE608" s="208"/>
      <c r="CF608" s="208"/>
      <c r="CG608" s="208"/>
      <c r="CH608" s="208"/>
      <c r="CI608" s="208"/>
      <c r="CJ608" s="208"/>
      <c r="CK608" s="208"/>
      <c r="CL608" s="208"/>
      <c r="CM608" s="208"/>
      <c r="CN608" s="208"/>
      <c r="CO608" s="208"/>
      <c r="CP608" s="208"/>
      <c r="CQ608" s="208"/>
      <c r="CR608" s="208"/>
      <c r="CS608" s="208"/>
      <c r="CT608" s="208"/>
      <c r="CU608" s="208"/>
      <c r="CV608" s="208"/>
      <c r="CW608" s="208"/>
      <c r="CX608" s="208"/>
      <c r="CY608" s="208"/>
      <c r="CZ608" s="208"/>
    </row>
    <row r="609" s="212" customFormat="true" ht="25.15" customHeight="true" x14ac:dyDescent="0.2">
      <c r="C609" s="1853" t="s">
        <v>418</v>
      </c>
      <c r="D609" s="1734"/>
      <c r="E609" s="561">
        <v>1.4602921935441332E-4</v>
      </c>
      <c r="F609" s="488"/>
      <c r="G609" s="488"/>
      <c r="H609" s="1844" t="s">
        <v>253</v>
      </c>
      <c r="I609" s="1734"/>
      <c r="J609" s="559">
        <v>2.624126192152124E-2</v>
      </c>
      <c r="K609" s="488"/>
      <c r="L609" s="488"/>
      <c r="M609" s="1845" t="s">
        <v>253</v>
      </c>
      <c r="N609" s="1734"/>
      <c r="O609" s="560">
        <v>1.3627391830346575E-4</v>
      </c>
      <c r="P609" s="488"/>
      <c r="Q609" s="488"/>
      <c r="BA609" s="208"/>
      <c r="BB609" s="282"/>
      <c r="BC609" s="208"/>
      <c r="BD609" s="208"/>
      <c r="BE609" s="208"/>
      <c r="BF609" s="208"/>
      <c r="BG609" s="208"/>
      <c r="BH609" s="208"/>
      <c r="BI609" s="208"/>
      <c r="BJ609" s="208"/>
      <c r="BK609" s="208"/>
      <c r="BL609" s="208"/>
      <c r="BM609" s="208"/>
      <c r="BN609" s="208"/>
      <c r="BO609" s="208"/>
      <c r="BP609" s="208"/>
      <c r="BQ609" s="208"/>
      <c r="BR609" s="208"/>
      <c r="BS609" s="208"/>
      <c r="BT609" s="208"/>
      <c r="BU609" s="208"/>
      <c r="BV609" s="208"/>
      <c r="BW609" s="208"/>
      <c r="BX609" s="208"/>
      <c r="BY609" s="208"/>
      <c r="BZ609" s="208"/>
      <c r="CA609" s="208"/>
      <c r="CB609" s="208"/>
      <c r="CC609" s="208"/>
      <c r="CD609" s="208"/>
      <c r="CE609" s="208"/>
      <c r="CF609" s="208"/>
      <c r="CG609" s="208"/>
      <c r="CH609" s="208"/>
      <c r="CI609" s="208"/>
      <c r="CJ609" s="208"/>
      <c r="CK609" s="208"/>
      <c r="CL609" s="208"/>
      <c r="CM609" s="208"/>
      <c r="CN609" s="208"/>
      <c r="CO609" s="208"/>
      <c r="CP609" s="208"/>
      <c r="CQ609" s="208"/>
      <c r="CR609" s="208"/>
      <c r="CS609" s="208"/>
      <c r="CT609" s="208"/>
      <c r="CU609" s="208"/>
      <c r="CV609" s="208"/>
      <c r="CW609" s="208"/>
      <c r="CX609" s="208"/>
      <c r="CY609" s="208"/>
      <c r="CZ609" s="208"/>
    </row>
    <row r="610" s="212" customFormat="true" ht="25.15" customHeight="true" x14ac:dyDescent="0.2">
      <c r="C610" s="1740"/>
      <c r="D610" s="1734"/>
      <c r="E610" s="504"/>
      <c r="F610" s="488"/>
      <c r="G610" s="488"/>
      <c r="H610" s="1844" t="s">
        <v>271</v>
      </c>
      <c r="I610" s="1734"/>
      <c r="J610" s="559">
        <v>1.1788610351369399E-2</v>
      </c>
      <c r="K610" s="488"/>
      <c r="L610" s="488"/>
      <c r="M610" s="1845" t="s">
        <v>271</v>
      </c>
      <c r="N610" s="1734"/>
      <c r="O610" s="560">
        <v>2.067750745813169E-4</v>
      </c>
      <c r="P610" s="488"/>
      <c r="Q610" s="488"/>
      <c r="BA610" s="208"/>
      <c r="BB610" s="282"/>
      <c r="BC610" s="208"/>
      <c r="BD610" s="208"/>
      <c r="BE610" s="208"/>
      <c r="BF610" s="208"/>
      <c r="BG610" s="208"/>
      <c r="BH610" s="208"/>
      <c r="BI610" s="208"/>
      <c r="BJ610" s="208"/>
      <c r="BK610" s="208"/>
      <c r="BL610" s="208"/>
      <c r="BM610" s="208"/>
      <c r="BN610" s="208"/>
      <c r="BO610" s="208"/>
      <c r="BP610" s="208"/>
      <c r="BQ610" s="208"/>
      <c r="BR610" s="208"/>
      <c r="BS610" s="208"/>
      <c r="BT610" s="208"/>
      <c r="BU610" s="208"/>
      <c r="BV610" s="208"/>
      <c r="BW610" s="208"/>
      <c r="BX610" s="208"/>
      <c r="BY610" s="208"/>
      <c r="BZ610" s="208"/>
      <c r="CA610" s="208"/>
      <c r="CB610" s="208"/>
      <c r="CC610" s="208"/>
      <c r="CD610" s="208"/>
      <c r="CE610" s="208"/>
      <c r="CF610" s="208"/>
      <c r="CG610" s="208"/>
      <c r="CH610" s="208"/>
      <c r="CI610" s="208"/>
      <c r="CJ610" s="208"/>
      <c r="CK610" s="208"/>
      <c r="CL610" s="208"/>
      <c r="CM610" s="208"/>
      <c r="CN610" s="208"/>
      <c r="CO610" s="208"/>
      <c r="CP610" s="208"/>
      <c r="CQ610" s="208"/>
      <c r="CR610" s="208"/>
      <c r="CS610" s="208"/>
      <c r="CT610" s="208"/>
      <c r="CU610" s="208"/>
      <c r="CV610" s="208"/>
      <c r="CW610" s="208"/>
      <c r="CX610" s="208"/>
      <c r="CY610" s="208"/>
      <c r="CZ610" s="208"/>
    </row>
    <row r="611" s="212" customFormat="true" ht="25.15" customHeight="true" x14ac:dyDescent="0.2">
      <c r="C611" s="1740"/>
      <c r="D611" s="1734"/>
      <c r="E611" s="488"/>
      <c r="F611" s="488"/>
      <c r="G611" s="488"/>
      <c r="H611" s="1844" t="s">
        <v>295</v>
      </c>
      <c r="I611" s="1734"/>
      <c r="J611" s="559">
        <v>0.3364664906788235</v>
      </c>
      <c r="K611" s="488"/>
      <c r="L611" s="488"/>
      <c r="M611" s="1845" t="s">
        <v>295</v>
      </c>
      <c r="N611" s="1734"/>
      <c r="O611" s="560">
        <v>0.1781522104038713</v>
      </c>
      <c r="P611" s="488"/>
      <c r="Q611" s="488"/>
      <c r="BA611" s="208"/>
      <c r="BB611" s="282"/>
      <c r="BC611" s="208"/>
      <c r="BD611" s="208"/>
      <c r="BE611" s="208"/>
      <c r="BF611" s="208"/>
      <c r="BG611" s="208"/>
      <c r="BH611" s="208"/>
      <c r="BI611" s="208"/>
      <c r="BJ611" s="208"/>
      <c r="BK611" s="208"/>
      <c r="BL611" s="208"/>
      <c r="BM611" s="208"/>
      <c r="BN611" s="208"/>
      <c r="BO611" s="208"/>
      <c r="BP611" s="208"/>
      <c r="BQ611" s="208"/>
      <c r="BR611" s="208"/>
      <c r="BS611" s="208"/>
      <c r="BT611" s="208"/>
      <c r="BU611" s="208"/>
      <c r="BV611" s="208"/>
      <c r="BW611" s="208"/>
      <c r="BX611" s="208"/>
      <c r="BY611" s="208"/>
      <c r="BZ611" s="208"/>
      <c r="CA611" s="208"/>
      <c r="CB611" s="208"/>
      <c r="CC611" s="208"/>
      <c r="CD611" s="208"/>
      <c r="CE611" s="208"/>
      <c r="CF611" s="208"/>
      <c r="CG611" s="208"/>
      <c r="CH611" s="208"/>
      <c r="CI611" s="208"/>
      <c r="CJ611" s="208"/>
      <c r="CK611" s="208"/>
      <c r="CL611" s="208"/>
      <c r="CM611" s="208"/>
      <c r="CN611" s="208"/>
      <c r="CO611" s="208"/>
      <c r="CP611" s="208"/>
      <c r="CQ611" s="208"/>
      <c r="CR611" s="208"/>
      <c r="CS611" s="208"/>
      <c r="CT611" s="208"/>
      <c r="CU611" s="208"/>
      <c r="CV611" s="208"/>
      <c r="CW611" s="208"/>
      <c r="CX611" s="208"/>
      <c r="CY611" s="208"/>
      <c r="CZ611" s="208"/>
    </row>
    <row r="612" s="212" customFormat="true" ht="25.15" customHeight="true" x14ac:dyDescent="0.2">
      <c r="C612" s="1852" t="s">
        <v>323</v>
      </c>
      <c r="D612" s="1734"/>
      <c r="E612" s="1734"/>
      <c r="F612" s="1734"/>
      <c r="G612" s="1734"/>
      <c r="H612" s="1844" t="s">
        <v>234</v>
      </c>
      <c r="I612" s="1734"/>
      <c r="J612" s="559">
        <v>1.0715289160695212E-2</v>
      </c>
      <c r="K612" s="488"/>
      <c r="L612" s="488"/>
      <c r="M612" s="1845" t="s">
        <v>234</v>
      </c>
      <c r="N612" s="1734"/>
      <c r="O612" s="560">
        <v>1.4565109985374865E-2</v>
      </c>
      <c r="P612" s="488"/>
      <c r="Q612" s="488"/>
      <c r="BA612" s="208"/>
      <c r="BB612" s="282"/>
      <c r="BC612" s="208"/>
      <c r="BD612" s="208"/>
      <c r="BE612" s="208"/>
      <c r="BF612" s="208"/>
      <c r="BG612" s="208"/>
      <c r="BH612" s="208"/>
      <c r="BI612" s="208"/>
      <c r="BJ612" s="208"/>
      <c r="BK612" s="208"/>
      <c r="BL612" s="208"/>
      <c r="BM612" s="208"/>
      <c r="BN612" s="208"/>
      <c r="BO612" s="208"/>
      <c r="BP612" s="208"/>
      <c r="BQ612" s="208"/>
      <c r="BR612" s="208"/>
      <c r="BS612" s="208"/>
      <c r="BT612" s="208"/>
      <c r="BU612" s="208"/>
      <c r="BV612" s="208"/>
      <c r="BW612" s="208"/>
      <c r="BX612" s="208"/>
      <c r="BY612" s="208"/>
      <c r="BZ612" s="208"/>
      <c r="CA612" s="208"/>
      <c r="CB612" s="208"/>
      <c r="CC612" s="208"/>
      <c r="CD612" s="208"/>
      <c r="CE612" s="208"/>
      <c r="CF612" s="208"/>
      <c r="CG612" s="208"/>
      <c r="CH612" s="208"/>
      <c r="CI612" s="208"/>
      <c r="CJ612" s="208"/>
      <c r="CK612" s="208"/>
      <c r="CL612" s="208"/>
      <c r="CM612" s="208"/>
      <c r="CN612" s="208"/>
      <c r="CO612" s="208"/>
      <c r="CP612" s="208"/>
      <c r="CQ612" s="208"/>
      <c r="CR612" s="208"/>
      <c r="CS612" s="208"/>
      <c r="CT612" s="208"/>
      <c r="CU612" s="208"/>
      <c r="CV612" s="208"/>
      <c r="CW612" s="208"/>
      <c r="CX612" s="208"/>
      <c r="CY612" s="208"/>
      <c r="CZ612" s="208"/>
    </row>
    <row r="613" s="212" customFormat="true" ht="25.15" customHeight="true" x14ac:dyDescent="0.2">
      <c r="C613" s="1859" t="s">
        <v>219</v>
      </c>
      <c r="D613" s="1734"/>
      <c r="E613" s="1860" t="s">
        <v>324</v>
      </c>
      <c r="F613" s="1861"/>
      <c r="G613" s="1862"/>
      <c r="H613" s="1844" t="s">
        <v>258</v>
      </c>
      <c r="I613" s="1734"/>
      <c r="J613" s="559">
        <v>1.0074094733858773E-2</v>
      </c>
      <c r="K613" s="488"/>
      <c r="L613" s="488"/>
      <c r="M613" s="1845" t="s">
        <v>258</v>
      </c>
      <c r="N613" s="1734"/>
      <c r="O613" s="560">
        <v>4.9182149806370843E-3</v>
      </c>
      <c r="P613" s="488"/>
      <c r="Q613" s="488"/>
      <c r="BA613" s="208"/>
      <c r="BB613" s="282"/>
      <c r="BC613" s="208"/>
      <c r="BD613" s="208"/>
      <c r="BE613" s="208"/>
      <c r="BF613" s="208"/>
      <c r="BG613" s="208"/>
      <c r="BH613" s="208"/>
      <c r="BI613" s="208"/>
      <c r="BJ613" s="208"/>
      <c r="BK613" s="208"/>
      <c r="BL613" s="208"/>
      <c r="BM613" s="208"/>
      <c r="BN613" s="208"/>
      <c r="BO613" s="208"/>
      <c r="BP613" s="208"/>
      <c r="BQ613" s="208"/>
      <c r="BR613" s="208"/>
      <c r="BS613" s="208"/>
      <c r="BT613" s="208"/>
      <c r="BU613" s="208"/>
      <c r="BV613" s="208"/>
      <c r="BW613" s="208"/>
      <c r="BX613" s="208"/>
      <c r="BY613" s="208"/>
      <c r="BZ613" s="208"/>
      <c r="CA613" s="208"/>
      <c r="CB613" s="208"/>
      <c r="CC613" s="208"/>
      <c r="CD613" s="208"/>
      <c r="CE613" s="208"/>
      <c r="CF613" s="208"/>
      <c r="CG613" s="208"/>
      <c r="CH613" s="208"/>
      <c r="CI613" s="208"/>
      <c r="CJ613" s="208"/>
      <c r="CK613" s="208"/>
      <c r="CL613" s="208"/>
      <c r="CM613" s="208"/>
      <c r="CN613" s="208"/>
      <c r="CO613" s="208"/>
      <c r="CP613" s="208"/>
      <c r="CQ613" s="208"/>
      <c r="CR613" s="208"/>
      <c r="CS613" s="208"/>
      <c r="CT613" s="208"/>
      <c r="CU613" s="208"/>
      <c r="CV613" s="208"/>
      <c r="CW613" s="208"/>
      <c r="CX613" s="208"/>
      <c r="CY613" s="208"/>
      <c r="CZ613" s="208"/>
    </row>
    <row r="614" s="212" customFormat="true" ht="25.15" customHeight="true" x14ac:dyDescent="0.2">
      <c r="C614" s="1734"/>
      <c r="D614" s="1734"/>
      <c r="E614" s="543" t="s">
        <v>207</v>
      </c>
      <c r="F614" s="544" t="s">
        <v>325</v>
      </c>
      <c r="G614" s="545" t="s">
        <v>326</v>
      </c>
      <c r="H614" s="1844" t="s">
        <v>286</v>
      </c>
      <c r="I614" s="1734"/>
      <c r="J614" s="559">
        <v>3.559826048944871E-2</v>
      </c>
      <c r="K614" s="488"/>
      <c r="L614" s="488"/>
      <c r="M614" s="1845" t="s">
        <v>286</v>
      </c>
      <c r="N614" s="1734"/>
      <c r="O614" s="560">
        <v>1.0032951034169449E-2</v>
      </c>
      <c r="P614" s="488"/>
      <c r="Q614" s="488"/>
      <c r="BA614" s="208"/>
      <c r="BB614" s="282"/>
      <c r="BC614" s="208"/>
      <c r="BD614" s="208"/>
      <c r="BE614" s="208"/>
      <c r="BF614" s="208"/>
      <c r="BG614" s="208"/>
      <c r="BH614" s="208"/>
      <c r="BI614" s="208"/>
      <c r="BJ614" s="208"/>
      <c r="BK614" s="208"/>
      <c r="BL614" s="208"/>
      <c r="BM614" s="208"/>
      <c r="BN614" s="208"/>
      <c r="BO614" s="208"/>
      <c r="BP614" s="208"/>
      <c r="BQ614" s="208"/>
      <c r="BR614" s="208"/>
      <c r="BS614" s="208"/>
      <c r="BT614" s="208"/>
      <c r="BU614" s="208"/>
      <c r="BV614" s="208"/>
      <c r="BW614" s="208"/>
      <c r="BX614" s="208"/>
      <c r="BY614" s="208"/>
      <c r="BZ614" s="208"/>
      <c r="CA614" s="208"/>
      <c r="CB614" s="208"/>
      <c r="CC614" s="208"/>
      <c r="CD614" s="208"/>
      <c r="CE614" s="208"/>
      <c r="CF614" s="208"/>
      <c r="CG614" s="208"/>
      <c r="CH614" s="208"/>
      <c r="CI614" s="208"/>
      <c r="CJ614" s="208"/>
      <c r="CK614" s="208"/>
      <c r="CL614" s="208"/>
      <c r="CM614" s="208"/>
      <c r="CN614" s="208"/>
      <c r="CO614" s="208"/>
      <c r="CP614" s="208"/>
      <c r="CQ614" s="208"/>
      <c r="CR614" s="208"/>
      <c r="CS614" s="208"/>
      <c r="CT614" s="208"/>
      <c r="CU614" s="208"/>
      <c r="CV614" s="208"/>
      <c r="CW614" s="208"/>
      <c r="CX614" s="208"/>
      <c r="CY614" s="208"/>
      <c r="CZ614" s="208"/>
    </row>
    <row r="615" s="212" customFormat="true" ht="25.15" customHeight="true" x14ac:dyDescent="0.2">
      <c r="C615" s="1858" t="s">
        <v>220</v>
      </c>
      <c r="D615" s="1734"/>
      <c r="E615" s="567">
        <v>9.6181286981486771</v>
      </c>
      <c r="F615" s="568">
        <v>9.5228997011373036</v>
      </c>
      <c r="G615" s="569">
        <v>9.5228997011373036</v>
      </c>
      <c r="H615" s="1844" t="s">
        <v>412</v>
      </c>
      <c r="I615" s="1734"/>
      <c r="J615" s="559">
        <v>4.9868174076786367E-3</v>
      </c>
      <c r="K615" s="488"/>
      <c r="L615" s="488"/>
      <c r="M615" s="1845" t="s">
        <v>412</v>
      </c>
      <c r="N615" s="1734"/>
      <c r="O615" s="560">
        <v>1.416411134600864E-4</v>
      </c>
      <c r="P615" s="488"/>
      <c r="Q615" s="488"/>
      <c r="BA615" s="208"/>
      <c r="BB615" s="282"/>
      <c r="BC615" s="208"/>
      <c r="BD615" s="208"/>
      <c r="BE615" s="208"/>
      <c r="BF615" s="208"/>
      <c r="BG615" s="208"/>
      <c r="BH615" s="208"/>
      <c r="BI615" s="208"/>
      <c r="BJ615" s="208"/>
      <c r="BK615" s="208"/>
      <c r="BL615" s="208"/>
      <c r="BM615" s="208"/>
      <c r="BN615" s="208"/>
      <c r="BO615" s="208"/>
      <c r="BP615" s="208"/>
      <c r="BQ615" s="208"/>
      <c r="BR615" s="208"/>
      <c r="BS615" s="208"/>
      <c r="BT615" s="208"/>
      <c r="BU615" s="208"/>
      <c r="BV615" s="208"/>
      <c r="BW615" s="208"/>
      <c r="BX615" s="208"/>
      <c r="BY615" s="208"/>
      <c r="BZ615" s="208"/>
      <c r="CA615" s="208"/>
      <c r="CB615" s="208"/>
      <c r="CC615" s="208"/>
      <c r="CD615" s="208"/>
      <c r="CE615" s="208"/>
      <c r="CF615" s="208"/>
      <c r="CG615" s="208"/>
      <c r="CH615" s="208"/>
      <c r="CI615" s="208"/>
      <c r="CJ615" s="208"/>
      <c r="CK615" s="208"/>
      <c r="CL615" s="208"/>
      <c r="CM615" s="208"/>
      <c r="CN615" s="208"/>
      <c r="CO615" s="208"/>
      <c r="CP615" s="208"/>
      <c r="CQ615" s="208"/>
      <c r="CR615" s="208"/>
      <c r="CS615" s="208"/>
      <c r="CT615" s="208"/>
      <c r="CU615" s="208"/>
      <c r="CV615" s="208"/>
      <c r="CW615" s="208"/>
      <c r="CX615" s="208"/>
      <c r="CY615" s="208"/>
      <c r="CZ615" s="208"/>
    </row>
    <row r="616" s="212" customFormat="true" ht="25.15" customHeight="true" x14ac:dyDescent="0.2">
      <c r="C616" s="1740"/>
      <c r="D616" s="1734"/>
      <c r="E616" s="504"/>
      <c r="F616" s="504"/>
      <c r="G616" s="504"/>
      <c r="H616" s="1844" t="s">
        <v>300</v>
      </c>
      <c r="I616" s="1734"/>
      <c r="J616" s="559">
        <v>7.6125480523662158E-4</v>
      </c>
      <c r="K616" s="488"/>
      <c r="L616" s="488"/>
      <c r="M616" s="1845" t="s">
        <v>300</v>
      </c>
      <c r="N616" s="1734"/>
      <c r="O616" s="560">
        <v>1.0669561299251833E-4</v>
      </c>
      <c r="P616" s="488"/>
      <c r="Q616" s="488"/>
      <c r="BA616" s="208"/>
      <c r="BB616" s="282"/>
      <c r="BC616" s="208"/>
      <c r="BD616" s="208"/>
      <c r="BE616" s="208"/>
      <c r="BF616" s="208"/>
      <c r="BG616" s="208"/>
      <c r="BH616" s="208"/>
      <c r="BI616" s="208"/>
      <c r="BJ616" s="208"/>
      <c r="BK616" s="208"/>
      <c r="BL616" s="208"/>
      <c r="BM616" s="208"/>
      <c r="BN616" s="208"/>
      <c r="BO616" s="208"/>
      <c r="BP616" s="208"/>
      <c r="BQ616" s="208"/>
      <c r="BR616" s="208"/>
      <c r="BS616" s="208"/>
      <c r="BT616" s="208"/>
      <c r="BU616" s="208"/>
      <c r="BV616" s="208"/>
      <c r="BW616" s="208"/>
      <c r="BX616" s="208"/>
      <c r="BY616" s="208"/>
      <c r="BZ616" s="208"/>
      <c r="CA616" s="208"/>
      <c r="CB616" s="208"/>
      <c r="CC616" s="208"/>
      <c r="CD616" s="208"/>
      <c r="CE616" s="208"/>
      <c r="CF616" s="208"/>
      <c r="CG616" s="208"/>
      <c r="CH616" s="208"/>
      <c r="CI616" s="208"/>
      <c r="CJ616" s="208"/>
      <c r="CK616" s="208"/>
      <c r="CL616" s="208"/>
      <c r="CM616" s="208"/>
      <c r="CN616" s="208"/>
      <c r="CO616" s="208"/>
      <c r="CP616" s="208"/>
      <c r="CQ616" s="208"/>
      <c r="CR616" s="208"/>
      <c r="CS616" s="208"/>
      <c r="CT616" s="208"/>
      <c r="CU616" s="208"/>
      <c r="CV616" s="208"/>
      <c r="CW616" s="208"/>
      <c r="CX616" s="208"/>
      <c r="CY616" s="208"/>
      <c r="CZ616" s="208"/>
    </row>
    <row r="617" s="212" customFormat="true" ht="25.15" customHeight="true" x14ac:dyDescent="0.2">
      <c r="C617" s="1740"/>
      <c r="D617" s="1734"/>
      <c r="E617" s="488"/>
      <c r="F617" s="488"/>
      <c r="G617" s="488"/>
      <c r="H617" s="1844" t="s">
        <v>375</v>
      </c>
      <c r="I617" s="1734"/>
      <c r="J617" s="559">
        <v>0.46885662884360024</v>
      </c>
      <c r="K617" s="488"/>
      <c r="L617" s="488"/>
      <c r="M617" s="1845" t="s">
        <v>375</v>
      </c>
      <c r="N617" s="1734"/>
      <c r="O617" s="560">
        <v>0.40534271756050144</v>
      </c>
      <c r="P617" s="488"/>
      <c r="Q617" s="488"/>
      <c r="BA617" s="208"/>
      <c r="BB617" s="282"/>
      <c r="BC617" s="208"/>
      <c r="BD617" s="208"/>
      <c r="BE617" s="208"/>
      <c r="BF617" s="208"/>
      <c r="BG617" s="208"/>
      <c r="BH617" s="208"/>
      <c r="BI617" s="208"/>
      <c r="BJ617" s="208"/>
      <c r="BK617" s="208"/>
      <c r="BL617" s="208"/>
      <c r="BM617" s="208"/>
      <c r="BN617" s="208"/>
      <c r="BO617" s="208"/>
      <c r="BP617" s="208"/>
      <c r="BQ617" s="208"/>
      <c r="BR617" s="208"/>
      <c r="BS617" s="208"/>
      <c r="BT617" s="208"/>
      <c r="BU617" s="208"/>
      <c r="BV617" s="208"/>
      <c r="BW617" s="208"/>
      <c r="BX617" s="208"/>
      <c r="BY617" s="208"/>
      <c r="BZ617" s="208"/>
      <c r="CA617" s="208"/>
      <c r="CB617" s="208"/>
      <c r="CC617" s="208"/>
      <c r="CD617" s="208"/>
      <c r="CE617" s="208"/>
      <c r="CF617" s="208"/>
      <c r="CG617" s="208"/>
      <c r="CH617" s="208"/>
      <c r="CI617" s="208"/>
      <c r="CJ617" s="208"/>
      <c r="CK617" s="208"/>
      <c r="CL617" s="208"/>
      <c r="CM617" s="208"/>
      <c r="CN617" s="208"/>
      <c r="CO617" s="208"/>
      <c r="CP617" s="208"/>
      <c r="CQ617" s="208"/>
      <c r="CR617" s="208"/>
      <c r="CS617" s="208"/>
      <c r="CT617" s="208"/>
      <c r="CU617" s="208"/>
      <c r="CV617" s="208"/>
      <c r="CW617" s="208"/>
      <c r="CX617" s="208"/>
      <c r="CY617" s="208"/>
      <c r="CZ617" s="208"/>
    </row>
    <row r="618" s="212" customFormat="true" ht="25.15" customHeight="true" x14ac:dyDescent="0.2">
      <c r="C618" s="1852" t="s">
        <v>327</v>
      </c>
      <c r="D618" s="1734"/>
      <c r="E618" s="1734"/>
      <c r="F618" s="488"/>
      <c r="G618" s="488"/>
      <c r="H618" s="1844" t="s">
        <v>405</v>
      </c>
      <c r="I618" s="1734"/>
      <c r="J618" s="559">
        <v>2.5325066415830377E-2</v>
      </c>
      <c r="K618" s="488"/>
      <c r="L618" s="488"/>
      <c r="M618" s="1845" t="s">
        <v>405</v>
      </c>
      <c r="N618" s="1734"/>
      <c r="O618" s="560">
        <v>4.6127667739763299E-4</v>
      </c>
      <c r="P618" s="488"/>
      <c r="Q618" s="488"/>
      <c r="BA618" s="208"/>
      <c r="BB618" s="282"/>
      <c r="BC618" s="208"/>
      <c r="BD618" s="208"/>
      <c r="BE618" s="208"/>
      <c r="BF618" s="208"/>
      <c r="BG618" s="208"/>
      <c r="BH618" s="208"/>
      <c r="BI618" s="208"/>
      <c r="BJ618" s="208"/>
      <c r="BK618" s="208"/>
      <c r="BL618" s="208"/>
      <c r="BM618" s="208"/>
      <c r="BN618" s="208"/>
      <c r="BO618" s="208"/>
      <c r="BP618" s="208"/>
      <c r="BQ618" s="208"/>
      <c r="BR618" s="208"/>
      <c r="BS618" s="208"/>
      <c r="BT618" s="208"/>
      <c r="BU618" s="208"/>
      <c r="BV618" s="208"/>
      <c r="BW618" s="208"/>
      <c r="BX618" s="208"/>
      <c r="BY618" s="208"/>
      <c r="BZ618" s="208"/>
      <c r="CA618" s="208"/>
      <c r="CB618" s="208"/>
      <c r="CC618" s="208"/>
      <c r="CD618" s="208"/>
      <c r="CE618" s="208"/>
      <c r="CF618" s="208"/>
      <c r="CG618" s="208"/>
      <c r="CH618" s="208"/>
      <c r="CI618" s="208"/>
      <c r="CJ618" s="208"/>
      <c r="CK618" s="208"/>
      <c r="CL618" s="208"/>
      <c r="CM618" s="208"/>
      <c r="CN618" s="208"/>
      <c r="CO618" s="208"/>
      <c r="CP618" s="208"/>
      <c r="CQ618" s="208"/>
      <c r="CR618" s="208"/>
      <c r="CS618" s="208"/>
      <c r="CT618" s="208"/>
      <c r="CU618" s="208"/>
      <c r="CV618" s="208"/>
      <c r="CW618" s="208"/>
      <c r="CX618" s="208"/>
      <c r="CY618" s="208"/>
      <c r="CZ618" s="208"/>
    </row>
    <row r="619" s="212" customFormat="true" ht="25.15" customHeight="true" x14ac:dyDescent="0.2">
      <c r="C619" s="1740"/>
      <c r="D619" s="1734"/>
      <c r="E619" s="546" t="s">
        <v>219</v>
      </c>
      <c r="F619" s="488"/>
      <c r="G619" s="488"/>
      <c r="H619" s="1844" t="s">
        <v>416</v>
      </c>
      <c r="I619" s="1734"/>
      <c r="J619" s="559">
        <v>1.9145888807122311E-3</v>
      </c>
      <c r="K619" s="488"/>
      <c r="L619" s="488"/>
      <c r="M619" s="1845" t="s">
        <v>416</v>
      </c>
      <c r="N619" s="1734"/>
      <c r="O619" s="564">
        <v>5.2039835219794101E-6</v>
      </c>
      <c r="P619" s="488"/>
      <c r="Q619" s="488"/>
      <c r="BA619" s="208"/>
      <c r="BB619" s="282"/>
      <c r="BC619" s="208"/>
      <c r="BD619" s="208"/>
      <c r="BE619" s="208"/>
      <c r="BF619" s="208"/>
      <c r="BG619" s="208"/>
      <c r="BH619" s="208"/>
      <c r="BI619" s="208"/>
      <c r="BJ619" s="208"/>
      <c r="BK619" s="208"/>
      <c r="BL619" s="208"/>
      <c r="BM619" s="208"/>
      <c r="BN619" s="208"/>
      <c r="BO619" s="208"/>
      <c r="BP619" s="208"/>
      <c r="BQ619" s="208"/>
      <c r="BR619" s="208"/>
      <c r="BS619" s="208"/>
      <c r="BT619" s="208"/>
      <c r="BU619" s="208"/>
      <c r="BV619" s="208"/>
      <c r="BW619" s="208"/>
      <c r="BX619" s="208"/>
      <c r="BY619" s="208"/>
      <c r="BZ619" s="208"/>
      <c r="CA619" s="208"/>
      <c r="CB619" s="208"/>
      <c r="CC619" s="208"/>
      <c r="CD619" s="208"/>
      <c r="CE619" s="208"/>
      <c r="CF619" s="208"/>
      <c r="CG619" s="208"/>
      <c r="CH619" s="208"/>
      <c r="CI619" s="208"/>
      <c r="CJ619" s="208"/>
      <c r="CK619" s="208"/>
      <c r="CL619" s="208"/>
      <c r="CM619" s="208"/>
      <c r="CN619" s="208"/>
      <c r="CO619" s="208"/>
      <c r="CP619" s="208"/>
      <c r="CQ619" s="208"/>
      <c r="CR619" s="208"/>
      <c r="CS619" s="208"/>
      <c r="CT619" s="208"/>
      <c r="CU619" s="208"/>
      <c r="CV619" s="208"/>
      <c r="CW619" s="208"/>
      <c r="CX619" s="208"/>
      <c r="CY619" s="208"/>
      <c r="CZ619" s="208"/>
    </row>
    <row r="620" s="212" customFormat="true" ht="25.15" customHeight="true" x14ac:dyDescent="0.2">
      <c r="C620" s="1734"/>
      <c r="D620" s="1734"/>
      <c r="E620" s="570" t="s">
        <v>220</v>
      </c>
      <c r="F620" s="488"/>
      <c r="G620" s="488"/>
      <c r="H620" s="1844" t="s">
        <v>395</v>
      </c>
      <c r="I620" s="1734"/>
      <c r="J620" s="559">
        <v>7.9784232377325126E-2</v>
      </c>
      <c r="K620" s="488"/>
      <c r="L620" s="488"/>
      <c r="M620" s="1845" t="s">
        <v>395</v>
      </c>
      <c r="N620" s="1734"/>
      <c r="O620" s="560">
        <v>1.7058548576338709E-2</v>
      </c>
      <c r="P620" s="488"/>
      <c r="Q620" s="488"/>
      <c r="BA620" s="208"/>
      <c r="BB620" s="282"/>
      <c r="BC620" s="208"/>
      <c r="BD620" s="208"/>
      <c r="BE620" s="208"/>
      <c r="BF620" s="208"/>
      <c r="BG620" s="208"/>
      <c r="BH620" s="208"/>
      <c r="BI620" s="208"/>
      <c r="BJ620" s="208"/>
      <c r="BK620" s="208"/>
      <c r="BL620" s="208"/>
      <c r="BM620" s="208"/>
      <c r="BN620" s="208"/>
      <c r="BO620" s="208"/>
      <c r="BP620" s="208"/>
      <c r="BQ620" s="208"/>
      <c r="BR620" s="208"/>
      <c r="BS620" s="208"/>
      <c r="BT620" s="208"/>
      <c r="BU620" s="208"/>
      <c r="BV620" s="208"/>
      <c r="BW620" s="208"/>
      <c r="BX620" s="208"/>
      <c r="BY620" s="208"/>
      <c r="BZ620" s="208"/>
      <c r="CA620" s="208"/>
      <c r="CB620" s="208"/>
      <c r="CC620" s="208"/>
      <c r="CD620" s="208"/>
      <c r="CE620" s="208"/>
      <c r="CF620" s="208"/>
      <c r="CG620" s="208"/>
      <c r="CH620" s="208"/>
      <c r="CI620" s="208"/>
      <c r="CJ620" s="208"/>
      <c r="CK620" s="208"/>
      <c r="CL620" s="208"/>
      <c r="CM620" s="208"/>
      <c r="CN620" s="208"/>
      <c r="CO620" s="208"/>
      <c r="CP620" s="208"/>
      <c r="CQ620" s="208"/>
      <c r="CR620" s="208"/>
      <c r="CS620" s="208"/>
      <c r="CT620" s="208"/>
      <c r="CU620" s="208"/>
      <c r="CV620" s="208"/>
      <c r="CW620" s="208"/>
      <c r="CX620" s="208"/>
      <c r="CY620" s="208"/>
      <c r="CZ620" s="208"/>
    </row>
    <row r="621" s="212" customFormat="true" ht="25.15" customHeight="true" x14ac:dyDescent="0.2">
      <c r="C621" s="1846" t="s">
        <v>249</v>
      </c>
      <c r="D621" s="1734"/>
      <c r="E621" s="555">
        <v>-2.806505662249106E-2</v>
      </c>
      <c r="F621" s="488"/>
      <c r="G621" s="488"/>
      <c r="H621" s="1844" t="s">
        <v>407</v>
      </c>
      <c r="I621" s="1734"/>
      <c r="J621" s="559">
        <v>1.4421475730435533E-2</v>
      </c>
      <c r="K621" s="488"/>
      <c r="L621" s="488"/>
      <c r="M621" s="1845" t="s">
        <v>407</v>
      </c>
      <c r="N621" s="1734"/>
      <c r="O621" s="560">
        <v>2.8181090330267815E-3</v>
      </c>
      <c r="P621" s="488"/>
      <c r="Q621" s="488"/>
      <c r="BA621" s="208"/>
      <c r="BB621" s="282"/>
      <c r="BC621" s="208"/>
      <c r="BD621" s="208"/>
      <c r="BE621" s="208"/>
      <c r="BF621" s="208"/>
      <c r="BG621" s="208"/>
      <c r="BH621" s="208"/>
      <c r="BI621" s="208"/>
      <c r="BJ621" s="208"/>
      <c r="BK621" s="208"/>
      <c r="BL621" s="208"/>
      <c r="BM621" s="208"/>
      <c r="BN621" s="208"/>
      <c r="BO621" s="208"/>
      <c r="BP621" s="208"/>
      <c r="BQ621" s="208"/>
      <c r="BR621" s="208"/>
      <c r="BS621" s="208"/>
      <c r="BT621" s="208"/>
      <c r="BU621" s="208"/>
      <c r="BV621" s="208"/>
      <c r="BW621" s="208"/>
      <c r="BX621" s="208"/>
      <c r="BY621" s="208"/>
      <c r="BZ621" s="208"/>
      <c r="CA621" s="208"/>
      <c r="CB621" s="208"/>
      <c r="CC621" s="208"/>
      <c r="CD621" s="208"/>
      <c r="CE621" s="208"/>
      <c r="CF621" s="208"/>
      <c r="CG621" s="208"/>
      <c r="CH621" s="208"/>
      <c r="CI621" s="208"/>
      <c r="CJ621" s="208"/>
      <c r="CK621" s="208"/>
      <c r="CL621" s="208"/>
      <c r="CM621" s="208"/>
      <c r="CN621" s="208"/>
      <c r="CO621" s="208"/>
      <c r="CP621" s="208"/>
      <c r="CQ621" s="208"/>
      <c r="CR621" s="208"/>
      <c r="CS621" s="208"/>
      <c r="CT621" s="208"/>
      <c r="CU621" s="208"/>
      <c r="CV621" s="208"/>
      <c r="CW621" s="208"/>
      <c r="CX621" s="208"/>
      <c r="CY621" s="208"/>
      <c r="CZ621" s="208"/>
    </row>
    <row r="622" s="212" customFormat="true" ht="25.15" customHeight="true" x14ac:dyDescent="0.2">
      <c r="C622" s="1843" t="s">
        <v>231</v>
      </c>
      <c r="D622" s="1734"/>
      <c r="E622" s="558">
        <v>4.839552974831824E-2</v>
      </c>
      <c r="F622" s="488"/>
      <c r="G622" s="488"/>
      <c r="H622" s="1844" t="s">
        <v>394</v>
      </c>
      <c r="I622" s="1734"/>
      <c r="J622" s="559">
        <v>8.5511868010513151E-2</v>
      </c>
      <c r="K622" s="488"/>
      <c r="L622" s="488"/>
      <c r="M622" s="1845" t="s">
        <v>394</v>
      </c>
      <c r="N622" s="1734"/>
      <c r="O622" s="560">
        <v>1.5784223560443789E-2</v>
      </c>
      <c r="P622" s="488"/>
      <c r="Q622" s="488"/>
      <c r="BA622" s="208"/>
      <c r="BB622" s="282"/>
      <c r="BC622" s="208"/>
      <c r="BD622" s="208"/>
      <c r="BE622" s="208"/>
      <c r="BF622" s="208"/>
      <c r="BG622" s="208"/>
      <c r="BH622" s="208"/>
      <c r="BI622" s="208"/>
      <c r="BJ622" s="208"/>
      <c r="BK622" s="208"/>
      <c r="BL622" s="208"/>
      <c r="BM622" s="208"/>
      <c r="BN622" s="208"/>
      <c r="BO622" s="208"/>
      <c r="BP622" s="208"/>
      <c r="BQ622" s="208"/>
      <c r="BR622" s="208"/>
      <c r="BS622" s="208"/>
      <c r="BT622" s="208"/>
      <c r="BU622" s="208"/>
      <c r="BV622" s="208"/>
      <c r="BW622" s="208"/>
      <c r="BX622" s="208"/>
      <c r="BY622" s="208"/>
      <c r="BZ622" s="208"/>
      <c r="CA622" s="208"/>
      <c r="CB622" s="208"/>
      <c r="CC622" s="208"/>
      <c r="CD622" s="208"/>
      <c r="CE622" s="208"/>
      <c r="CF622" s="208"/>
      <c r="CG622" s="208"/>
      <c r="CH622" s="208"/>
      <c r="CI622" s="208"/>
      <c r="CJ622" s="208"/>
      <c r="CK622" s="208"/>
      <c r="CL622" s="208"/>
      <c r="CM622" s="208"/>
      <c r="CN622" s="208"/>
      <c r="CO622" s="208"/>
      <c r="CP622" s="208"/>
      <c r="CQ622" s="208"/>
      <c r="CR622" s="208"/>
      <c r="CS622" s="208"/>
      <c r="CT622" s="208"/>
      <c r="CU622" s="208"/>
      <c r="CV622" s="208"/>
      <c r="CW622" s="208"/>
      <c r="CX622" s="208"/>
      <c r="CY622" s="208"/>
      <c r="CZ622" s="208"/>
    </row>
    <row r="623" s="212" customFormat="true" ht="25.15" customHeight="true" x14ac:dyDescent="0.2">
      <c r="C623" s="1843" t="s">
        <v>243</v>
      </c>
      <c r="D623" s="1734"/>
      <c r="E623" s="558">
        <v>1.4608713415437171E-2</v>
      </c>
      <c r="F623" s="488"/>
      <c r="G623" s="488"/>
      <c r="H623" s="1844" t="s">
        <v>418</v>
      </c>
      <c r="I623" s="1734"/>
      <c r="J623" s="559">
        <v>2.9771425010214047E-4</v>
      </c>
      <c r="K623" s="488"/>
      <c r="L623" s="488"/>
      <c r="M623" s="1845" t="s">
        <v>418</v>
      </c>
      <c r="N623" s="1734"/>
      <c r="O623" s="564">
        <v>9.4612595978169235E-5</v>
      </c>
      <c r="P623" s="488"/>
      <c r="Q623" s="488"/>
      <c r="BA623" s="208"/>
      <c r="BB623" s="282"/>
      <c r="BC623" s="208"/>
      <c r="BD623" s="208"/>
      <c r="BE623" s="208"/>
      <c r="BF623" s="208"/>
      <c r="BG623" s="208"/>
      <c r="BH623" s="208"/>
      <c r="BI623" s="208"/>
      <c r="BJ623" s="208"/>
      <c r="BK623" s="208"/>
      <c r="BL623" s="208"/>
      <c r="BM623" s="208"/>
      <c r="BN623" s="208"/>
      <c r="BO623" s="208"/>
      <c r="BP623" s="208"/>
      <c r="BQ623" s="208"/>
      <c r="BR623" s="208"/>
      <c r="BS623" s="208"/>
      <c r="BT623" s="208"/>
      <c r="BU623" s="208"/>
      <c r="BV623" s="208"/>
      <c r="BW623" s="208"/>
      <c r="BX623" s="208"/>
      <c r="BY623" s="208"/>
      <c r="BZ623" s="208"/>
      <c r="CA623" s="208"/>
      <c r="CB623" s="208"/>
      <c r="CC623" s="208"/>
      <c r="CD623" s="208"/>
      <c r="CE623" s="208"/>
      <c r="CF623" s="208"/>
      <c r="CG623" s="208"/>
      <c r="CH623" s="208"/>
      <c r="CI623" s="208"/>
      <c r="CJ623" s="208"/>
      <c r="CK623" s="208"/>
      <c r="CL623" s="208"/>
      <c r="CM623" s="208"/>
      <c r="CN623" s="208"/>
      <c r="CO623" s="208"/>
      <c r="CP623" s="208"/>
      <c r="CQ623" s="208"/>
      <c r="CR623" s="208"/>
      <c r="CS623" s="208"/>
      <c r="CT623" s="208"/>
      <c r="CU623" s="208"/>
      <c r="CV623" s="208"/>
      <c r="CW623" s="208"/>
      <c r="CX623" s="208"/>
      <c r="CY623" s="208"/>
      <c r="CZ623" s="208"/>
    </row>
    <row r="624" s="212" customFormat="true" ht="25.15" customHeight="true" x14ac:dyDescent="0.2">
      <c r="C624" s="1843" t="s">
        <v>221</v>
      </c>
      <c r="D624" s="1734"/>
      <c r="E624" s="558">
        <v>7.5150048613712855E-2</v>
      </c>
      <c r="F624" s="488"/>
      <c r="G624" s="488"/>
      <c r="H624" s="1844" t="s">
        <v>403</v>
      </c>
      <c r="I624" s="1734"/>
      <c r="J624" s="559">
        <v>2.6489443147704881E-2</v>
      </c>
      <c r="K624" s="488"/>
      <c r="L624" s="488"/>
      <c r="M624" s="1845" t="s">
        <v>403</v>
      </c>
      <c r="N624" s="1734"/>
      <c r="O624" s="560">
        <v>5.9786701574105286E-4</v>
      </c>
      <c r="P624" s="488"/>
      <c r="Q624" s="488"/>
      <c r="BA624" s="208"/>
      <c r="BB624" s="282"/>
      <c r="BC624" s="208"/>
      <c r="BD624" s="208"/>
      <c r="BE624" s="208"/>
      <c r="BF624" s="208"/>
      <c r="BG624" s="208"/>
      <c r="BH624" s="208"/>
      <c r="BI624" s="208"/>
      <c r="BJ624" s="208"/>
      <c r="BK624" s="208"/>
      <c r="BL624" s="208"/>
      <c r="BM624" s="208"/>
      <c r="BN624" s="208"/>
      <c r="BO624" s="208"/>
      <c r="BP624" s="208"/>
      <c r="BQ624" s="208"/>
      <c r="BR624" s="208"/>
      <c r="BS624" s="208"/>
      <c r="BT624" s="208"/>
      <c r="BU624" s="208"/>
      <c r="BV624" s="208"/>
      <c r="BW624" s="208"/>
      <c r="BX624" s="208"/>
      <c r="BY624" s="208"/>
      <c r="BZ624" s="208"/>
      <c r="CA624" s="208"/>
      <c r="CB624" s="208"/>
      <c r="CC624" s="208"/>
      <c r="CD624" s="208"/>
      <c r="CE624" s="208"/>
      <c r="CF624" s="208"/>
      <c r="CG624" s="208"/>
      <c r="CH624" s="208"/>
      <c r="CI624" s="208"/>
      <c r="CJ624" s="208"/>
      <c r="CK624" s="208"/>
      <c r="CL624" s="208"/>
      <c r="CM624" s="208"/>
      <c r="CN624" s="208"/>
      <c r="CO624" s="208"/>
      <c r="CP624" s="208"/>
      <c r="CQ624" s="208"/>
      <c r="CR624" s="208"/>
      <c r="CS624" s="208"/>
      <c r="CT624" s="208"/>
      <c r="CU624" s="208"/>
      <c r="CV624" s="208"/>
      <c r="CW624" s="208"/>
      <c r="CX624" s="208"/>
      <c r="CY624" s="208"/>
      <c r="CZ624" s="208"/>
    </row>
    <row r="625" s="212" customFormat="true" ht="25.15" customHeight="true" x14ac:dyDescent="0.2">
      <c r="C625" s="1843" t="s">
        <v>226</v>
      </c>
      <c r="D625" s="1734"/>
      <c r="E625" s="558">
        <v>7.3809749816239348E-2</v>
      </c>
      <c r="F625" s="488"/>
      <c r="G625" s="488"/>
      <c r="H625" s="1844" t="s">
        <v>420</v>
      </c>
      <c r="I625" s="1734"/>
      <c r="J625" s="559">
        <v>4.2272654845216211E-4</v>
      </c>
      <c r="K625" s="488"/>
      <c r="L625" s="488"/>
      <c r="M625" s="1845" t="s">
        <v>420</v>
      </c>
      <c r="N625" s="1734"/>
      <c r="O625" s="564">
        <v>1.992630291817422E-6</v>
      </c>
      <c r="P625" s="488"/>
      <c r="Q625" s="488"/>
      <c r="BA625" s="208"/>
      <c r="BB625" s="282"/>
      <c r="BC625" s="208"/>
      <c r="BD625" s="208"/>
      <c r="BE625" s="208"/>
      <c r="BF625" s="208"/>
      <c r="BG625" s="208"/>
      <c r="BH625" s="208"/>
      <c r="BI625" s="208"/>
      <c r="BJ625" s="208"/>
      <c r="BK625" s="208"/>
      <c r="BL625" s="208"/>
      <c r="BM625" s="208"/>
      <c r="BN625" s="208"/>
      <c r="BO625" s="208"/>
      <c r="BP625" s="208"/>
      <c r="BQ625" s="208"/>
      <c r="BR625" s="208"/>
      <c r="BS625" s="208"/>
      <c r="BT625" s="208"/>
      <c r="BU625" s="208"/>
      <c r="BV625" s="208"/>
      <c r="BW625" s="208"/>
      <c r="BX625" s="208"/>
      <c r="BY625" s="208"/>
      <c r="BZ625" s="208"/>
      <c r="CA625" s="208"/>
      <c r="CB625" s="208"/>
      <c r="CC625" s="208"/>
      <c r="CD625" s="208"/>
      <c r="CE625" s="208"/>
      <c r="CF625" s="208"/>
      <c r="CG625" s="208"/>
      <c r="CH625" s="208"/>
      <c r="CI625" s="208"/>
      <c r="CJ625" s="208"/>
      <c r="CK625" s="208"/>
      <c r="CL625" s="208"/>
      <c r="CM625" s="208"/>
      <c r="CN625" s="208"/>
      <c r="CO625" s="208"/>
      <c r="CP625" s="208"/>
      <c r="CQ625" s="208"/>
      <c r="CR625" s="208"/>
      <c r="CS625" s="208"/>
      <c r="CT625" s="208"/>
      <c r="CU625" s="208"/>
      <c r="CV625" s="208"/>
      <c r="CW625" s="208"/>
      <c r="CX625" s="208"/>
      <c r="CY625" s="208"/>
      <c r="CZ625" s="208"/>
    </row>
    <row r="626" s="212" customFormat="true" ht="25.15" customHeight="true" x14ac:dyDescent="0.2">
      <c r="C626" s="1843" t="s">
        <v>272</v>
      </c>
      <c r="D626" s="1734"/>
      <c r="E626" s="558">
        <v>-1.4671626607539608E-3</v>
      </c>
      <c r="F626" s="488"/>
      <c r="G626" s="488"/>
      <c r="H626" s="1844" t="s">
        <v>419</v>
      </c>
      <c r="I626" s="1734"/>
      <c r="J626" s="559">
        <v>1.1140561069934213E-3</v>
      </c>
      <c r="K626" s="488"/>
      <c r="L626" s="488"/>
      <c r="M626" s="1845" t="s">
        <v>419</v>
      </c>
      <c r="N626" s="1734"/>
      <c r="O626" s="564">
        <v>2.2122350805880892E-5</v>
      </c>
      <c r="P626" s="488"/>
      <c r="Q626" s="488"/>
      <c r="BA626" s="208"/>
      <c r="BB626" s="282"/>
      <c r="BC626" s="208"/>
      <c r="BD626" s="208"/>
      <c r="BE626" s="208"/>
      <c r="BF626" s="208"/>
      <c r="BG626" s="208"/>
      <c r="BH626" s="208"/>
      <c r="BI626" s="208"/>
      <c r="BJ626" s="208"/>
      <c r="BK626" s="208"/>
      <c r="BL626" s="208"/>
      <c r="BM626" s="208"/>
      <c r="BN626" s="208"/>
      <c r="BO626" s="208"/>
      <c r="BP626" s="208"/>
      <c r="BQ626" s="208"/>
      <c r="BR626" s="208"/>
      <c r="BS626" s="208"/>
      <c r="BT626" s="208"/>
      <c r="BU626" s="208"/>
      <c r="BV626" s="208"/>
      <c r="BW626" s="208"/>
      <c r="BX626" s="208"/>
      <c r="BY626" s="208"/>
      <c r="BZ626" s="208"/>
      <c r="CA626" s="208"/>
      <c r="CB626" s="208"/>
      <c r="CC626" s="208"/>
      <c r="CD626" s="208"/>
      <c r="CE626" s="208"/>
      <c r="CF626" s="208"/>
      <c r="CG626" s="208"/>
      <c r="CH626" s="208"/>
      <c r="CI626" s="208"/>
      <c r="CJ626" s="208"/>
      <c r="CK626" s="208"/>
      <c r="CL626" s="208"/>
      <c r="CM626" s="208"/>
      <c r="CN626" s="208"/>
      <c r="CO626" s="208"/>
      <c r="CP626" s="208"/>
      <c r="CQ626" s="208"/>
      <c r="CR626" s="208"/>
      <c r="CS626" s="208"/>
      <c r="CT626" s="208"/>
      <c r="CU626" s="208"/>
      <c r="CV626" s="208"/>
      <c r="CW626" s="208"/>
      <c r="CX626" s="208"/>
      <c r="CY626" s="208"/>
      <c r="CZ626" s="208"/>
    </row>
    <row r="627" s="212" customFormat="true" ht="25.15" customHeight="true" x14ac:dyDescent="0.2">
      <c r="C627" s="1843" t="s">
        <v>233</v>
      </c>
      <c r="D627" s="1734"/>
      <c r="E627" s="558">
        <v>5.9675096015662052E-2</v>
      </c>
      <c r="F627" s="488"/>
      <c r="G627" s="488"/>
      <c r="H627" s="1844" t="s">
        <v>398</v>
      </c>
      <c r="I627" s="1734"/>
      <c r="J627" s="559">
        <v>4.225426399216238E-2</v>
      </c>
      <c r="K627" s="488"/>
      <c r="L627" s="488"/>
      <c r="M627" s="1845" t="s">
        <v>398</v>
      </c>
      <c r="N627" s="1734"/>
      <c r="O627" s="560">
        <v>4.9869353393684229E-2</v>
      </c>
      <c r="P627" s="488"/>
      <c r="Q627" s="488"/>
      <c r="BA627" s="208"/>
      <c r="BB627" s="282"/>
      <c r="BC627" s="208"/>
      <c r="BD627" s="208"/>
      <c r="BE627" s="208"/>
      <c r="BF627" s="208"/>
      <c r="BG627" s="208"/>
      <c r="BH627" s="208"/>
      <c r="BI627" s="208"/>
      <c r="BJ627" s="208"/>
      <c r="BK627" s="208"/>
      <c r="BL627" s="208"/>
      <c r="BM627" s="208"/>
      <c r="BN627" s="208"/>
      <c r="BO627" s="208"/>
      <c r="BP627" s="208"/>
      <c r="BQ627" s="208"/>
      <c r="BR627" s="208"/>
      <c r="BS627" s="208"/>
      <c r="BT627" s="208"/>
      <c r="BU627" s="208"/>
      <c r="BV627" s="208"/>
      <c r="BW627" s="208"/>
      <c r="BX627" s="208"/>
      <c r="BY627" s="208"/>
      <c r="BZ627" s="208"/>
      <c r="CA627" s="208"/>
      <c r="CB627" s="208"/>
      <c r="CC627" s="208"/>
      <c r="CD627" s="208"/>
      <c r="CE627" s="208"/>
      <c r="CF627" s="208"/>
      <c r="CG627" s="208"/>
      <c r="CH627" s="208"/>
      <c r="CI627" s="208"/>
      <c r="CJ627" s="208"/>
      <c r="CK627" s="208"/>
      <c r="CL627" s="208"/>
      <c r="CM627" s="208"/>
      <c r="CN627" s="208"/>
      <c r="CO627" s="208"/>
      <c r="CP627" s="208"/>
      <c r="CQ627" s="208"/>
      <c r="CR627" s="208"/>
      <c r="CS627" s="208"/>
      <c r="CT627" s="208"/>
      <c r="CU627" s="208"/>
      <c r="CV627" s="208"/>
      <c r="CW627" s="208"/>
      <c r="CX627" s="208"/>
      <c r="CY627" s="208"/>
      <c r="CZ627" s="208"/>
    </row>
    <row r="628" s="212" customFormat="true" ht="25.15" customHeight="true" x14ac:dyDescent="0.2">
      <c r="C628" s="1843" t="s">
        <v>389</v>
      </c>
      <c r="D628" s="1734"/>
      <c r="E628" s="558">
        <v>4.0047632439294253E-2</v>
      </c>
      <c r="F628" s="488"/>
      <c r="G628" s="488"/>
      <c r="H628" s="1844" t="s">
        <v>417</v>
      </c>
      <c r="I628" s="1734"/>
      <c r="J628" s="559">
        <v>1.812758263178651E-3</v>
      </c>
      <c r="K628" s="488"/>
      <c r="L628" s="488"/>
      <c r="M628" s="1845" t="s">
        <v>417</v>
      </c>
      <c r="N628" s="1734"/>
      <c r="O628" s="560">
        <v>5.5549306426520481E-4</v>
      </c>
      <c r="P628" s="488"/>
      <c r="Q628" s="488"/>
      <c r="BA628" s="208"/>
      <c r="BB628" s="282"/>
      <c r="BC628" s="208"/>
      <c r="BD628" s="208"/>
      <c r="BE628" s="208"/>
      <c r="BF628" s="208"/>
      <c r="BG628" s="208"/>
      <c r="BH628" s="208"/>
      <c r="BI628" s="208"/>
      <c r="BJ628" s="208"/>
      <c r="BK628" s="208"/>
      <c r="BL628" s="208"/>
      <c r="BM628" s="208"/>
      <c r="BN628" s="208"/>
      <c r="BO628" s="208"/>
      <c r="BP628" s="208"/>
      <c r="BQ628" s="208"/>
      <c r="BR628" s="208"/>
      <c r="BS628" s="208"/>
      <c r="BT628" s="208"/>
      <c r="BU628" s="208"/>
      <c r="BV628" s="208"/>
      <c r="BW628" s="208"/>
      <c r="BX628" s="208"/>
      <c r="BY628" s="208"/>
      <c r="BZ628" s="208"/>
      <c r="CA628" s="208"/>
      <c r="CB628" s="208"/>
      <c r="CC628" s="208"/>
      <c r="CD628" s="208"/>
      <c r="CE628" s="208"/>
      <c r="CF628" s="208"/>
      <c r="CG628" s="208"/>
      <c r="CH628" s="208"/>
      <c r="CI628" s="208"/>
      <c r="CJ628" s="208"/>
      <c r="CK628" s="208"/>
      <c r="CL628" s="208"/>
      <c r="CM628" s="208"/>
      <c r="CN628" s="208"/>
      <c r="CO628" s="208"/>
      <c r="CP628" s="208"/>
      <c r="CQ628" s="208"/>
      <c r="CR628" s="208"/>
      <c r="CS628" s="208"/>
      <c r="CT628" s="208"/>
      <c r="CU628" s="208"/>
      <c r="CV628" s="208"/>
      <c r="CW628" s="208"/>
      <c r="CX628" s="208"/>
      <c r="CY628" s="208"/>
      <c r="CZ628" s="208"/>
    </row>
    <row r="629" s="212" customFormat="true" ht="25.15" customHeight="true" x14ac:dyDescent="0.2">
      <c r="C629" s="1843" t="s">
        <v>382</v>
      </c>
      <c r="D629" s="1734"/>
      <c r="E629" s="558">
        <v>4.9776714798047739E-2</v>
      </c>
      <c r="F629" s="488"/>
      <c r="G629" s="488"/>
      <c r="H629" s="1844" t="s">
        <v>400</v>
      </c>
      <c r="I629" s="1734"/>
      <c r="J629" s="559">
        <v>3.7827023357865565E-2</v>
      </c>
      <c r="K629" s="488"/>
      <c r="L629" s="488"/>
      <c r="M629" s="1845" t="s">
        <v>400</v>
      </c>
      <c r="N629" s="1734"/>
      <c r="O629" s="560">
        <v>2.1228004670384534E-2</v>
      </c>
      <c r="P629" s="488"/>
      <c r="Q629" s="488"/>
      <c r="BA629" s="208"/>
      <c r="BB629" s="282"/>
      <c r="BC629" s="208"/>
      <c r="BD629" s="208"/>
      <c r="BE629" s="208"/>
      <c r="BF629" s="208"/>
      <c r="BG629" s="208"/>
      <c r="BH629" s="208"/>
      <c r="BI629" s="208"/>
      <c r="BJ629" s="208"/>
      <c r="BK629" s="208"/>
      <c r="BL629" s="208"/>
      <c r="BM629" s="208"/>
      <c r="BN629" s="208"/>
      <c r="BO629" s="208"/>
      <c r="BP629" s="208"/>
      <c r="BQ629" s="208"/>
      <c r="BR629" s="208"/>
      <c r="BS629" s="208"/>
      <c r="BT629" s="208"/>
      <c r="BU629" s="208"/>
      <c r="BV629" s="208"/>
      <c r="BW629" s="208"/>
      <c r="BX629" s="208"/>
      <c r="BY629" s="208"/>
      <c r="BZ629" s="208"/>
      <c r="CA629" s="208"/>
      <c r="CB629" s="208"/>
      <c r="CC629" s="208"/>
      <c r="CD629" s="208"/>
      <c r="CE629" s="208"/>
      <c r="CF629" s="208"/>
      <c r="CG629" s="208"/>
      <c r="CH629" s="208"/>
      <c r="CI629" s="208"/>
      <c r="CJ629" s="208"/>
      <c r="CK629" s="208"/>
      <c r="CL629" s="208"/>
      <c r="CM629" s="208"/>
      <c r="CN629" s="208"/>
      <c r="CO629" s="208"/>
      <c r="CP629" s="208"/>
      <c r="CQ629" s="208"/>
      <c r="CR629" s="208"/>
      <c r="CS629" s="208"/>
      <c r="CT629" s="208"/>
      <c r="CU629" s="208"/>
      <c r="CV629" s="208"/>
      <c r="CW629" s="208"/>
      <c r="CX629" s="208"/>
      <c r="CY629" s="208"/>
      <c r="CZ629" s="208"/>
    </row>
    <row r="630" s="212" customFormat="true" ht="25.15" customHeight="true" x14ac:dyDescent="0.2">
      <c r="C630" s="1843" t="s">
        <v>390</v>
      </c>
      <c r="D630" s="1734"/>
      <c r="E630" s="558">
        <v>3.9501489700003549E-2</v>
      </c>
      <c r="F630" s="488"/>
      <c r="G630" s="488"/>
      <c r="H630" s="1844" t="s">
        <v>415</v>
      </c>
      <c r="I630" s="1734"/>
      <c r="J630" s="559">
        <v>2.0165090603271652E-3</v>
      </c>
      <c r="K630" s="488"/>
      <c r="L630" s="488"/>
      <c r="M630" s="1845" t="s">
        <v>415</v>
      </c>
      <c r="N630" s="1734"/>
      <c r="O630" s="564">
        <v>7.9345835667310721E-5</v>
      </c>
      <c r="P630" s="488"/>
      <c r="Q630" s="488"/>
      <c r="BA630" s="208"/>
      <c r="BB630" s="282"/>
      <c r="BC630" s="208"/>
      <c r="BD630" s="208"/>
      <c r="BE630" s="208"/>
      <c r="BF630" s="208"/>
      <c r="BG630" s="208"/>
      <c r="BH630" s="208"/>
      <c r="BI630" s="208"/>
      <c r="BJ630" s="208"/>
      <c r="BK630" s="208"/>
      <c r="BL630" s="208"/>
      <c r="BM630" s="208"/>
      <c r="BN630" s="208"/>
      <c r="BO630" s="208"/>
      <c r="BP630" s="208"/>
      <c r="BQ630" s="208"/>
      <c r="BR630" s="208"/>
      <c r="BS630" s="208"/>
      <c r="BT630" s="208"/>
      <c r="BU630" s="208"/>
      <c r="BV630" s="208"/>
      <c r="BW630" s="208"/>
      <c r="BX630" s="208"/>
      <c r="BY630" s="208"/>
      <c r="BZ630" s="208"/>
      <c r="CA630" s="208"/>
      <c r="CB630" s="208"/>
      <c r="CC630" s="208"/>
      <c r="CD630" s="208"/>
      <c r="CE630" s="208"/>
      <c r="CF630" s="208"/>
      <c r="CG630" s="208"/>
      <c r="CH630" s="208"/>
      <c r="CI630" s="208"/>
      <c r="CJ630" s="208"/>
      <c r="CK630" s="208"/>
      <c r="CL630" s="208"/>
      <c r="CM630" s="208"/>
      <c r="CN630" s="208"/>
      <c r="CO630" s="208"/>
      <c r="CP630" s="208"/>
      <c r="CQ630" s="208"/>
      <c r="CR630" s="208"/>
      <c r="CS630" s="208"/>
      <c r="CT630" s="208"/>
      <c r="CU630" s="208"/>
      <c r="CV630" s="208"/>
      <c r="CW630" s="208"/>
      <c r="CX630" s="208"/>
      <c r="CY630" s="208"/>
      <c r="CZ630" s="208"/>
    </row>
    <row r="631" s="212" customFormat="true" ht="25.15" customHeight="true" x14ac:dyDescent="0.2">
      <c r="C631" s="1843" t="s">
        <v>386</v>
      </c>
      <c r="D631" s="1734"/>
      <c r="E631" s="558">
        <v>5.1599368639482043E-2</v>
      </c>
      <c r="F631" s="488"/>
      <c r="G631" s="488"/>
      <c r="H631" s="1844" t="s">
        <v>409</v>
      </c>
      <c r="I631" s="1734"/>
      <c r="J631" s="559">
        <v>3.1746626738419844E-3</v>
      </c>
      <c r="K631" s="488"/>
      <c r="L631" s="488"/>
      <c r="M631" s="1845" t="s">
        <v>409</v>
      </c>
      <c r="N631" s="1734"/>
      <c r="O631" s="560">
        <v>1.1108426846105843E-2</v>
      </c>
      <c r="P631" s="488"/>
      <c r="Q631" s="488"/>
      <c r="BA631" s="208"/>
      <c r="BB631" s="282"/>
      <c r="BC631" s="208"/>
      <c r="BD631" s="208"/>
      <c r="BE631" s="208"/>
      <c r="BF631" s="208"/>
      <c r="BG631" s="208"/>
      <c r="BH631" s="208"/>
      <c r="BI631" s="208"/>
      <c r="BJ631" s="208"/>
      <c r="BK631" s="208"/>
      <c r="BL631" s="208"/>
      <c r="BM631" s="208"/>
      <c r="BN631" s="208"/>
      <c r="BO631" s="208"/>
      <c r="BP631" s="208"/>
      <c r="BQ631" s="208"/>
      <c r="BR631" s="208"/>
      <c r="BS631" s="208"/>
      <c r="BT631" s="208"/>
      <c r="BU631" s="208"/>
      <c r="BV631" s="208"/>
      <c r="BW631" s="208"/>
      <c r="BX631" s="208"/>
      <c r="BY631" s="208"/>
      <c r="BZ631" s="208"/>
      <c r="CA631" s="208"/>
      <c r="CB631" s="208"/>
      <c r="CC631" s="208"/>
      <c r="CD631" s="208"/>
      <c r="CE631" s="208"/>
      <c r="CF631" s="208"/>
      <c r="CG631" s="208"/>
      <c r="CH631" s="208"/>
      <c r="CI631" s="208"/>
      <c r="CJ631" s="208"/>
      <c r="CK631" s="208"/>
      <c r="CL631" s="208"/>
      <c r="CM631" s="208"/>
      <c r="CN631" s="208"/>
      <c r="CO631" s="208"/>
      <c r="CP631" s="208"/>
      <c r="CQ631" s="208"/>
      <c r="CR631" s="208"/>
      <c r="CS631" s="208"/>
      <c r="CT631" s="208"/>
      <c r="CU631" s="208"/>
      <c r="CV631" s="208"/>
      <c r="CW631" s="208"/>
      <c r="CX631" s="208"/>
      <c r="CY631" s="208"/>
      <c r="CZ631" s="208"/>
    </row>
    <row r="632" s="212" customFormat="true" ht="25.15" customHeight="true" x14ac:dyDescent="0.2">
      <c r="C632" s="1843" t="s">
        <v>408</v>
      </c>
      <c r="D632" s="1734"/>
      <c r="E632" s="558">
        <v>1.2438785699280428E-3</v>
      </c>
      <c r="F632" s="488"/>
      <c r="G632" s="488"/>
      <c r="H632" s="1844" t="s">
        <v>399</v>
      </c>
      <c r="I632" s="1734"/>
      <c r="J632" s="559">
        <v>1.0212878342925686E-2</v>
      </c>
      <c r="K632" s="488"/>
      <c r="L632" s="488"/>
      <c r="M632" s="1845" t="s">
        <v>399</v>
      </c>
      <c r="N632" s="1734"/>
      <c r="O632" s="560">
        <v>3.2277744769552204E-2</v>
      </c>
      <c r="P632" s="488"/>
      <c r="Q632" s="488"/>
      <c r="BA632" s="208"/>
      <c r="BB632" s="282"/>
      <c r="BC632" s="208"/>
      <c r="BD632" s="208"/>
      <c r="BE632" s="208"/>
      <c r="BF632" s="208"/>
      <c r="BG632" s="208"/>
      <c r="BH632" s="208"/>
      <c r="BI632" s="208"/>
      <c r="BJ632" s="208"/>
      <c r="BK632" s="208"/>
      <c r="BL632" s="208"/>
      <c r="BM632" s="208"/>
      <c r="BN632" s="208"/>
      <c r="BO632" s="208"/>
      <c r="BP632" s="208"/>
      <c r="BQ632" s="208"/>
      <c r="BR632" s="208"/>
      <c r="BS632" s="208"/>
      <c r="BT632" s="208"/>
      <c r="BU632" s="208"/>
      <c r="BV632" s="208"/>
      <c r="BW632" s="208"/>
      <c r="BX632" s="208"/>
      <c r="BY632" s="208"/>
      <c r="BZ632" s="208"/>
      <c r="CA632" s="208"/>
      <c r="CB632" s="208"/>
      <c r="CC632" s="208"/>
      <c r="CD632" s="208"/>
      <c r="CE632" s="208"/>
      <c r="CF632" s="208"/>
      <c r="CG632" s="208"/>
      <c r="CH632" s="208"/>
      <c r="CI632" s="208"/>
      <c r="CJ632" s="208"/>
      <c r="CK632" s="208"/>
      <c r="CL632" s="208"/>
      <c r="CM632" s="208"/>
      <c r="CN632" s="208"/>
      <c r="CO632" s="208"/>
      <c r="CP632" s="208"/>
      <c r="CQ632" s="208"/>
      <c r="CR632" s="208"/>
      <c r="CS632" s="208"/>
      <c r="CT632" s="208"/>
      <c r="CU632" s="208"/>
      <c r="CV632" s="208"/>
      <c r="CW632" s="208"/>
      <c r="CX632" s="208"/>
      <c r="CY632" s="208"/>
      <c r="CZ632" s="208"/>
    </row>
    <row r="633" s="212" customFormat="true" ht="25.15" customHeight="true" x14ac:dyDescent="0.2">
      <c r="C633" s="1843" t="s">
        <v>313</v>
      </c>
      <c r="D633" s="1734"/>
      <c r="E633" s="558">
        <v>-1.6969549754707158E-2</v>
      </c>
      <c r="F633" s="488"/>
      <c r="G633" s="488"/>
      <c r="H633" s="1844" t="s">
        <v>406</v>
      </c>
      <c r="I633" s="1734"/>
      <c r="J633" s="559">
        <v>3.8685162641379373E-4</v>
      </c>
      <c r="K633" s="488"/>
      <c r="L633" s="488"/>
      <c r="M633" s="1845" t="s">
        <v>406</v>
      </c>
      <c r="N633" s="1734"/>
      <c r="O633" s="560">
        <v>1.8836249506472686E-2</v>
      </c>
      <c r="P633" s="488"/>
      <c r="Q633" s="488"/>
      <c r="BA633" s="208"/>
      <c r="BB633" s="282"/>
      <c r="BC633" s="208"/>
      <c r="BD633" s="208"/>
      <c r="BE633" s="208"/>
      <c r="BF633" s="208"/>
      <c r="BG633" s="208"/>
      <c r="BH633" s="208"/>
      <c r="BI633" s="208"/>
      <c r="BJ633" s="208"/>
      <c r="BK633" s="208"/>
      <c r="BL633" s="208"/>
      <c r="BM633" s="208"/>
      <c r="BN633" s="208"/>
      <c r="BO633" s="208"/>
      <c r="BP633" s="208"/>
      <c r="BQ633" s="208"/>
      <c r="BR633" s="208"/>
      <c r="BS633" s="208"/>
      <c r="BT633" s="208"/>
      <c r="BU633" s="208"/>
      <c r="BV633" s="208"/>
      <c r="BW633" s="208"/>
      <c r="BX633" s="208"/>
      <c r="BY633" s="208"/>
      <c r="BZ633" s="208"/>
      <c r="CA633" s="208"/>
      <c r="CB633" s="208"/>
      <c r="CC633" s="208"/>
      <c r="CD633" s="208"/>
      <c r="CE633" s="208"/>
      <c r="CF633" s="208"/>
      <c r="CG633" s="208"/>
      <c r="CH633" s="208"/>
      <c r="CI633" s="208"/>
      <c r="CJ633" s="208"/>
      <c r="CK633" s="208"/>
      <c r="CL633" s="208"/>
      <c r="CM633" s="208"/>
      <c r="CN633" s="208"/>
      <c r="CO633" s="208"/>
      <c r="CP633" s="208"/>
      <c r="CQ633" s="208"/>
      <c r="CR633" s="208"/>
      <c r="CS633" s="208"/>
      <c r="CT633" s="208"/>
      <c r="CU633" s="208"/>
      <c r="CV633" s="208"/>
      <c r="CW633" s="208"/>
      <c r="CX633" s="208"/>
      <c r="CY633" s="208"/>
      <c r="CZ633" s="208"/>
    </row>
    <row r="634" s="212" customFormat="true" ht="25.15" customHeight="true" x14ac:dyDescent="0.2">
      <c r="C634" s="1843" t="s">
        <v>392</v>
      </c>
      <c r="D634" s="1734"/>
      <c r="E634" s="558">
        <v>-3.6558347838189106E-2</v>
      </c>
      <c r="F634" s="488"/>
      <c r="G634" s="488"/>
      <c r="H634" s="1844" t="s">
        <v>414</v>
      </c>
      <c r="I634" s="1734"/>
      <c r="J634" s="559">
        <v>2.0165090603272012E-3</v>
      </c>
      <c r="K634" s="488"/>
      <c r="L634" s="488"/>
      <c r="M634" s="1845" t="s">
        <v>414</v>
      </c>
      <c r="N634" s="1734"/>
      <c r="O634" s="564">
        <v>7.934583566729237E-5</v>
      </c>
      <c r="P634" s="488"/>
      <c r="Q634" s="488"/>
      <c r="BA634" s="208"/>
      <c r="BB634" s="282"/>
      <c r="BC634" s="208"/>
      <c r="BD634" s="208"/>
      <c r="BE634" s="208"/>
      <c r="BF634" s="208"/>
      <c r="BG634" s="208"/>
      <c r="BH634" s="208"/>
      <c r="BI634" s="208"/>
      <c r="BJ634" s="208"/>
      <c r="BK634" s="208"/>
      <c r="BL634" s="208"/>
      <c r="BM634" s="208"/>
      <c r="BN634" s="208"/>
      <c r="BO634" s="208"/>
      <c r="BP634" s="208"/>
      <c r="BQ634" s="208"/>
      <c r="BR634" s="208"/>
      <c r="BS634" s="208"/>
      <c r="BT634" s="208"/>
      <c r="BU634" s="208"/>
      <c r="BV634" s="208"/>
      <c r="BW634" s="208"/>
      <c r="BX634" s="208"/>
      <c r="BY634" s="208"/>
      <c r="BZ634" s="208"/>
      <c r="CA634" s="208"/>
      <c r="CB634" s="208"/>
      <c r="CC634" s="208"/>
      <c r="CD634" s="208"/>
      <c r="CE634" s="208"/>
      <c r="CF634" s="208"/>
      <c r="CG634" s="208"/>
      <c r="CH634" s="208"/>
      <c r="CI634" s="208"/>
      <c r="CJ634" s="208"/>
      <c r="CK634" s="208"/>
      <c r="CL634" s="208"/>
      <c r="CM634" s="208"/>
      <c r="CN634" s="208"/>
      <c r="CO634" s="208"/>
      <c r="CP634" s="208"/>
      <c r="CQ634" s="208"/>
      <c r="CR634" s="208"/>
      <c r="CS634" s="208"/>
      <c r="CT634" s="208"/>
      <c r="CU634" s="208"/>
      <c r="CV634" s="208"/>
      <c r="CW634" s="208"/>
      <c r="CX634" s="208"/>
      <c r="CY634" s="208"/>
      <c r="CZ634" s="208"/>
    </row>
    <row r="635" s="212" customFormat="true" ht="25.15" customHeight="true" x14ac:dyDescent="0.2">
      <c r="C635" s="1843" t="s">
        <v>393</v>
      </c>
      <c r="D635" s="1734"/>
      <c r="E635" s="558">
        <v>2.7898903377393473E-2</v>
      </c>
      <c r="F635" s="488"/>
      <c r="G635" s="488"/>
      <c r="H635" s="1844" t="s">
        <v>410</v>
      </c>
      <c r="I635" s="1734"/>
      <c r="J635" s="559">
        <v>3.1746626738419757E-3</v>
      </c>
      <c r="K635" s="488"/>
      <c r="L635" s="488"/>
      <c r="M635" s="1845" t="s">
        <v>410</v>
      </c>
      <c r="N635" s="1734"/>
      <c r="O635" s="560">
        <v>1.1108426846105723E-2</v>
      </c>
      <c r="P635" s="488"/>
      <c r="Q635" s="488"/>
      <c r="BA635" s="208"/>
      <c r="BB635" s="282"/>
      <c r="BC635" s="208"/>
      <c r="BD635" s="208"/>
      <c r="BE635" s="208"/>
      <c r="BF635" s="208"/>
      <c r="BG635" s="208"/>
      <c r="BH635" s="208"/>
      <c r="BI635" s="208"/>
      <c r="BJ635" s="208"/>
      <c r="BK635" s="208"/>
      <c r="BL635" s="208"/>
      <c r="BM635" s="208"/>
      <c r="BN635" s="208"/>
      <c r="BO635" s="208"/>
      <c r="BP635" s="208"/>
      <c r="BQ635" s="208"/>
      <c r="BR635" s="208"/>
      <c r="BS635" s="208"/>
      <c r="BT635" s="208"/>
      <c r="BU635" s="208"/>
      <c r="BV635" s="208"/>
      <c r="BW635" s="208"/>
      <c r="BX635" s="208"/>
      <c r="BY635" s="208"/>
      <c r="BZ635" s="208"/>
      <c r="CA635" s="208"/>
      <c r="CB635" s="208"/>
      <c r="CC635" s="208"/>
      <c r="CD635" s="208"/>
      <c r="CE635" s="208"/>
      <c r="CF635" s="208"/>
      <c r="CG635" s="208"/>
      <c r="CH635" s="208"/>
      <c r="CI635" s="208"/>
      <c r="CJ635" s="208"/>
      <c r="CK635" s="208"/>
      <c r="CL635" s="208"/>
      <c r="CM635" s="208"/>
      <c r="CN635" s="208"/>
      <c r="CO635" s="208"/>
      <c r="CP635" s="208"/>
      <c r="CQ635" s="208"/>
      <c r="CR635" s="208"/>
      <c r="CS635" s="208"/>
      <c r="CT635" s="208"/>
      <c r="CU635" s="208"/>
      <c r="CV635" s="208"/>
      <c r="CW635" s="208"/>
      <c r="CX635" s="208"/>
      <c r="CY635" s="208"/>
      <c r="CZ635" s="208"/>
    </row>
    <row r="636" s="212" customFormat="true" ht="25.15" customHeight="true" x14ac:dyDescent="0.2">
      <c r="C636" s="1843" t="s">
        <v>381</v>
      </c>
      <c r="D636" s="1734"/>
      <c r="E636" s="558">
        <v>5.7819566949592352E-2</v>
      </c>
      <c r="F636" s="488"/>
      <c r="G636" s="488"/>
      <c r="H636" s="1844" t="s">
        <v>401</v>
      </c>
      <c r="I636" s="1734"/>
      <c r="J636" s="559">
        <v>1.0212878342926052E-2</v>
      </c>
      <c r="K636" s="488"/>
      <c r="L636" s="488"/>
      <c r="M636" s="1845" t="s">
        <v>401</v>
      </c>
      <c r="N636" s="1734"/>
      <c r="O636" s="560">
        <v>3.2277744769552058E-2</v>
      </c>
      <c r="P636" s="488"/>
      <c r="Q636" s="488"/>
      <c r="BA636" s="208"/>
      <c r="BB636" s="282"/>
      <c r="BC636" s="208"/>
      <c r="BD636" s="208"/>
      <c r="BE636" s="208"/>
      <c r="BF636" s="208"/>
      <c r="BG636" s="208"/>
      <c r="BH636" s="208"/>
      <c r="BI636" s="208"/>
      <c r="BJ636" s="208"/>
      <c r="BK636" s="208"/>
      <c r="BL636" s="208"/>
      <c r="BM636" s="208"/>
      <c r="BN636" s="208"/>
      <c r="BO636" s="208"/>
      <c r="BP636" s="208"/>
      <c r="BQ636" s="208"/>
      <c r="BR636" s="208"/>
      <c r="BS636" s="208"/>
      <c r="BT636" s="208"/>
      <c r="BU636" s="208"/>
      <c r="BV636" s="208"/>
      <c r="BW636" s="208"/>
      <c r="BX636" s="208"/>
      <c r="BY636" s="208"/>
      <c r="BZ636" s="208"/>
      <c r="CA636" s="208"/>
      <c r="CB636" s="208"/>
      <c r="CC636" s="208"/>
      <c r="CD636" s="208"/>
      <c r="CE636" s="208"/>
      <c r="CF636" s="208"/>
      <c r="CG636" s="208"/>
      <c r="CH636" s="208"/>
      <c r="CI636" s="208"/>
      <c r="CJ636" s="208"/>
      <c r="CK636" s="208"/>
      <c r="CL636" s="208"/>
      <c r="CM636" s="208"/>
      <c r="CN636" s="208"/>
      <c r="CO636" s="208"/>
      <c r="CP636" s="208"/>
      <c r="CQ636" s="208"/>
      <c r="CR636" s="208"/>
      <c r="CS636" s="208"/>
      <c r="CT636" s="208"/>
      <c r="CU636" s="208"/>
      <c r="CV636" s="208"/>
      <c r="CW636" s="208"/>
      <c r="CX636" s="208"/>
      <c r="CY636" s="208"/>
      <c r="CZ636" s="208"/>
    </row>
    <row r="637" s="212" customFormat="true" ht="25.15" customHeight="true" x14ac:dyDescent="0.2">
      <c r="C637" s="1843" t="s">
        <v>377</v>
      </c>
      <c r="D637" s="1734"/>
      <c r="E637" s="558">
        <v>7.2588970625331067E-2</v>
      </c>
      <c r="F637" s="488"/>
      <c r="G637" s="488"/>
      <c r="H637" s="1854" t="s">
        <v>404</v>
      </c>
      <c r="I637" s="1734"/>
      <c r="J637" s="562">
        <v>3.868516264137862E-4</v>
      </c>
      <c r="K637" s="488"/>
      <c r="L637" s="488"/>
      <c r="M637" s="1855" t="s">
        <v>404</v>
      </c>
      <c r="N637" s="1734"/>
      <c r="O637" s="563">
        <v>1.8836249506472703E-2</v>
      </c>
      <c r="P637" s="488"/>
      <c r="Q637" s="488"/>
      <c r="BA637" s="208"/>
      <c r="BB637" s="282"/>
      <c r="BC637" s="208"/>
      <c r="BD637" s="208"/>
      <c r="BE637" s="208"/>
      <c r="BF637" s="208"/>
      <c r="BG637" s="208"/>
      <c r="BH637" s="208"/>
      <c r="BI637" s="208"/>
      <c r="BJ637" s="208"/>
      <c r="BK637" s="208"/>
      <c r="BL637" s="208"/>
      <c r="BM637" s="208"/>
      <c r="BN637" s="208"/>
      <c r="BO637" s="208"/>
      <c r="BP637" s="208"/>
      <c r="BQ637" s="208"/>
      <c r="BR637" s="208"/>
      <c r="BS637" s="208"/>
      <c r="BT637" s="208"/>
      <c r="BU637" s="208"/>
      <c r="BV637" s="208"/>
      <c r="BW637" s="208"/>
      <c r="BX637" s="208"/>
      <c r="BY637" s="208"/>
      <c r="BZ637" s="208"/>
      <c r="CA637" s="208"/>
      <c r="CB637" s="208"/>
      <c r="CC637" s="208"/>
      <c r="CD637" s="208"/>
      <c r="CE637" s="208"/>
      <c r="CF637" s="208"/>
      <c r="CG637" s="208"/>
      <c r="CH637" s="208"/>
      <c r="CI637" s="208"/>
      <c r="CJ637" s="208"/>
      <c r="CK637" s="208"/>
      <c r="CL637" s="208"/>
      <c r="CM637" s="208"/>
      <c r="CN637" s="208"/>
      <c r="CO637" s="208"/>
      <c r="CP637" s="208"/>
      <c r="CQ637" s="208"/>
      <c r="CR637" s="208"/>
      <c r="CS637" s="208"/>
      <c r="CT637" s="208"/>
      <c r="CU637" s="208"/>
      <c r="CV637" s="208"/>
      <c r="CW637" s="208"/>
      <c r="CX637" s="208"/>
      <c r="CY637" s="208"/>
      <c r="CZ637" s="208"/>
    </row>
    <row r="638" s="212" customFormat="true" ht="25.15" customHeight="true" x14ac:dyDescent="0.2">
      <c r="C638" s="1843" t="s">
        <v>383</v>
      </c>
      <c r="D638" s="1734"/>
      <c r="E638" s="558">
        <v>5.5221362894951879E-2</v>
      </c>
      <c r="F638" s="488"/>
      <c r="G638" s="488"/>
      <c r="H638" s="1740"/>
      <c r="I638" s="1734"/>
      <c r="J638" s="504"/>
      <c r="K638" s="488"/>
      <c r="L638" s="488"/>
      <c r="M638" s="1740"/>
      <c r="N638" s="1734"/>
      <c r="O638" s="504"/>
      <c r="P638" s="488"/>
      <c r="Q638" s="488"/>
      <c r="BA638" s="208"/>
      <c r="BB638" s="282"/>
      <c r="BC638" s="208"/>
      <c r="BD638" s="208"/>
      <c r="BE638" s="208"/>
      <c r="BF638" s="208"/>
      <c r="BG638" s="208"/>
      <c r="BH638" s="208"/>
      <c r="BI638" s="208"/>
      <c r="BJ638" s="208"/>
      <c r="BK638" s="208"/>
      <c r="BL638" s="208"/>
      <c r="BM638" s="208"/>
      <c r="BN638" s="208"/>
      <c r="BO638" s="208"/>
      <c r="BP638" s="208"/>
      <c r="BQ638" s="208"/>
      <c r="BR638" s="208"/>
      <c r="BS638" s="208"/>
      <c r="BT638" s="208"/>
      <c r="BU638" s="208"/>
      <c r="BV638" s="208"/>
      <c r="BW638" s="208"/>
      <c r="BX638" s="208"/>
      <c r="BY638" s="208"/>
      <c r="BZ638" s="208"/>
      <c r="CA638" s="208"/>
      <c r="CB638" s="208"/>
      <c r="CC638" s="208"/>
      <c r="CD638" s="208"/>
      <c r="CE638" s="208"/>
      <c r="CF638" s="208"/>
      <c r="CG638" s="208"/>
      <c r="CH638" s="208"/>
      <c r="CI638" s="208"/>
      <c r="CJ638" s="208"/>
      <c r="CK638" s="208"/>
      <c r="CL638" s="208"/>
      <c r="CM638" s="208"/>
      <c r="CN638" s="208"/>
      <c r="CO638" s="208"/>
      <c r="CP638" s="208"/>
      <c r="CQ638" s="208"/>
      <c r="CR638" s="208"/>
      <c r="CS638" s="208"/>
      <c r="CT638" s="208"/>
      <c r="CU638" s="208"/>
      <c r="CV638" s="208"/>
      <c r="CW638" s="208"/>
      <c r="CX638" s="208"/>
      <c r="CY638" s="208"/>
      <c r="CZ638" s="208"/>
    </row>
    <row r="639" s="212" customFormat="true" ht="25.15" customHeight="true" x14ac:dyDescent="0.2">
      <c r="C639" s="1843" t="s">
        <v>397</v>
      </c>
      <c r="D639" s="1734"/>
      <c r="E639" s="558">
        <v>2.1271148496519732E-2</v>
      </c>
      <c r="F639" s="488"/>
      <c r="G639" s="488"/>
      <c r="H639" s="1740"/>
      <c r="I639" s="1734"/>
      <c r="J639" s="488"/>
      <c r="K639" s="488"/>
      <c r="L639" s="488"/>
      <c r="M639" s="1740"/>
      <c r="N639" s="1734"/>
      <c r="O639" s="488"/>
      <c r="P639" s="488"/>
      <c r="Q639" s="488"/>
      <c r="BA639" s="208"/>
      <c r="BB639" s="282"/>
      <c r="BC639" s="208"/>
      <c r="BD639" s="208"/>
      <c r="BE639" s="208"/>
      <c r="BF639" s="208"/>
      <c r="BG639" s="208"/>
      <c r="BH639" s="208"/>
      <c r="BI639" s="208"/>
      <c r="BJ639" s="208"/>
      <c r="BK639" s="208"/>
      <c r="BL639" s="208"/>
      <c r="BM639" s="208"/>
      <c r="BN639" s="208"/>
      <c r="BO639" s="208"/>
      <c r="BP639" s="208"/>
      <c r="BQ639" s="208"/>
      <c r="BR639" s="208"/>
      <c r="BS639" s="208"/>
      <c r="BT639" s="208"/>
      <c r="BU639" s="208"/>
      <c r="BV639" s="208"/>
      <c r="BW639" s="208"/>
      <c r="BX639" s="208"/>
      <c r="BY639" s="208"/>
      <c r="BZ639" s="208"/>
      <c r="CA639" s="208"/>
      <c r="CB639" s="208"/>
      <c r="CC639" s="208"/>
      <c r="CD639" s="208"/>
      <c r="CE639" s="208"/>
      <c r="CF639" s="208"/>
      <c r="CG639" s="208"/>
      <c r="CH639" s="208"/>
      <c r="CI639" s="208"/>
      <c r="CJ639" s="208"/>
      <c r="CK639" s="208"/>
      <c r="CL639" s="208"/>
      <c r="CM639" s="208"/>
      <c r="CN639" s="208"/>
      <c r="CO639" s="208"/>
      <c r="CP639" s="208"/>
      <c r="CQ639" s="208"/>
      <c r="CR639" s="208"/>
      <c r="CS639" s="208"/>
      <c r="CT639" s="208"/>
      <c r="CU639" s="208"/>
      <c r="CV639" s="208"/>
      <c r="CW639" s="208"/>
      <c r="CX639" s="208"/>
      <c r="CY639" s="208"/>
      <c r="CZ639" s="208"/>
    </row>
    <row r="640" s="212" customFormat="true" ht="25.15" customHeight="true" x14ac:dyDescent="0.2">
      <c r="C640" s="1843" t="s">
        <v>378</v>
      </c>
      <c r="D640" s="1734"/>
      <c r="E640" s="558">
        <v>6.2244291414862825E-2</v>
      </c>
      <c r="F640" s="488"/>
      <c r="G640" s="488"/>
      <c r="H640" s="1856" t="s">
        <v>323</v>
      </c>
      <c r="I640" s="1734"/>
      <c r="J640" s="1734"/>
      <c r="K640" s="1734"/>
      <c r="L640" s="1734"/>
      <c r="M640" s="1857" t="s">
        <v>323</v>
      </c>
      <c r="N640" s="1734"/>
      <c r="O640" s="1734"/>
      <c r="P640" s="1734"/>
      <c r="Q640" s="1734"/>
      <c r="BA640" s="208"/>
      <c r="BB640" s="282"/>
      <c r="BC640" s="208"/>
      <c r="BD640" s="208"/>
      <c r="BE640" s="208"/>
      <c r="BF640" s="208"/>
      <c r="BG640" s="208"/>
      <c r="BH640" s="208"/>
      <c r="BI640" s="208"/>
      <c r="BJ640" s="208"/>
      <c r="BK640" s="208"/>
      <c r="BL640" s="208"/>
      <c r="BM640" s="208"/>
      <c r="BN640" s="208"/>
      <c r="BO640" s="208"/>
      <c r="BP640" s="208"/>
      <c r="BQ640" s="208"/>
      <c r="BR640" s="208"/>
      <c r="BS640" s="208"/>
      <c r="BT640" s="208"/>
      <c r="BU640" s="208"/>
      <c r="BV640" s="208"/>
      <c r="BW640" s="208"/>
      <c r="BX640" s="208"/>
      <c r="BY640" s="208"/>
      <c r="BZ640" s="208"/>
      <c r="CA640" s="208"/>
      <c r="CB640" s="208"/>
      <c r="CC640" s="208"/>
      <c r="CD640" s="208"/>
      <c r="CE640" s="208"/>
      <c r="CF640" s="208"/>
      <c r="CG640" s="208"/>
      <c r="CH640" s="208"/>
      <c r="CI640" s="208"/>
      <c r="CJ640" s="208"/>
      <c r="CK640" s="208"/>
      <c r="CL640" s="208"/>
      <c r="CM640" s="208"/>
      <c r="CN640" s="208"/>
      <c r="CO640" s="208"/>
      <c r="CP640" s="208"/>
      <c r="CQ640" s="208"/>
      <c r="CR640" s="208"/>
      <c r="CS640" s="208"/>
      <c r="CT640" s="208"/>
      <c r="CU640" s="208"/>
      <c r="CV640" s="208"/>
      <c r="CW640" s="208"/>
      <c r="CX640" s="208"/>
      <c r="CY640" s="208"/>
      <c r="CZ640" s="208"/>
    </row>
    <row r="641" s="212" customFormat="true" ht="25.15" customHeight="true" x14ac:dyDescent="0.2">
      <c r="C641" s="1843" t="s">
        <v>379</v>
      </c>
      <c r="D641" s="1734"/>
      <c r="E641" s="558">
        <v>6.1954038808128456E-2</v>
      </c>
      <c r="F641" s="488"/>
      <c r="G641" s="488"/>
      <c r="H641" s="1863" t="s">
        <v>219</v>
      </c>
      <c r="I641" s="1734"/>
      <c r="J641" s="1864" t="s">
        <v>324</v>
      </c>
      <c r="K641" s="1865"/>
      <c r="L641" s="1866"/>
      <c r="M641" s="1867" t="s">
        <v>219</v>
      </c>
      <c r="N641" s="1734"/>
      <c r="O641" s="1868" t="s">
        <v>324</v>
      </c>
      <c r="P641" s="1869"/>
      <c r="Q641" s="1870"/>
      <c r="BA641" s="208"/>
      <c r="BB641" s="282"/>
      <c r="BC641" s="208"/>
      <c r="BD641" s="208"/>
      <c r="BE641" s="208"/>
      <c r="BF641" s="208"/>
      <c r="BG641" s="208"/>
      <c r="BH641" s="208"/>
      <c r="BI641" s="208"/>
      <c r="BJ641" s="208"/>
      <c r="BK641" s="208"/>
      <c r="BL641" s="208"/>
      <c r="BM641" s="208"/>
      <c r="BN641" s="208"/>
      <c r="BO641" s="208"/>
      <c r="BP641" s="208"/>
      <c r="BQ641" s="208"/>
      <c r="BR641" s="208"/>
      <c r="BS641" s="208"/>
      <c r="BT641" s="208"/>
      <c r="BU641" s="208"/>
      <c r="BV641" s="208"/>
      <c r="BW641" s="208"/>
      <c r="BX641" s="208"/>
      <c r="BY641" s="208"/>
      <c r="BZ641" s="208"/>
      <c r="CA641" s="208"/>
      <c r="CB641" s="208"/>
      <c r="CC641" s="208"/>
      <c r="CD641" s="208"/>
      <c r="CE641" s="208"/>
      <c r="CF641" s="208"/>
      <c r="CG641" s="208"/>
      <c r="CH641" s="208"/>
      <c r="CI641" s="208"/>
      <c r="CJ641" s="208"/>
      <c r="CK641" s="208"/>
      <c r="CL641" s="208"/>
      <c r="CM641" s="208"/>
      <c r="CN641" s="208"/>
      <c r="CO641" s="208"/>
      <c r="CP641" s="208"/>
      <c r="CQ641" s="208"/>
      <c r="CR641" s="208"/>
      <c r="CS641" s="208"/>
      <c r="CT641" s="208"/>
      <c r="CU641" s="208"/>
      <c r="CV641" s="208"/>
      <c r="CW641" s="208"/>
      <c r="CX641" s="208"/>
      <c r="CY641" s="208"/>
      <c r="CZ641" s="208"/>
    </row>
    <row r="642" s="212" customFormat="true" ht="25.15" customHeight="true" x14ac:dyDescent="0.2">
      <c r="C642" s="1843" t="s">
        <v>411</v>
      </c>
      <c r="D642" s="1734"/>
      <c r="E642" s="558">
        <v>5.4551958118344741E-3</v>
      </c>
      <c r="F642" s="488"/>
      <c r="G642" s="488"/>
      <c r="H642" s="1734"/>
      <c r="I642" s="1734"/>
      <c r="J642" s="547" t="s">
        <v>207</v>
      </c>
      <c r="K642" s="548" t="s">
        <v>325</v>
      </c>
      <c r="L642" s="549" t="s">
        <v>326</v>
      </c>
      <c r="M642" s="1734"/>
      <c r="N642" s="1734"/>
      <c r="O642" s="550" t="s">
        <v>207</v>
      </c>
      <c r="P642" s="551" t="s">
        <v>325</v>
      </c>
      <c r="Q642" s="552" t="s">
        <v>326</v>
      </c>
      <c r="BA642" s="208"/>
      <c r="BB642" s="282"/>
      <c r="BC642" s="208"/>
      <c r="BD642" s="208"/>
      <c r="BE642" s="208"/>
      <c r="BF642" s="208"/>
      <c r="BG642" s="208"/>
      <c r="BH642" s="208"/>
      <c r="BI642" s="208"/>
      <c r="BJ642" s="208"/>
      <c r="BK642" s="208"/>
      <c r="BL642" s="208"/>
      <c r="BM642" s="208"/>
      <c r="BN642" s="208"/>
      <c r="BO642" s="208"/>
      <c r="BP642" s="208"/>
      <c r="BQ642" s="208"/>
      <c r="BR642" s="208"/>
      <c r="BS642" s="208"/>
      <c r="BT642" s="208"/>
      <c r="BU642" s="208"/>
      <c r="BV642" s="208"/>
      <c r="BW642" s="208"/>
      <c r="BX642" s="208"/>
      <c r="BY642" s="208"/>
      <c r="BZ642" s="208"/>
      <c r="CA642" s="208"/>
      <c r="CB642" s="208"/>
      <c r="CC642" s="208"/>
      <c r="CD642" s="208"/>
      <c r="CE642" s="208"/>
      <c r="CF642" s="208"/>
      <c r="CG642" s="208"/>
      <c r="CH642" s="208"/>
      <c r="CI642" s="208"/>
      <c r="CJ642" s="208"/>
      <c r="CK642" s="208"/>
      <c r="CL642" s="208"/>
      <c r="CM642" s="208"/>
      <c r="CN642" s="208"/>
      <c r="CO642" s="208"/>
      <c r="CP642" s="208"/>
      <c r="CQ642" s="208"/>
      <c r="CR642" s="208"/>
      <c r="CS642" s="208"/>
      <c r="CT642" s="208"/>
      <c r="CU642" s="208"/>
      <c r="CV642" s="208"/>
      <c r="CW642" s="208"/>
      <c r="CX642" s="208"/>
      <c r="CY642" s="208"/>
      <c r="CZ642" s="208"/>
    </row>
    <row r="643" s="212" customFormat="true" ht="25.15" customHeight="true" x14ac:dyDescent="0.2">
      <c r="C643" s="1843" t="s">
        <v>376</v>
      </c>
      <c r="D643" s="1734"/>
      <c r="E643" s="558">
        <v>7.5272463491613831E-2</v>
      </c>
      <c r="F643" s="488"/>
      <c r="G643" s="488"/>
      <c r="H643" s="1871" t="s">
        <v>220</v>
      </c>
      <c r="I643" s="1734"/>
      <c r="J643" s="571">
        <v>8.3160189168949206</v>
      </c>
      <c r="K643" s="572">
        <v>7.2313207972999312</v>
      </c>
      <c r="L643" s="573">
        <v>7.2313207972999312</v>
      </c>
      <c r="M643" s="1872" t="s">
        <v>220</v>
      </c>
      <c r="N643" s="1734"/>
      <c r="O643" s="574">
        <v>8.4890904815384154</v>
      </c>
      <c r="P643" s="575">
        <v>7.3818178100334046</v>
      </c>
      <c r="Q643" s="576">
        <v>7.3818178100334046</v>
      </c>
      <c r="BA643" s="208"/>
      <c r="BB643" s="282"/>
      <c r="BC643" s="208"/>
      <c r="BD643" s="208"/>
      <c r="BE643" s="208"/>
      <c r="BF643" s="208"/>
      <c r="BG643" s="208"/>
      <c r="BH643" s="208"/>
      <c r="BI643" s="208"/>
      <c r="BJ643" s="208"/>
      <c r="BK643" s="208"/>
      <c r="BL643" s="208"/>
      <c r="BM643" s="208"/>
      <c r="BN643" s="208"/>
      <c r="BO643" s="208"/>
      <c r="BP643" s="208"/>
      <c r="BQ643" s="208"/>
      <c r="BR643" s="208"/>
      <c r="BS643" s="208"/>
      <c r="BT643" s="208"/>
      <c r="BU643" s="208"/>
      <c r="BV643" s="208"/>
      <c r="BW643" s="208"/>
      <c r="BX643" s="208"/>
      <c r="BY643" s="208"/>
      <c r="BZ643" s="208"/>
      <c r="CA643" s="208"/>
      <c r="CB643" s="208"/>
      <c r="CC643" s="208"/>
      <c r="CD643" s="208"/>
      <c r="CE643" s="208"/>
      <c r="CF643" s="208"/>
      <c r="CG643" s="208"/>
      <c r="CH643" s="208"/>
      <c r="CI643" s="208"/>
      <c r="CJ643" s="208"/>
      <c r="CK643" s="208"/>
      <c r="CL643" s="208"/>
      <c r="CM643" s="208"/>
      <c r="CN643" s="208"/>
      <c r="CO643" s="208"/>
      <c r="CP643" s="208"/>
      <c r="CQ643" s="208"/>
      <c r="CR643" s="208"/>
      <c r="CS643" s="208"/>
      <c r="CT643" s="208"/>
      <c r="CU643" s="208"/>
      <c r="CV643" s="208"/>
      <c r="CW643" s="208"/>
      <c r="CX643" s="208"/>
      <c r="CY643" s="208"/>
      <c r="CZ643" s="208"/>
    </row>
    <row r="644" s="212" customFormat="true" ht="25.15" customHeight="true" x14ac:dyDescent="0.2">
      <c r="C644" s="1843" t="s">
        <v>385</v>
      </c>
      <c r="D644" s="1734"/>
      <c r="E644" s="558">
        <v>4.976329899479999E-2</v>
      </c>
      <c r="F644" s="488"/>
      <c r="G644" s="488"/>
      <c r="H644" s="1740"/>
      <c r="I644" s="1734"/>
      <c r="J644" s="504"/>
      <c r="K644" s="504"/>
      <c r="L644" s="504"/>
      <c r="M644" s="1740"/>
      <c r="N644" s="1734"/>
      <c r="O644" s="504"/>
      <c r="P644" s="504"/>
      <c r="Q644" s="504"/>
      <c r="BA644" s="208"/>
      <c r="BB644" s="282"/>
      <c r="BC644" s="208"/>
      <c r="BD644" s="208"/>
      <c r="BE644" s="208"/>
      <c r="BF644" s="208"/>
      <c r="BG644" s="208"/>
      <c r="BH644" s="208"/>
      <c r="BI644" s="208"/>
      <c r="BJ644" s="208"/>
      <c r="BK644" s="208"/>
      <c r="BL644" s="208"/>
      <c r="BM644" s="208"/>
      <c r="BN644" s="208"/>
      <c r="BO644" s="208"/>
      <c r="BP644" s="208"/>
      <c r="BQ644" s="208"/>
      <c r="BR644" s="208"/>
      <c r="BS644" s="208"/>
      <c r="BT644" s="208"/>
      <c r="BU644" s="208"/>
      <c r="BV644" s="208"/>
      <c r="BW644" s="208"/>
      <c r="BX644" s="208"/>
      <c r="BY644" s="208"/>
      <c r="BZ644" s="208"/>
      <c r="CA644" s="208"/>
      <c r="CB644" s="208"/>
      <c r="CC644" s="208"/>
      <c r="CD644" s="208"/>
      <c r="CE644" s="208"/>
      <c r="CF644" s="208"/>
      <c r="CG644" s="208"/>
      <c r="CH644" s="208"/>
      <c r="CI644" s="208"/>
      <c r="CJ644" s="208"/>
      <c r="CK644" s="208"/>
      <c r="CL644" s="208"/>
      <c r="CM644" s="208"/>
      <c r="CN644" s="208"/>
      <c r="CO644" s="208"/>
      <c r="CP644" s="208"/>
      <c r="CQ644" s="208"/>
      <c r="CR644" s="208"/>
      <c r="CS644" s="208"/>
      <c r="CT644" s="208"/>
      <c r="CU644" s="208"/>
      <c r="CV644" s="208"/>
      <c r="CW644" s="208"/>
      <c r="CX644" s="208"/>
      <c r="CY644" s="208"/>
      <c r="CZ644" s="208"/>
    </row>
    <row r="645" s="212" customFormat="true" ht="25.15" customHeight="true" x14ac:dyDescent="0.2">
      <c r="C645" s="1843" t="s">
        <v>388</v>
      </c>
      <c r="D645" s="1734"/>
      <c r="E645" s="558">
        <v>4.5987627201304705E-2</v>
      </c>
      <c r="F645" s="488"/>
      <c r="G645" s="488"/>
      <c r="H645" s="1740"/>
      <c r="I645" s="1734"/>
      <c r="J645" s="488"/>
      <c r="K645" s="488"/>
      <c r="L645" s="488"/>
      <c r="M645" s="1740"/>
      <c r="N645" s="1734"/>
      <c r="O645" s="488"/>
      <c r="P645" s="488"/>
      <c r="Q645" s="488"/>
      <c r="BA645" s="208"/>
      <c r="BB645" s="282"/>
      <c r="BC645" s="208"/>
      <c r="BD645" s="208"/>
      <c r="BE645" s="208"/>
      <c r="BF645" s="208"/>
      <c r="BG645" s="208"/>
      <c r="BH645" s="208"/>
      <c r="BI645" s="208"/>
      <c r="BJ645" s="208"/>
      <c r="BK645" s="208"/>
      <c r="BL645" s="208"/>
      <c r="BM645" s="208"/>
      <c r="BN645" s="208"/>
      <c r="BO645" s="208"/>
      <c r="BP645" s="208"/>
      <c r="BQ645" s="208"/>
      <c r="BR645" s="208"/>
      <c r="BS645" s="208"/>
      <c r="BT645" s="208"/>
      <c r="BU645" s="208"/>
      <c r="BV645" s="208"/>
      <c r="BW645" s="208"/>
      <c r="BX645" s="208"/>
      <c r="BY645" s="208"/>
      <c r="BZ645" s="208"/>
      <c r="CA645" s="208"/>
      <c r="CB645" s="208"/>
      <c r="CC645" s="208"/>
      <c r="CD645" s="208"/>
      <c r="CE645" s="208"/>
      <c r="CF645" s="208"/>
      <c r="CG645" s="208"/>
      <c r="CH645" s="208"/>
      <c r="CI645" s="208"/>
      <c r="CJ645" s="208"/>
      <c r="CK645" s="208"/>
      <c r="CL645" s="208"/>
      <c r="CM645" s="208"/>
      <c r="CN645" s="208"/>
      <c r="CO645" s="208"/>
      <c r="CP645" s="208"/>
      <c r="CQ645" s="208"/>
      <c r="CR645" s="208"/>
      <c r="CS645" s="208"/>
      <c r="CT645" s="208"/>
      <c r="CU645" s="208"/>
      <c r="CV645" s="208"/>
      <c r="CW645" s="208"/>
      <c r="CX645" s="208"/>
      <c r="CY645" s="208"/>
      <c r="CZ645" s="208"/>
    </row>
    <row r="646" s="212" customFormat="true" ht="25.15" customHeight="true" x14ac:dyDescent="0.2">
      <c r="C646" s="1843" t="s">
        <v>387</v>
      </c>
      <c r="D646" s="1734"/>
      <c r="E646" s="558">
        <v>4.6435657974851823E-2</v>
      </c>
      <c r="F646" s="488"/>
      <c r="G646" s="488"/>
      <c r="H646" s="1856" t="s">
        <v>327</v>
      </c>
      <c r="I646" s="1734"/>
      <c r="J646" s="1734"/>
      <c r="K646" s="488"/>
      <c r="L646" s="488"/>
      <c r="M646" s="1857" t="s">
        <v>327</v>
      </c>
      <c r="N646" s="1734"/>
      <c r="O646" s="1734"/>
      <c r="P646" s="488"/>
      <c r="Q646" s="488"/>
      <c r="BA646" s="208"/>
      <c r="BB646" s="282"/>
      <c r="BC646" s="208"/>
      <c r="BD646" s="208"/>
      <c r="BE646" s="208"/>
      <c r="BF646" s="208"/>
      <c r="BG646" s="208"/>
      <c r="BH646" s="208"/>
      <c r="BI646" s="208"/>
      <c r="BJ646" s="208"/>
      <c r="BK646" s="208"/>
      <c r="BL646" s="208"/>
      <c r="BM646" s="208"/>
      <c r="BN646" s="208"/>
      <c r="BO646" s="208"/>
      <c r="BP646" s="208"/>
      <c r="BQ646" s="208"/>
      <c r="BR646" s="208"/>
      <c r="BS646" s="208"/>
      <c r="BT646" s="208"/>
      <c r="BU646" s="208"/>
      <c r="BV646" s="208"/>
      <c r="BW646" s="208"/>
      <c r="BX646" s="208"/>
      <c r="BY646" s="208"/>
      <c r="BZ646" s="208"/>
      <c r="CA646" s="208"/>
      <c r="CB646" s="208"/>
      <c r="CC646" s="208"/>
      <c r="CD646" s="208"/>
      <c r="CE646" s="208"/>
      <c r="CF646" s="208"/>
      <c r="CG646" s="208"/>
      <c r="CH646" s="208"/>
      <c r="CI646" s="208"/>
      <c r="CJ646" s="208"/>
      <c r="CK646" s="208"/>
      <c r="CL646" s="208"/>
      <c r="CM646" s="208"/>
      <c r="CN646" s="208"/>
      <c r="CO646" s="208"/>
      <c r="CP646" s="208"/>
      <c r="CQ646" s="208"/>
      <c r="CR646" s="208"/>
      <c r="CS646" s="208"/>
      <c r="CT646" s="208"/>
      <c r="CU646" s="208"/>
      <c r="CV646" s="208"/>
      <c r="CW646" s="208"/>
      <c r="CX646" s="208"/>
      <c r="CY646" s="208"/>
      <c r="CZ646" s="208"/>
    </row>
    <row r="647" s="212" customFormat="true" ht="25.15" customHeight="true" x14ac:dyDescent="0.2">
      <c r="C647" s="1843" t="s">
        <v>384</v>
      </c>
      <c r="D647" s="1734"/>
      <c r="E647" s="558">
        <v>5.6456411021411433E-2</v>
      </c>
      <c r="F647" s="488"/>
      <c r="G647" s="488"/>
      <c r="H647" s="1740"/>
      <c r="I647" s="1734"/>
      <c r="J647" s="553" t="s">
        <v>219</v>
      </c>
      <c r="K647" s="488"/>
      <c r="L647" s="488"/>
      <c r="M647" s="1740"/>
      <c r="N647" s="1734"/>
      <c r="O647" s="554" t="s">
        <v>219</v>
      </c>
      <c r="P647" s="488"/>
      <c r="Q647" s="488"/>
      <c r="BA647" s="208"/>
      <c r="BB647" s="282"/>
      <c r="BC647" s="208"/>
      <c r="BD647" s="208"/>
      <c r="BE647" s="208"/>
      <c r="BF647" s="208"/>
      <c r="BG647" s="208"/>
      <c r="BH647" s="208"/>
      <c r="BI647" s="208"/>
      <c r="BJ647" s="208"/>
      <c r="BK647" s="208"/>
      <c r="BL647" s="208"/>
      <c r="BM647" s="208"/>
      <c r="BN647" s="208"/>
      <c r="BO647" s="208"/>
      <c r="BP647" s="208"/>
      <c r="BQ647" s="208"/>
      <c r="BR647" s="208"/>
      <c r="BS647" s="208"/>
      <c r="BT647" s="208"/>
      <c r="BU647" s="208"/>
      <c r="BV647" s="208"/>
      <c r="BW647" s="208"/>
      <c r="BX647" s="208"/>
      <c r="BY647" s="208"/>
      <c r="BZ647" s="208"/>
      <c r="CA647" s="208"/>
      <c r="CB647" s="208"/>
      <c r="CC647" s="208"/>
      <c r="CD647" s="208"/>
      <c r="CE647" s="208"/>
      <c r="CF647" s="208"/>
      <c r="CG647" s="208"/>
      <c r="CH647" s="208"/>
      <c r="CI647" s="208"/>
      <c r="CJ647" s="208"/>
      <c r="CK647" s="208"/>
      <c r="CL647" s="208"/>
      <c r="CM647" s="208"/>
      <c r="CN647" s="208"/>
      <c r="CO647" s="208"/>
      <c r="CP647" s="208"/>
      <c r="CQ647" s="208"/>
      <c r="CR647" s="208"/>
      <c r="CS647" s="208"/>
      <c r="CT647" s="208"/>
      <c r="CU647" s="208"/>
      <c r="CV647" s="208"/>
      <c r="CW647" s="208"/>
      <c r="CX647" s="208"/>
      <c r="CY647" s="208"/>
      <c r="CZ647" s="208"/>
    </row>
    <row r="648" s="212" customFormat="true" ht="25.15" customHeight="true" x14ac:dyDescent="0.2">
      <c r="C648" s="1843" t="s">
        <v>380</v>
      </c>
      <c r="D648" s="1734"/>
      <c r="E648" s="558">
        <v>5.9113734956479314E-2</v>
      </c>
      <c r="F648" s="488"/>
      <c r="G648" s="488"/>
      <c r="H648" s="1734"/>
      <c r="I648" s="1734"/>
      <c r="J648" s="577" t="s">
        <v>220</v>
      </c>
      <c r="K648" s="488"/>
      <c r="L648" s="488"/>
      <c r="M648" s="1734"/>
      <c r="N648" s="1734"/>
      <c r="O648" s="578" t="s">
        <v>220</v>
      </c>
      <c r="P648" s="488"/>
      <c r="Q648" s="488"/>
      <c r="BA648" s="208"/>
      <c r="BB648" s="282"/>
      <c r="BC648" s="208"/>
      <c r="BD648" s="208"/>
      <c r="BE648" s="208"/>
      <c r="BF648" s="208"/>
      <c r="BG648" s="208"/>
      <c r="BH648" s="208"/>
      <c r="BI648" s="208"/>
      <c r="BJ648" s="208"/>
      <c r="BK648" s="208"/>
      <c r="BL648" s="208"/>
      <c r="BM648" s="208"/>
      <c r="BN648" s="208"/>
      <c r="BO648" s="208"/>
      <c r="BP648" s="208"/>
      <c r="BQ648" s="208"/>
      <c r="BR648" s="208"/>
      <c r="BS648" s="208"/>
      <c r="BT648" s="208"/>
      <c r="BU648" s="208"/>
      <c r="BV648" s="208"/>
      <c r="BW648" s="208"/>
      <c r="BX648" s="208"/>
      <c r="BY648" s="208"/>
      <c r="BZ648" s="208"/>
      <c r="CA648" s="208"/>
      <c r="CB648" s="208"/>
      <c r="CC648" s="208"/>
      <c r="CD648" s="208"/>
      <c r="CE648" s="208"/>
      <c r="CF648" s="208"/>
      <c r="CG648" s="208"/>
      <c r="CH648" s="208"/>
      <c r="CI648" s="208"/>
      <c r="CJ648" s="208"/>
      <c r="CK648" s="208"/>
      <c r="CL648" s="208"/>
      <c r="CM648" s="208"/>
      <c r="CN648" s="208"/>
      <c r="CO648" s="208"/>
      <c r="CP648" s="208"/>
      <c r="CQ648" s="208"/>
      <c r="CR648" s="208"/>
      <c r="CS648" s="208"/>
      <c r="CT648" s="208"/>
      <c r="CU648" s="208"/>
      <c r="CV648" s="208"/>
      <c r="CW648" s="208"/>
      <c r="CX648" s="208"/>
      <c r="CY648" s="208"/>
      <c r="CZ648" s="208"/>
    </row>
    <row r="649" s="212" customFormat="true" ht="25.15" customHeight="true" x14ac:dyDescent="0.2">
      <c r="C649" s="1843" t="s">
        <v>391</v>
      </c>
      <c r="D649" s="1734"/>
      <c r="E649" s="558">
        <v>3.5736975932263097E-2</v>
      </c>
      <c r="F649" s="488"/>
      <c r="G649" s="488"/>
      <c r="H649" s="1847" t="s">
        <v>249</v>
      </c>
      <c r="I649" s="1734"/>
      <c r="J649" s="556">
        <v>-3.5995136023959706E-2</v>
      </c>
      <c r="K649" s="488"/>
      <c r="L649" s="488"/>
      <c r="M649" s="1848" t="s">
        <v>249</v>
      </c>
      <c r="N649" s="1734"/>
      <c r="O649" s="557">
        <v>-3.0858635833415297E-2</v>
      </c>
      <c r="P649" s="488"/>
      <c r="Q649" s="488"/>
      <c r="BA649" s="208"/>
      <c r="BB649" s="282"/>
      <c r="BC649" s="208"/>
      <c r="BD649" s="208"/>
      <c r="BE649" s="208"/>
      <c r="BF649" s="208"/>
      <c r="BG649" s="208"/>
      <c r="BH649" s="208"/>
      <c r="BI649" s="208"/>
      <c r="BJ649" s="208"/>
      <c r="BK649" s="208"/>
      <c r="BL649" s="208"/>
      <c r="BM649" s="208"/>
      <c r="BN649" s="208"/>
      <c r="BO649" s="208"/>
      <c r="BP649" s="208"/>
      <c r="BQ649" s="208"/>
      <c r="BR649" s="208"/>
      <c r="BS649" s="208"/>
      <c r="BT649" s="208"/>
      <c r="BU649" s="208"/>
      <c r="BV649" s="208"/>
      <c r="BW649" s="208"/>
      <c r="BX649" s="208"/>
      <c r="BY649" s="208"/>
      <c r="BZ649" s="208"/>
      <c r="CA649" s="208"/>
      <c r="CB649" s="208"/>
      <c r="CC649" s="208"/>
      <c r="CD649" s="208"/>
      <c r="CE649" s="208"/>
      <c r="CF649" s="208"/>
      <c r="CG649" s="208"/>
      <c r="CH649" s="208"/>
      <c r="CI649" s="208"/>
      <c r="CJ649" s="208"/>
      <c r="CK649" s="208"/>
      <c r="CL649" s="208"/>
      <c r="CM649" s="208"/>
      <c r="CN649" s="208"/>
      <c r="CO649" s="208"/>
      <c r="CP649" s="208"/>
      <c r="CQ649" s="208"/>
      <c r="CR649" s="208"/>
      <c r="CS649" s="208"/>
      <c r="CT649" s="208"/>
      <c r="CU649" s="208"/>
      <c r="CV649" s="208"/>
      <c r="CW649" s="208"/>
      <c r="CX649" s="208"/>
      <c r="CY649" s="208"/>
      <c r="CZ649" s="208"/>
    </row>
    <row r="650" s="212" customFormat="true" ht="25.15" customHeight="true" x14ac:dyDescent="0.2">
      <c r="C650" s="1843" t="s">
        <v>402</v>
      </c>
      <c r="D650" s="1734"/>
      <c r="E650" s="558">
        <v>8.0845814003467388E-3</v>
      </c>
      <c r="F650" s="488"/>
      <c r="G650" s="488"/>
      <c r="H650" s="1844" t="s">
        <v>231</v>
      </c>
      <c r="I650" s="1734"/>
      <c r="J650" s="559">
        <v>4.3394132560170155E-2</v>
      </c>
      <c r="K650" s="488"/>
      <c r="L650" s="488"/>
      <c r="M650" s="1845" t="s">
        <v>231</v>
      </c>
      <c r="N650" s="1734"/>
      <c r="O650" s="560">
        <v>5.4977639359788361E-2</v>
      </c>
      <c r="P650" s="488"/>
      <c r="Q650" s="488"/>
      <c r="BA650" s="208"/>
      <c r="BB650" s="282"/>
      <c r="BC650" s="208"/>
      <c r="BD650" s="208"/>
      <c r="BE650" s="208"/>
      <c r="BF650" s="208"/>
      <c r="BG650" s="208"/>
      <c r="BH650" s="208"/>
      <c r="BI650" s="208"/>
      <c r="BJ650" s="208"/>
      <c r="BK650" s="208"/>
      <c r="BL650" s="208"/>
      <c r="BM650" s="208"/>
      <c r="BN650" s="208"/>
      <c r="BO650" s="208"/>
      <c r="BP650" s="208"/>
      <c r="BQ650" s="208"/>
      <c r="BR650" s="208"/>
      <c r="BS650" s="208"/>
      <c r="BT650" s="208"/>
      <c r="BU650" s="208"/>
      <c r="BV650" s="208"/>
      <c r="BW650" s="208"/>
      <c r="BX650" s="208"/>
      <c r="BY650" s="208"/>
      <c r="BZ650" s="208"/>
      <c r="CA650" s="208"/>
      <c r="CB650" s="208"/>
      <c r="CC650" s="208"/>
      <c r="CD650" s="208"/>
      <c r="CE650" s="208"/>
      <c r="CF650" s="208"/>
      <c r="CG650" s="208"/>
      <c r="CH650" s="208"/>
      <c r="CI650" s="208"/>
      <c r="CJ650" s="208"/>
      <c r="CK650" s="208"/>
      <c r="CL650" s="208"/>
      <c r="CM650" s="208"/>
      <c r="CN650" s="208"/>
      <c r="CO650" s="208"/>
      <c r="CP650" s="208"/>
      <c r="CQ650" s="208"/>
      <c r="CR650" s="208"/>
      <c r="CS650" s="208"/>
      <c r="CT650" s="208"/>
      <c r="CU650" s="208"/>
      <c r="CV650" s="208"/>
      <c r="CW650" s="208"/>
      <c r="CX650" s="208"/>
      <c r="CY650" s="208"/>
      <c r="CZ650" s="208"/>
    </row>
    <row r="651" s="212" customFormat="true" ht="25.15" customHeight="true" x14ac:dyDescent="0.2">
      <c r="C651" s="1843" t="s">
        <v>396</v>
      </c>
      <c r="D651" s="1734"/>
      <c r="E651" s="558">
        <v>1.24606003216785E-2</v>
      </c>
      <c r="F651" s="488"/>
      <c r="G651" s="488"/>
      <c r="H651" s="1844" t="s">
        <v>243</v>
      </c>
      <c r="I651" s="1734"/>
      <c r="J651" s="559">
        <v>1.2866990363930655E-2</v>
      </c>
      <c r="K651" s="488"/>
      <c r="L651" s="488"/>
      <c r="M651" s="1845" t="s">
        <v>243</v>
      </c>
      <c r="N651" s="1734"/>
      <c r="O651" s="560">
        <v>1.9404625393357477E-2</v>
      </c>
      <c r="P651" s="488"/>
      <c r="Q651" s="488"/>
      <c r="BA651" s="208"/>
      <c r="BB651" s="282"/>
      <c r="BC651" s="208"/>
      <c r="BD651" s="208"/>
      <c r="BE651" s="208"/>
      <c r="BF651" s="208"/>
      <c r="BG651" s="208"/>
      <c r="BH651" s="208"/>
      <c r="BI651" s="208"/>
      <c r="BJ651" s="208"/>
      <c r="BK651" s="208"/>
      <c r="BL651" s="208"/>
      <c r="BM651" s="208"/>
      <c r="BN651" s="208"/>
      <c r="BO651" s="208"/>
      <c r="BP651" s="208"/>
      <c r="BQ651" s="208"/>
      <c r="BR651" s="208"/>
      <c r="BS651" s="208"/>
      <c r="BT651" s="208"/>
      <c r="BU651" s="208"/>
      <c r="BV651" s="208"/>
      <c r="BW651" s="208"/>
      <c r="BX651" s="208"/>
      <c r="BY651" s="208"/>
      <c r="BZ651" s="208"/>
      <c r="CA651" s="208"/>
      <c r="CB651" s="208"/>
      <c r="CC651" s="208"/>
      <c r="CD651" s="208"/>
      <c r="CE651" s="208"/>
      <c r="CF651" s="208"/>
      <c r="CG651" s="208"/>
      <c r="CH651" s="208"/>
      <c r="CI651" s="208"/>
      <c r="CJ651" s="208"/>
      <c r="CK651" s="208"/>
      <c r="CL651" s="208"/>
      <c r="CM651" s="208"/>
      <c r="CN651" s="208"/>
      <c r="CO651" s="208"/>
      <c r="CP651" s="208"/>
      <c r="CQ651" s="208"/>
      <c r="CR651" s="208"/>
      <c r="CS651" s="208"/>
      <c r="CT651" s="208"/>
      <c r="CU651" s="208"/>
      <c r="CV651" s="208"/>
      <c r="CW651" s="208"/>
      <c r="CX651" s="208"/>
      <c r="CY651" s="208"/>
      <c r="CZ651" s="208"/>
    </row>
    <row r="652" s="212" customFormat="true" ht="25.15" customHeight="true" x14ac:dyDescent="0.2">
      <c r="C652" s="1843" t="s">
        <v>238</v>
      </c>
      <c r="D652" s="1734"/>
      <c r="E652" s="558">
        <v>-5.8874950755583702E-2</v>
      </c>
      <c r="F652" s="488"/>
      <c r="G652" s="488"/>
      <c r="H652" s="1844" t="s">
        <v>221</v>
      </c>
      <c r="I652" s="1734"/>
      <c r="J652" s="559">
        <v>7.1705919330125156E-2</v>
      </c>
      <c r="K652" s="488"/>
      <c r="L652" s="488"/>
      <c r="M652" s="1845" t="s">
        <v>221</v>
      </c>
      <c r="N652" s="1734"/>
      <c r="O652" s="560">
        <v>8.4971968340753601E-2</v>
      </c>
      <c r="P652" s="488"/>
      <c r="Q652" s="488"/>
      <c r="BA652" s="208"/>
      <c r="BB652" s="282"/>
      <c r="BC652" s="208"/>
      <c r="BD652" s="208"/>
      <c r="BE652" s="208"/>
      <c r="BF652" s="208"/>
      <c r="BG652" s="208"/>
      <c r="BH652" s="208"/>
      <c r="BI652" s="208"/>
      <c r="BJ652" s="208"/>
      <c r="BK652" s="208"/>
      <c r="BL652" s="208"/>
      <c r="BM652" s="208"/>
      <c r="BN652" s="208"/>
      <c r="BO652" s="208"/>
      <c r="BP652" s="208"/>
      <c r="BQ652" s="208"/>
      <c r="BR652" s="208"/>
      <c r="BS652" s="208"/>
      <c r="BT652" s="208"/>
      <c r="BU652" s="208"/>
      <c r="BV652" s="208"/>
      <c r="BW652" s="208"/>
      <c r="BX652" s="208"/>
      <c r="BY652" s="208"/>
      <c r="BZ652" s="208"/>
      <c r="CA652" s="208"/>
      <c r="CB652" s="208"/>
      <c r="CC652" s="208"/>
      <c r="CD652" s="208"/>
      <c r="CE652" s="208"/>
      <c r="CF652" s="208"/>
      <c r="CG652" s="208"/>
      <c r="CH652" s="208"/>
      <c r="CI652" s="208"/>
      <c r="CJ652" s="208"/>
      <c r="CK652" s="208"/>
      <c r="CL652" s="208"/>
      <c r="CM652" s="208"/>
      <c r="CN652" s="208"/>
      <c r="CO652" s="208"/>
      <c r="CP652" s="208"/>
      <c r="CQ652" s="208"/>
      <c r="CR652" s="208"/>
      <c r="CS652" s="208"/>
      <c r="CT652" s="208"/>
      <c r="CU652" s="208"/>
      <c r="CV652" s="208"/>
      <c r="CW652" s="208"/>
      <c r="CX652" s="208"/>
      <c r="CY652" s="208"/>
      <c r="CZ652" s="208"/>
    </row>
    <row r="653" s="212" customFormat="true" ht="25.15" customHeight="true" x14ac:dyDescent="0.2">
      <c r="C653" s="1843" t="s">
        <v>280</v>
      </c>
      <c r="D653" s="1734"/>
      <c r="E653" s="558">
        <v>-5.5137941387357172E-3</v>
      </c>
      <c r="F653" s="488"/>
      <c r="G653" s="488"/>
      <c r="H653" s="1844" t="s">
        <v>226</v>
      </c>
      <c r="I653" s="1734"/>
      <c r="J653" s="559">
        <v>8.1774272600251371E-2</v>
      </c>
      <c r="K653" s="488"/>
      <c r="L653" s="488"/>
      <c r="M653" s="1845" t="s">
        <v>226</v>
      </c>
      <c r="N653" s="1734"/>
      <c r="O653" s="560">
        <v>7.7452845298068784E-2</v>
      </c>
      <c r="P653" s="488"/>
      <c r="Q653" s="488"/>
      <c r="BA653" s="208"/>
      <c r="BB653" s="282"/>
      <c r="BC653" s="208"/>
      <c r="BD653" s="208"/>
      <c r="BE653" s="208"/>
      <c r="BF653" s="208"/>
      <c r="BG653" s="208"/>
      <c r="BH653" s="208"/>
      <c r="BI653" s="208"/>
      <c r="BJ653" s="208"/>
      <c r="BK653" s="208"/>
      <c r="BL653" s="208"/>
      <c r="BM653" s="208"/>
      <c r="BN653" s="208"/>
      <c r="BO653" s="208"/>
      <c r="BP653" s="208"/>
      <c r="BQ653" s="208"/>
      <c r="BR653" s="208"/>
      <c r="BS653" s="208"/>
      <c r="BT653" s="208"/>
      <c r="BU653" s="208"/>
      <c r="BV653" s="208"/>
      <c r="BW653" s="208"/>
      <c r="BX653" s="208"/>
      <c r="BY653" s="208"/>
      <c r="BZ653" s="208"/>
      <c r="CA653" s="208"/>
      <c r="CB653" s="208"/>
      <c r="CC653" s="208"/>
      <c r="CD653" s="208"/>
      <c r="CE653" s="208"/>
      <c r="CF653" s="208"/>
      <c r="CG653" s="208"/>
      <c r="CH653" s="208"/>
      <c r="CI653" s="208"/>
      <c r="CJ653" s="208"/>
      <c r="CK653" s="208"/>
      <c r="CL653" s="208"/>
      <c r="CM653" s="208"/>
      <c r="CN653" s="208"/>
      <c r="CO653" s="208"/>
      <c r="CP653" s="208"/>
      <c r="CQ653" s="208"/>
      <c r="CR653" s="208"/>
      <c r="CS653" s="208"/>
      <c r="CT653" s="208"/>
      <c r="CU653" s="208"/>
      <c r="CV653" s="208"/>
      <c r="CW653" s="208"/>
      <c r="CX653" s="208"/>
      <c r="CY653" s="208"/>
      <c r="CZ653" s="208"/>
    </row>
    <row r="654" s="212" customFormat="true" ht="25.15" customHeight="true" x14ac:dyDescent="0.2">
      <c r="C654" s="1843" t="s">
        <v>251</v>
      </c>
      <c r="D654" s="1734"/>
      <c r="E654" s="558">
        <v>-2.6416125835757916E-2</v>
      </c>
      <c r="F654" s="488"/>
      <c r="G654" s="488"/>
      <c r="H654" s="1844" t="s">
        <v>272</v>
      </c>
      <c r="I654" s="1734"/>
      <c r="J654" s="559">
        <v>4.4216242680103412E-3</v>
      </c>
      <c r="K654" s="488"/>
      <c r="L654" s="488"/>
      <c r="M654" s="1845" t="s">
        <v>272</v>
      </c>
      <c r="N654" s="1734"/>
      <c r="O654" s="560">
        <v>7.4210559936372517E-4</v>
      </c>
      <c r="P654" s="488"/>
      <c r="Q654" s="488"/>
      <c r="BA654" s="208"/>
      <c r="BB654" s="282"/>
      <c r="BC654" s="208"/>
      <c r="BD654" s="208"/>
      <c r="BE654" s="208"/>
      <c r="BF654" s="208"/>
      <c r="BG654" s="208"/>
      <c r="BH654" s="208"/>
      <c r="BI654" s="208"/>
      <c r="BJ654" s="208"/>
      <c r="BK654" s="208"/>
      <c r="BL654" s="208"/>
      <c r="BM654" s="208"/>
      <c r="BN654" s="208"/>
      <c r="BO654" s="208"/>
      <c r="BP654" s="208"/>
      <c r="BQ654" s="208"/>
      <c r="BR654" s="208"/>
      <c r="BS654" s="208"/>
      <c r="BT654" s="208"/>
      <c r="BU654" s="208"/>
      <c r="BV654" s="208"/>
      <c r="BW654" s="208"/>
      <c r="BX654" s="208"/>
      <c r="BY654" s="208"/>
      <c r="BZ654" s="208"/>
      <c r="CA654" s="208"/>
      <c r="CB654" s="208"/>
      <c r="CC654" s="208"/>
      <c r="CD654" s="208"/>
      <c r="CE654" s="208"/>
      <c r="CF654" s="208"/>
      <c r="CG654" s="208"/>
      <c r="CH654" s="208"/>
      <c r="CI654" s="208"/>
      <c r="CJ654" s="208"/>
      <c r="CK654" s="208"/>
      <c r="CL654" s="208"/>
      <c r="CM654" s="208"/>
      <c r="CN654" s="208"/>
      <c r="CO654" s="208"/>
      <c r="CP654" s="208"/>
      <c r="CQ654" s="208"/>
      <c r="CR654" s="208"/>
      <c r="CS654" s="208"/>
      <c r="CT654" s="208"/>
      <c r="CU654" s="208"/>
      <c r="CV654" s="208"/>
      <c r="CW654" s="208"/>
      <c r="CX654" s="208"/>
      <c r="CY654" s="208"/>
      <c r="CZ654" s="208"/>
    </row>
    <row r="655" s="212" customFormat="true" ht="25.15" customHeight="true" x14ac:dyDescent="0.2">
      <c r="C655" s="1843" t="s">
        <v>301</v>
      </c>
      <c r="D655" s="1734"/>
      <c r="E655" s="558">
        <v>-2.3076019440589359E-3</v>
      </c>
      <c r="F655" s="488"/>
      <c r="G655" s="488"/>
      <c r="H655" s="1844" t="s">
        <v>233</v>
      </c>
      <c r="I655" s="1734"/>
      <c r="J655" s="559">
        <v>6.7603986809805061E-2</v>
      </c>
      <c r="K655" s="488"/>
      <c r="L655" s="488"/>
      <c r="M655" s="1845" t="s">
        <v>233</v>
      </c>
      <c r="N655" s="1734"/>
      <c r="O655" s="560">
        <v>6.6514282627576679E-2</v>
      </c>
      <c r="P655" s="488"/>
      <c r="Q655" s="488"/>
      <c r="BA655" s="208"/>
      <c r="BB655" s="282"/>
      <c r="BC655" s="208"/>
      <c r="BD655" s="208"/>
      <c r="BE655" s="208"/>
      <c r="BF655" s="208"/>
      <c r="BG655" s="208"/>
      <c r="BH655" s="208"/>
      <c r="BI655" s="208"/>
      <c r="BJ655" s="208"/>
      <c r="BK655" s="208"/>
      <c r="BL655" s="208"/>
      <c r="BM655" s="208"/>
      <c r="BN655" s="208"/>
      <c r="BO655" s="208"/>
      <c r="BP655" s="208"/>
      <c r="BQ655" s="208"/>
      <c r="BR655" s="208"/>
      <c r="BS655" s="208"/>
      <c r="BT655" s="208"/>
      <c r="BU655" s="208"/>
      <c r="BV655" s="208"/>
      <c r="BW655" s="208"/>
      <c r="BX655" s="208"/>
      <c r="BY655" s="208"/>
      <c r="BZ655" s="208"/>
      <c r="CA655" s="208"/>
      <c r="CB655" s="208"/>
      <c r="CC655" s="208"/>
      <c r="CD655" s="208"/>
      <c r="CE655" s="208"/>
      <c r="CF655" s="208"/>
      <c r="CG655" s="208"/>
      <c r="CH655" s="208"/>
      <c r="CI655" s="208"/>
      <c r="CJ655" s="208"/>
      <c r="CK655" s="208"/>
      <c r="CL655" s="208"/>
      <c r="CM655" s="208"/>
      <c r="CN655" s="208"/>
      <c r="CO655" s="208"/>
      <c r="CP655" s="208"/>
      <c r="CQ655" s="208"/>
      <c r="CR655" s="208"/>
      <c r="CS655" s="208"/>
      <c r="CT655" s="208"/>
      <c r="CU655" s="208"/>
      <c r="CV655" s="208"/>
      <c r="CW655" s="208"/>
      <c r="CX655" s="208"/>
      <c r="CY655" s="208"/>
      <c r="CZ655" s="208"/>
    </row>
    <row r="656" s="212" customFormat="true" ht="25.15" customHeight="true" x14ac:dyDescent="0.2">
      <c r="C656" s="1843" t="s">
        <v>279</v>
      </c>
      <c r="D656" s="1734"/>
      <c r="E656" s="558">
        <v>-9.6757287862963195E-3</v>
      </c>
      <c r="F656" s="488"/>
      <c r="G656" s="488"/>
      <c r="H656" s="1844" t="s">
        <v>389</v>
      </c>
      <c r="I656" s="1734"/>
      <c r="J656" s="559">
        <v>4.5752548055183313E-2</v>
      </c>
      <c r="K656" s="488"/>
      <c r="L656" s="488"/>
      <c r="M656" s="1845" t="s">
        <v>389</v>
      </c>
      <c r="N656" s="1734"/>
      <c r="O656" s="560">
        <v>4.3133204313869404E-2</v>
      </c>
      <c r="P656" s="488"/>
      <c r="Q656" s="488"/>
      <c r="BA656" s="208"/>
      <c r="BB656" s="282"/>
      <c r="BC656" s="208"/>
      <c r="BD656" s="208"/>
      <c r="BE656" s="208"/>
      <c r="BF656" s="208"/>
      <c r="BG656" s="208"/>
      <c r="BH656" s="208"/>
      <c r="BI656" s="208"/>
      <c r="BJ656" s="208"/>
      <c r="BK656" s="208"/>
      <c r="BL656" s="208"/>
      <c r="BM656" s="208"/>
      <c r="BN656" s="208"/>
      <c r="BO656" s="208"/>
      <c r="BP656" s="208"/>
      <c r="BQ656" s="208"/>
      <c r="BR656" s="208"/>
      <c r="BS656" s="208"/>
      <c r="BT656" s="208"/>
      <c r="BU656" s="208"/>
      <c r="BV656" s="208"/>
      <c r="BW656" s="208"/>
      <c r="BX656" s="208"/>
      <c r="BY656" s="208"/>
      <c r="BZ656" s="208"/>
      <c r="CA656" s="208"/>
      <c r="CB656" s="208"/>
      <c r="CC656" s="208"/>
      <c r="CD656" s="208"/>
      <c r="CE656" s="208"/>
      <c r="CF656" s="208"/>
      <c r="CG656" s="208"/>
      <c r="CH656" s="208"/>
      <c r="CI656" s="208"/>
      <c r="CJ656" s="208"/>
      <c r="CK656" s="208"/>
      <c r="CL656" s="208"/>
      <c r="CM656" s="208"/>
      <c r="CN656" s="208"/>
      <c r="CO656" s="208"/>
      <c r="CP656" s="208"/>
      <c r="CQ656" s="208"/>
      <c r="CR656" s="208"/>
      <c r="CS656" s="208"/>
      <c r="CT656" s="208"/>
      <c r="CU656" s="208"/>
      <c r="CV656" s="208"/>
      <c r="CW656" s="208"/>
      <c r="CX656" s="208"/>
      <c r="CY656" s="208"/>
      <c r="CZ656" s="208"/>
    </row>
    <row r="657" s="212" customFormat="true" ht="25.15" customHeight="true" x14ac:dyDescent="0.2">
      <c r="C657" s="1843" t="s">
        <v>290</v>
      </c>
      <c r="D657" s="1734"/>
      <c r="E657" s="558">
        <v>1.8195790120989228E-3</v>
      </c>
      <c r="F657" s="488"/>
      <c r="G657" s="488"/>
      <c r="H657" s="1844" t="s">
        <v>382</v>
      </c>
      <c r="I657" s="1734"/>
      <c r="J657" s="559">
        <v>6.2674254251134917E-2</v>
      </c>
      <c r="K657" s="488"/>
      <c r="L657" s="488"/>
      <c r="M657" s="1845" t="s">
        <v>382</v>
      </c>
      <c r="N657" s="1734"/>
      <c r="O657" s="560">
        <v>5.016701474372659E-2</v>
      </c>
      <c r="P657" s="488"/>
      <c r="Q657" s="488"/>
      <c r="BA657" s="208"/>
      <c r="BB657" s="282"/>
      <c r="BC657" s="208"/>
      <c r="BD657" s="208"/>
      <c r="BE657" s="208"/>
      <c r="BF657" s="208"/>
      <c r="BG657" s="208"/>
      <c r="BH657" s="208"/>
      <c r="BI657" s="208"/>
      <c r="BJ657" s="208"/>
      <c r="BK657" s="208"/>
      <c r="BL657" s="208"/>
      <c r="BM657" s="208"/>
      <c r="BN657" s="208"/>
      <c r="BO657" s="208"/>
      <c r="BP657" s="208"/>
      <c r="BQ657" s="208"/>
      <c r="BR657" s="208"/>
      <c r="BS657" s="208"/>
      <c r="BT657" s="208"/>
      <c r="BU657" s="208"/>
      <c r="BV657" s="208"/>
      <c r="BW657" s="208"/>
      <c r="BX657" s="208"/>
      <c r="BY657" s="208"/>
      <c r="BZ657" s="208"/>
      <c r="CA657" s="208"/>
      <c r="CB657" s="208"/>
      <c r="CC657" s="208"/>
      <c r="CD657" s="208"/>
      <c r="CE657" s="208"/>
      <c r="CF657" s="208"/>
      <c r="CG657" s="208"/>
      <c r="CH657" s="208"/>
      <c r="CI657" s="208"/>
      <c r="CJ657" s="208"/>
      <c r="CK657" s="208"/>
      <c r="CL657" s="208"/>
      <c r="CM657" s="208"/>
      <c r="CN657" s="208"/>
      <c r="CO657" s="208"/>
      <c r="CP657" s="208"/>
      <c r="CQ657" s="208"/>
      <c r="CR657" s="208"/>
      <c r="CS657" s="208"/>
      <c r="CT657" s="208"/>
      <c r="CU657" s="208"/>
      <c r="CV657" s="208"/>
      <c r="CW657" s="208"/>
      <c r="CX657" s="208"/>
      <c r="CY657" s="208"/>
      <c r="CZ657" s="208"/>
    </row>
    <row r="658" s="212" customFormat="true" ht="25.15" customHeight="true" x14ac:dyDescent="0.2">
      <c r="C658" s="1843" t="s">
        <v>287</v>
      </c>
      <c r="D658" s="1734"/>
      <c r="E658" s="558">
        <v>8.9517033142031202E-3</v>
      </c>
      <c r="F658" s="488"/>
      <c r="G658" s="488"/>
      <c r="H658" s="1844" t="s">
        <v>390</v>
      </c>
      <c r="I658" s="1734"/>
      <c r="J658" s="559">
        <v>4.0827192723475035E-2</v>
      </c>
      <c r="K658" s="488"/>
      <c r="L658" s="488"/>
      <c r="M658" s="1845" t="s">
        <v>390</v>
      </c>
      <c r="N658" s="1734"/>
      <c r="O658" s="560">
        <v>4.400246868360632E-2</v>
      </c>
      <c r="P658" s="488"/>
      <c r="Q658" s="488"/>
      <c r="BA658" s="208"/>
      <c r="BB658" s="282"/>
      <c r="BC658" s="208"/>
      <c r="BD658" s="208"/>
      <c r="BE658" s="208"/>
      <c r="BF658" s="208"/>
      <c r="BG658" s="208"/>
      <c r="BH658" s="208"/>
      <c r="BI658" s="208"/>
      <c r="BJ658" s="208"/>
      <c r="BK658" s="208"/>
      <c r="BL658" s="208"/>
      <c r="BM658" s="208"/>
      <c r="BN658" s="208"/>
      <c r="BO658" s="208"/>
      <c r="BP658" s="208"/>
      <c r="BQ658" s="208"/>
      <c r="BR658" s="208"/>
      <c r="BS658" s="208"/>
      <c r="BT658" s="208"/>
      <c r="BU658" s="208"/>
      <c r="BV658" s="208"/>
      <c r="BW658" s="208"/>
      <c r="BX658" s="208"/>
      <c r="BY658" s="208"/>
      <c r="BZ658" s="208"/>
      <c r="CA658" s="208"/>
      <c r="CB658" s="208"/>
      <c r="CC658" s="208"/>
      <c r="CD658" s="208"/>
      <c r="CE658" s="208"/>
      <c r="CF658" s="208"/>
      <c r="CG658" s="208"/>
      <c r="CH658" s="208"/>
      <c r="CI658" s="208"/>
      <c r="CJ658" s="208"/>
      <c r="CK658" s="208"/>
      <c r="CL658" s="208"/>
      <c r="CM658" s="208"/>
      <c r="CN658" s="208"/>
      <c r="CO658" s="208"/>
      <c r="CP658" s="208"/>
      <c r="CQ658" s="208"/>
      <c r="CR658" s="208"/>
      <c r="CS658" s="208"/>
      <c r="CT658" s="208"/>
      <c r="CU658" s="208"/>
      <c r="CV658" s="208"/>
      <c r="CW658" s="208"/>
      <c r="CX658" s="208"/>
      <c r="CY658" s="208"/>
      <c r="CZ658" s="208"/>
    </row>
    <row r="659" s="212" customFormat="true" ht="25.15" customHeight="true" x14ac:dyDescent="0.2">
      <c r="C659" s="1843" t="s">
        <v>303</v>
      </c>
      <c r="D659" s="1734"/>
      <c r="E659" s="558">
        <v>5.9456194420137124E-4</v>
      </c>
      <c r="F659" s="488"/>
      <c r="G659" s="488"/>
      <c r="H659" s="1844" t="s">
        <v>386</v>
      </c>
      <c r="I659" s="1734"/>
      <c r="J659" s="559">
        <v>5.0595627254895192E-2</v>
      </c>
      <c r="K659" s="488"/>
      <c r="L659" s="488"/>
      <c r="M659" s="1845" t="s">
        <v>386</v>
      </c>
      <c r="N659" s="1734"/>
      <c r="O659" s="560">
        <v>5.6605347696757582E-2</v>
      </c>
      <c r="P659" s="488"/>
      <c r="Q659" s="488"/>
      <c r="BA659" s="208"/>
      <c r="BB659" s="282"/>
      <c r="BC659" s="208"/>
      <c r="BD659" s="208"/>
      <c r="BE659" s="208"/>
      <c r="BF659" s="208"/>
      <c r="BG659" s="208"/>
      <c r="BH659" s="208"/>
      <c r="BI659" s="208"/>
      <c r="BJ659" s="208"/>
      <c r="BK659" s="208"/>
      <c r="BL659" s="208"/>
      <c r="BM659" s="208"/>
      <c r="BN659" s="208"/>
      <c r="BO659" s="208"/>
      <c r="BP659" s="208"/>
      <c r="BQ659" s="208"/>
      <c r="BR659" s="208"/>
      <c r="BS659" s="208"/>
      <c r="BT659" s="208"/>
      <c r="BU659" s="208"/>
      <c r="BV659" s="208"/>
      <c r="BW659" s="208"/>
      <c r="BX659" s="208"/>
      <c r="BY659" s="208"/>
      <c r="BZ659" s="208"/>
      <c r="CA659" s="208"/>
      <c r="CB659" s="208"/>
      <c r="CC659" s="208"/>
      <c r="CD659" s="208"/>
      <c r="CE659" s="208"/>
      <c r="CF659" s="208"/>
      <c r="CG659" s="208"/>
      <c r="CH659" s="208"/>
      <c r="CI659" s="208"/>
      <c r="CJ659" s="208"/>
      <c r="CK659" s="208"/>
      <c r="CL659" s="208"/>
      <c r="CM659" s="208"/>
      <c r="CN659" s="208"/>
      <c r="CO659" s="208"/>
      <c r="CP659" s="208"/>
      <c r="CQ659" s="208"/>
      <c r="CR659" s="208"/>
      <c r="CS659" s="208"/>
      <c r="CT659" s="208"/>
      <c r="CU659" s="208"/>
      <c r="CV659" s="208"/>
      <c r="CW659" s="208"/>
      <c r="CX659" s="208"/>
      <c r="CY659" s="208"/>
      <c r="CZ659" s="208"/>
    </row>
    <row r="660" s="212" customFormat="true" ht="25.15" customHeight="true" x14ac:dyDescent="0.2">
      <c r="C660" s="1843" t="s">
        <v>278</v>
      </c>
      <c r="D660" s="1734"/>
      <c r="E660" s="558">
        <v>6.6328177930747596E-3</v>
      </c>
      <c r="F660" s="488"/>
      <c r="G660" s="488"/>
      <c r="H660" s="1844" t="s">
        <v>408</v>
      </c>
      <c r="I660" s="1734"/>
      <c r="J660" s="559">
        <v>3.2216259086976081E-3</v>
      </c>
      <c r="K660" s="488"/>
      <c r="L660" s="488"/>
      <c r="M660" s="1845" t="s">
        <v>408</v>
      </c>
      <c r="N660" s="1734"/>
      <c r="O660" s="560">
        <v>1.280617065189554E-2</v>
      </c>
      <c r="P660" s="488"/>
      <c r="Q660" s="488"/>
      <c r="BA660" s="208"/>
      <c r="BB660" s="282"/>
      <c r="BC660" s="208"/>
      <c r="BD660" s="208"/>
      <c r="BE660" s="208"/>
      <c r="BF660" s="208"/>
      <c r="BG660" s="208"/>
      <c r="BH660" s="208"/>
      <c r="BI660" s="208"/>
      <c r="BJ660" s="208"/>
      <c r="BK660" s="208"/>
      <c r="BL660" s="208"/>
      <c r="BM660" s="208"/>
      <c r="BN660" s="208"/>
      <c r="BO660" s="208"/>
      <c r="BP660" s="208"/>
      <c r="BQ660" s="208"/>
      <c r="BR660" s="208"/>
      <c r="BS660" s="208"/>
      <c r="BT660" s="208"/>
      <c r="BU660" s="208"/>
      <c r="BV660" s="208"/>
      <c r="BW660" s="208"/>
      <c r="BX660" s="208"/>
      <c r="BY660" s="208"/>
      <c r="BZ660" s="208"/>
      <c r="CA660" s="208"/>
      <c r="CB660" s="208"/>
      <c r="CC660" s="208"/>
      <c r="CD660" s="208"/>
      <c r="CE660" s="208"/>
      <c r="CF660" s="208"/>
      <c r="CG660" s="208"/>
      <c r="CH660" s="208"/>
      <c r="CI660" s="208"/>
      <c r="CJ660" s="208"/>
      <c r="CK660" s="208"/>
      <c r="CL660" s="208"/>
      <c r="CM660" s="208"/>
      <c r="CN660" s="208"/>
      <c r="CO660" s="208"/>
      <c r="CP660" s="208"/>
      <c r="CQ660" s="208"/>
      <c r="CR660" s="208"/>
      <c r="CS660" s="208"/>
      <c r="CT660" s="208"/>
      <c r="CU660" s="208"/>
      <c r="CV660" s="208"/>
      <c r="CW660" s="208"/>
      <c r="CX660" s="208"/>
      <c r="CY660" s="208"/>
      <c r="CZ660" s="208"/>
    </row>
    <row r="661" s="212" customFormat="true" ht="25.15" customHeight="true" x14ac:dyDescent="0.2">
      <c r="C661" s="1843" t="s">
        <v>252</v>
      </c>
      <c r="D661" s="1734"/>
      <c r="E661" s="558">
        <v>3.0798070562549958E-2</v>
      </c>
      <c r="F661" s="488"/>
      <c r="G661" s="488"/>
      <c r="H661" s="1844" t="s">
        <v>313</v>
      </c>
      <c r="I661" s="1734"/>
      <c r="J661" s="559">
        <v>4.4849106227222713E-3</v>
      </c>
      <c r="K661" s="488"/>
      <c r="L661" s="488"/>
      <c r="M661" s="1845" t="s">
        <v>313</v>
      </c>
      <c r="N661" s="1734"/>
      <c r="O661" s="560">
        <v>7.3316169486000822E-3</v>
      </c>
      <c r="P661" s="488"/>
      <c r="Q661" s="488"/>
      <c r="BA661" s="208"/>
      <c r="BB661" s="282"/>
      <c r="BC661" s="208"/>
      <c r="BD661" s="208"/>
      <c r="BE661" s="208"/>
      <c r="BF661" s="208"/>
      <c r="BG661" s="208"/>
      <c r="BH661" s="208"/>
      <c r="BI661" s="208"/>
      <c r="BJ661" s="208"/>
      <c r="BK661" s="208"/>
      <c r="BL661" s="208"/>
      <c r="BM661" s="208"/>
      <c r="BN661" s="208"/>
      <c r="BO661" s="208"/>
      <c r="BP661" s="208"/>
      <c r="BQ661" s="208"/>
      <c r="BR661" s="208"/>
      <c r="BS661" s="208"/>
      <c r="BT661" s="208"/>
      <c r="BU661" s="208"/>
      <c r="BV661" s="208"/>
      <c r="BW661" s="208"/>
      <c r="BX661" s="208"/>
      <c r="BY661" s="208"/>
      <c r="BZ661" s="208"/>
      <c r="CA661" s="208"/>
      <c r="CB661" s="208"/>
      <c r="CC661" s="208"/>
      <c r="CD661" s="208"/>
      <c r="CE661" s="208"/>
      <c r="CF661" s="208"/>
      <c r="CG661" s="208"/>
      <c r="CH661" s="208"/>
      <c r="CI661" s="208"/>
      <c r="CJ661" s="208"/>
      <c r="CK661" s="208"/>
      <c r="CL661" s="208"/>
      <c r="CM661" s="208"/>
      <c r="CN661" s="208"/>
      <c r="CO661" s="208"/>
      <c r="CP661" s="208"/>
      <c r="CQ661" s="208"/>
      <c r="CR661" s="208"/>
      <c r="CS661" s="208"/>
      <c r="CT661" s="208"/>
      <c r="CU661" s="208"/>
      <c r="CV661" s="208"/>
      <c r="CW661" s="208"/>
      <c r="CX661" s="208"/>
      <c r="CY661" s="208"/>
      <c r="CZ661" s="208"/>
    </row>
    <row r="662" s="212" customFormat="true" ht="25.15" customHeight="true" x14ac:dyDescent="0.2">
      <c r="C662" s="1843" t="s">
        <v>237</v>
      </c>
      <c r="D662" s="1734"/>
      <c r="E662" s="558">
        <v>3.571047998388454E-2</v>
      </c>
      <c r="F662" s="488"/>
      <c r="G662" s="488"/>
      <c r="H662" s="1844" t="s">
        <v>392</v>
      </c>
      <c r="I662" s="1734"/>
      <c r="J662" s="559">
        <v>-3.3410585234277396E-2</v>
      </c>
      <c r="K662" s="488"/>
      <c r="L662" s="488"/>
      <c r="M662" s="1845" t="s">
        <v>392</v>
      </c>
      <c r="N662" s="1734"/>
      <c r="O662" s="560">
        <v>-1.3838734149152997E-2</v>
      </c>
      <c r="P662" s="488"/>
      <c r="Q662" s="488"/>
      <c r="BA662" s="208"/>
      <c r="BB662" s="282"/>
      <c r="BC662" s="208"/>
      <c r="BD662" s="208"/>
      <c r="BE662" s="208"/>
      <c r="BF662" s="208"/>
      <c r="BG662" s="208"/>
      <c r="BH662" s="208"/>
      <c r="BI662" s="208"/>
      <c r="BJ662" s="208"/>
      <c r="BK662" s="208"/>
      <c r="BL662" s="208"/>
      <c r="BM662" s="208"/>
      <c r="BN662" s="208"/>
      <c r="BO662" s="208"/>
      <c r="BP662" s="208"/>
      <c r="BQ662" s="208"/>
      <c r="BR662" s="208"/>
      <c r="BS662" s="208"/>
      <c r="BT662" s="208"/>
      <c r="BU662" s="208"/>
      <c r="BV662" s="208"/>
      <c r="BW662" s="208"/>
      <c r="BX662" s="208"/>
      <c r="BY662" s="208"/>
      <c r="BZ662" s="208"/>
      <c r="CA662" s="208"/>
      <c r="CB662" s="208"/>
      <c r="CC662" s="208"/>
      <c r="CD662" s="208"/>
      <c r="CE662" s="208"/>
      <c r="CF662" s="208"/>
      <c r="CG662" s="208"/>
      <c r="CH662" s="208"/>
      <c r="CI662" s="208"/>
      <c r="CJ662" s="208"/>
      <c r="CK662" s="208"/>
      <c r="CL662" s="208"/>
      <c r="CM662" s="208"/>
      <c r="CN662" s="208"/>
      <c r="CO662" s="208"/>
      <c r="CP662" s="208"/>
      <c r="CQ662" s="208"/>
      <c r="CR662" s="208"/>
      <c r="CS662" s="208"/>
      <c r="CT662" s="208"/>
      <c r="CU662" s="208"/>
      <c r="CV662" s="208"/>
      <c r="CW662" s="208"/>
      <c r="CX662" s="208"/>
      <c r="CY662" s="208"/>
      <c r="CZ662" s="208"/>
    </row>
    <row r="663" s="212" customFormat="true" ht="25.15" customHeight="true" x14ac:dyDescent="0.2">
      <c r="C663" s="1843" t="s">
        <v>284</v>
      </c>
      <c r="D663" s="1734"/>
      <c r="E663" s="558">
        <v>6.4080740708306865E-3</v>
      </c>
      <c r="F663" s="488"/>
      <c r="G663" s="488"/>
      <c r="H663" s="1844" t="s">
        <v>393</v>
      </c>
      <c r="I663" s="1734"/>
      <c r="J663" s="559">
        <v>3.4408643577406021E-2</v>
      </c>
      <c r="K663" s="488"/>
      <c r="L663" s="488"/>
      <c r="M663" s="1845" t="s">
        <v>393</v>
      </c>
      <c r="N663" s="1734"/>
      <c r="O663" s="560">
        <v>3.1890399564352773E-2</v>
      </c>
      <c r="P663" s="488"/>
      <c r="Q663" s="488"/>
      <c r="BA663" s="208"/>
      <c r="BB663" s="282"/>
      <c r="BC663" s="208"/>
      <c r="BD663" s="208"/>
      <c r="BE663" s="208"/>
      <c r="BF663" s="208"/>
      <c r="BG663" s="208"/>
      <c r="BH663" s="208"/>
      <c r="BI663" s="208"/>
      <c r="BJ663" s="208"/>
      <c r="BK663" s="208"/>
      <c r="BL663" s="208"/>
      <c r="BM663" s="208"/>
      <c r="BN663" s="208"/>
      <c r="BO663" s="208"/>
      <c r="BP663" s="208"/>
      <c r="BQ663" s="208"/>
      <c r="BR663" s="208"/>
      <c r="BS663" s="208"/>
      <c r="BT663" s="208"/>
      <c r="BU663" s="208"/>
      <c r="BV663" s="208"/>
      <c r="BW663" s="208"/>
      <c r="BX663" s="208"/>
      <c r="BY663" s="208"/>
      <c r="BZ663" s="208"/>
      <c r="CA663" s="208"/>
      <c r="CB663" s="208"/>
      <c r="CC663" s="208"/>
      <c r="CD663" s="208"/>
      <c r="CE663" s="208"/>
      <c r="CF663" s="208"/>
      <c r="CG663" s="208"/>
      <c r="CH663" s="208"/>
      <c r="CI663" s="208"/>
      <c r="CJ663" s="208"/>
      <c r="CK663" s="208"/>
      <c r="CL663" s="208"/>
      <c r="CM663" s="208"/>
      <c r="CN663" s="208"/>
      <c r="CO663" s="208"/>
      <c r="CP663" s="208"/>
      <c r="CQ663" s="208"/>
      <c r="CR663" s="208"/>
      <c r="CS663" s="208"/>
      <c r="CT663" s="208"/>
      <c r="CU663" s="208"/>
      <c r="CV663" s="208"/>
      <c r="CW663" s="208"/>
      <c r="CX663" s="208"/>
      <c r="CY663" s="208"/>
      <c r="CZ663" s="208"/>
    </row>
    <row r="664" s="212" customFormat="true" ht="25.15" customHeight="true" x14ac:dyDescent="0.2">
      <c r="C664" s="1843" t="s">
        <v>244</v>
      </c>
      <c r="D664" s="1734"/>
      <c r="E664" s="558">
        <v>3.3375137471685731E-2</v>
      </c>
      <c r="F664" s="488"/>
      <c r="G664" s="488"/>
      <c r="H664" s="1844" t="s">
        <v>381</v>
      </c>
      <c r="I664" s="1734"/>
      <c r="J664" s="559">
        <v>6.2933540543142041E-2</v>
      </c>
      <c r="K664" s="488"/>
      <c r="L664" s="488"/>
      <c r="M664" s="1845" t="s">
        <v>381</v>
      </c>
      <c r="N664" s="1734"/>
      <c r="O664" s="560">
        <v>6.2762900710263719E-2</v>
      </c>
      <c r="P664" s="488"/>
      <c r="Q664" s="488"/>
      <c r="BA664" s="208"/>
      <c r="BB664" s="282"/>
      <c r="BC664" s="208"/>
      <c r="BD664" s="208"/>
      <c r="BE664" s="208"/>
      <c r="BF664" s="208"/>
      <c r="BG664" s="208"/>
      <c r="BH664" s="208"/>
      <c r="BI664" s="208"/>
      <c r="BJ664" s="208"/>
      <c r="BK664" s="208"/>
      <c r="BL664" s="208"/>
      <c r="BM664" s="208"/>
      <c r="BN664" s="208"/>
      <c r="BO664" s="208"/>
      <c r="BP664" s="208"/>
      <c r="BQ664" s="208"/>
      <c r="BR664" s="208"/>
      <c r="BS664" s="208"/>
      <c r="BT664" s="208"/>
      <c r="BU664" s="208"/>
      <c r="BV664" s="208"/>
      <c r="BW664" s="208"/>
      <c r="BX664" s="208"/>
      <c r="BY664" s="208"/>
      <c r="BZ664" s="208"/>
      <c r="CA664" s="208"/>
      <c r="CB664" s="208"/>
      <c r="CC664" s="208"/>
      <c r="CD664" s="208"/>
      <c r="CE664" s="208"/>
      <c r="CF664" s="208"/>
      <c r="CG664" s="208"/>
      <c r="CH664" s="208"/>
      <c r="CI664" s="208"/>
      <c r="CJ664" s="208"/>
      <c r="CK664" s="208"/>
      <c r="CL664" s="208"/>
      <c r="CM664" s="208"/>
      <c r="CN664" s="208"/>
      <c r="CO664" s="208"/>
      <c r="CP664" s="208"/>
      <c r="CQ664" s="208"/>
      <c r="CR664" s="208"/>
      <c r="CS664" s="208"/>
      <c r="CT664" s="208"/>
      <c r="CU664" s="208"/>
      <c r="CV664" s="208"/>
      <c r="CW664" s="208"/>
      <c r="CX664" s="208"/>
      <c r="CY664" s="208"/>
      <c r="CZ664" s="208"/>
    </row>
    <row r="665" s="212" customFormat="true" ht="25.15" customHeight="true" x14ac:dyDescent="0.2">
      <c r="C665" s="1843" t="s">
        <v>318</v>
      </c>
      <c r="D665" s="1734"/>
      <c r="E665" s="558">
        <v>8.6361090555437005E-5</v>
      </c>
      <c r="F665" s="488"/>
      <c r="G665" s="488"/>
      <c r="H665" s="1844" t="s">
        <v>377</v>
      </c>
      <c r="I665" s="1734"/>
      <c r="J665" s="559">
        <v>7.3059013064974823E-2</v>
      </c>
      <c r="K665" s="488"/>
      <c r="L665" s="488"/>
      <c r="M665" s="1845" t="s">
        <v>377</v>
      </c>
      <c r="N665" s="1734"/>
      <c r="O665" s="560">
        <v>7.764871939805007E-2</v>
      </c>
      <c r="P665" s="488"/>
      <c r="Q665" s="488"/>
      <c r="BA665" s="208"/>
      <c r="BB665" s="282"/>
      <c r="BC665" s="208"/>
      <c r="BD665" s="208"/>
      <c r="BE665" s="208"/>
      <c r="BF665" s="208"/>
      <c r="BG665" s="208"/>
      <c r="BH665" s="208"/>
      <c r="BI665" s="208"/>
      <c r="BJ665" s="208"/>
      <c r="BK665" s="208"/>
      <c r="BL665" s="208"/>
      <c r="BM665" s="208"/>
      <c r="BN665" s="208"/>
      <c r="BO665" s="208"/>
      <c r="BP665" s="208"/>
      <c r="BQ665" s="208"/>
      <c r="BR665" s="208"/>
      <c r="BS665" s="208"/>
      <c r="BT665" s="208"/>
      <c r="BU665" s="208"/>
      <c r="BV665" s="208"/>
      <c r="BW665" s="208"/>
      <c r="BX665" s="208"/>
      <c r="BY665" s="208"/>
      <c r="BZ665" s="208"/>
      <c r="CA665" s="208"/>
      <c r="CB665" s="208"/>
      <c r="CC665" s="208"/>
      <c r="CD665" s="208"/>
      <c r="CE665" s="208"/>
      <c r="CF665" s="208"/>
      <c r="CG665" s="208"/>
      <c r="CH665" s="208"/>
      <c r="CI665" s="208"/>
      <c r="CJ665" s="208"/>
      <c r="CK665" s="208"/>
      <c r="CL665" s="208"/>
      <c r="CM665" s="208"/>
      <c r="CN665" s="208"/>
      <c r="CO665" s="208"/>
      <c r="CP665" s="208"/>
      <c r="CQ665" s="208"/>
      <c r="CR665" s="208"/>
      <c r="CS665" s="208"/>
      <c r="CT665" s="208"/>
      <c r="CU665" s="208"/>
      <c r="CV665" s="208"/>
      <c r="CW665" s="208"/>
      <c r="CX665" s="208"/>
      <c r="CY665" s="208"/>
      <c r="CZ665" s="208"/>
    </row>
    <row r="666" s="212" customFormat="true" ht="25.15" customHeight="true" x14ac:dyDescent="0.2">
      <c r="C666" s="1843" t="s">
        <v>306</v>
      </c>
      <c r="D666" s="1734"/>
      <c r="E666" s="558">
        <v>-4.4162533528978179E-3</v>
      </c>
      <c r="F666" s="488"/>
      <c r="G666" s="488"/>
      <c r="H666" s="1844" t="s">
        <v>383</v>
      </c>
      <c r="I666" s="1734"/>
      <c r="J666" s="559">
        <v>6.159879265933086E-2</v>
      </c>
      <c r="K666" s="488"/>
      <c r="L666" s="488"/>
      <c r="M666" s="1845" t="s">
        <v>383</v>
      </c>
      <c r="N666" s="1734"/>
      <c r="O666" s="560">
        <v>6.0871018376168665E-2</v>
      </c>
      <c r="P666" s="488"/>
      <c r="Q666" s="488"/>
      <c r="BA666" s="208"/>
      <c r="BB666" s="282"/>
      <c r="BC666" s="208"/>
      <c r="BD666" s="208"/>
      <c r="BE666" s="208"/>
      <c r="BF666" s="208"/>
      <c r="BG666" s="208"/>
      <c r="BH666" s="208"/>
      <c r="BI666" s="208"/>
      <c r="BJ666" s="208"/>
      <c r="BK666" s="208"/>
      <c r="BL666" s="208"/>
      <c r="BM666" s="208"/>
      <c r="BN666" s="208"/>
      <c r="BO666" s="208"/>
      <c r="BP666" s="208"/>
      <c r="BQ666" s="208"/>
      <c r="BR666" s="208"/>
      <c r="BS666" s="208"/>
      <c r="BT666" s="208"/>
      <c r="BU666" s="208"/>
      <c r="BV666" s="208"/>
      <c r="BW666" s="208"/>
      <c r="BX666" s="208"/>
      <c r="BY666" s="208"/>
      <c r="BZ666" s="208"/>
      <c r="CA666" s="208"/>
      <c r="CB666" s="208"/>
      <c r="CC666" s="208"/>
      <c r="CD666" s="208"/>
      <c r="CE666" s="208"/>
      <c r="CF666" s="208"/>
      <c r="CG666" s="208"/>
      <c r="CH666" s="208"/>
      <c r="CI666" s="208"/>
      <c r="CJ666" s="208"/>
      <c r="CK666" s="208"/>
      <c r="CL666" s="208"/>
      <c r="CM666" s="208"/>
      <c r="CN666" s="208"/>
      <c r="CO666" s="208"/>
      <c r="CP666" s="208"/>
      <c r="CQ666" s="208"/>
      <c r="CR666" s="208"/>
      <c r="CS666" s="208"/>
      <c r="CT666" s="208"/>
      <c r="CU666" s="208"/>
      <c r="CV666" s="208"/>
      <c r="CW666" s="208"/>
      <c r="CX666" s="208"/>
      <c r="CY666" s="208"/>
      <c r="CZ666" s="208"/>
    </row>
    <row r="667" s="212" customFormat="true" ht="25.15" customHeight="true" x14ac:dyDescent="0.2">
      <c r="C667" s="1843" t="s">
        <v>256</v>
      </c>
      <c r="D667" s="1734"/>
      <c r="E667" s="558">
        <v>-1.5558740507358254E-2</v>
      </c>
      <c r="F667" s="488"/>
      <c r="G667" s="488"/>
      <c r="H667" s="1844" t="s">
        <v>397</v>
      </c>
      <c r="I667" s="1734"/>
      <c r="J667" s="559">
        <v>3.0149460845630523E-2</v>
      </c>
      <c r="K667" s="488"/>
      <c r="L667" s="488"/>
      <c r="M667" s="1845" t="s">
        <v>397</v>
      </c>
      <c r="N667" s="1734"/>
      <c r="O667" s="560">
        <v>2.5084747165160085E-2</v>
      </c>
      <c r="P667" s="488"/>
      <c r="Q667" s="488"/>
      <c r="BA667" s="208"/>
      <c r="BB667" s="282"/>
      <c r="BC667" s="208"/>
      <c r="BD667" s="208"/>
      <c r="BE667" s="208"/>
      <c r="BF667" s="208"/>
      <c r="BG667" s="208"/>
      <c r="BH667" s="208"/>
      <c r="BI667" s="208"/>
      <c r="BJ667" s="208"/>
      <c r="BK667" s="208"/>
      <c r="BL667" s="208"/>
      <c r="BM667" s="208"/>
      <c r="BN667" s="208"/>
      <c r="BO667" s="208"/>
      <c r="BP667" s="208"/>
      <c r="BQ667" s="208"/>
      <c r="BR667" s="208"/>
      <c r="BS667" s="208"/>
      <c r="BT667" s="208"/>
      <c r="BU667" s="208"/>
      <c r="BV667" s="208"/>
      <c r="BW667" s="208"/>
      <c r="BX667" s="208"/>
      <c r="BY667" s="208"/>
      <c r="BZ667" s="208"/>
      <c r="CA667" s="208"/>
      <c r="CB667" s="208"/>
      <c r="CC667" s="208"/>
      <c r="CD667" s="208"/>
      <c r="CE667" s="208"/>
      <c r="CF667" s="208"/>
      <c r="CG667" s="208"/>
      <c r="CH667" s="208"/>
      <c r="CI667" s="208"/>
      <c r="CJ667" s="208"/>
      <c r="CK667" s="208"/>
      <c r="CL667" s="208"/>
      <c r="CM667" s="208"/>
      <c r="CN667" s="208"/>
      <c r="CO667" s="208"/>
      <c r="CP667" s="208"/>
      <c r="CQ667" s="208"/>
      <c r="CR667" s="208"/>
      <c r="CS667" s="208"/>
      <c r="CT667" s="208"/>
      <c r="CU667" s="208"/>
      <c r="CV667" s="208"/>
      <c r="CW667" s="208"/>
      <c r="CX667" s="208"/>
      <c r="CY667" s="208"/>
      <c r="CZ667" s="208"/>
    </row>
    <row r="668" s="212" customFormat="true" ht="25.15" customHeight="true" x14ac:dyDescent="0.2">
      <c r="C668" s="1843" t="s">
        <v>240</v>
      </c>
      <c r="D668" s="1734"/>
      <c r="E668" s="558">
        <v>-4.26803672146715E-2</v>
      </c>
      <c r="F668" s="488"/>
      <c r="G668" s="488"/>
      <c r="H668" s="1844" t="s">
        <v>378</v>
      </c>
      <c r="I668" s="1734"/>
      <c r="J668" s="559">
        <v>6.7585368037098206E-2</v>
      </c>
      <c r="K668" s="488"/>
      <c r="L668" s="488"/>
      <c r="M668" s="1845" t="s">
        <v>378</v>
      </c>
      <c r="N668" s="1734"/>
      <c r="O668" s="560">
        <v>6.7511378422492871E-2</v>
      </c>
      <c r="P668" s="488"/>
      <c r="Q668" s="488"/>
      <c r="BA668" s="208"/>
      <c r="BB668" s="282"/>
      <c r="BC668" s="208"/>
      <c r="BD668" s="208"/>
      <c r="BE668" s="208"/>
      <c r="BF668" s="208"/>
      <c r="BG668" s="208"/>
      <c r="BH668" s="208"/>
      <c r="BI668" s="208"/>
      <c r="BJ668" s="208"/>
      <c r="BK668" s="208"/>
      <c r="BL668" s="208"/>
      <c r="BM668" s="208"/>
      <c r="BN668" s="208"/>
      <c r="BO668" s="208"/>
      <c r="BP668" s="208"/>
      <c r="BQ668" s="208"/>
      <c r="BR668" s="208"/>
      <c r="BS668" s="208"/>
      <c r="BT668" s="208"/>
      <c r="BU668" s="208"/>
      <c r="BV668" s="208"/>
      <c r="BW668" s="208"/>
      <c r="BX668" s="208"/>
      <c r="BY668" s="208"/>
      <c r="BZ668" s="208"/>
      <c r="CA668" s="208"/>
      <c r="CB668" s="208"/>
      <c r="CC668" s="208"/>
      <c r="CD668" s="208"/>
      <c r="CE668" s="208"/>
      <c r="CF668" s="208"/>
      <c r="CG668" s="208"/>
      <c r="CH668" s="208"/>
      <c r="CI668" s="208"/>
      <c r="CJ668" s="208"/>
      <c r="CK668" s="208"/>
      <c r="CL668" s="208"/>
      <c r="CM668" s="208"/>
      <c r="CN668" s="208"/>
      <c r="CO668" s="208"/>
      <c r="CP668" s="208"/>
      <c r="CQ668" s="208"/>
      <c r="CR668" s="208"/>
      <c r="CS668" s="208"/>
      <c r="CT668" s="208"/>
      <c r="CU668" s="208"/>
      <c r="CV668" s="208"/>
      <c r="CW668" s="208"/>
      <c r="CX668" s="208"/>
      <c r="CY668" s="208"/>
      <c r="CZ668" s="208"/>
    </row>
    <row r="669" s="212" customFormat="true" ht="25.15" customHeight="true" x14ac:dyDescent="0.2">
      <c r="C669" s="1843" t="s">
        <v>269</v>
      </c>
      <c r="D669" s="1734"/>
      <c r="E669" s="558">
        <v>-1.1180781696481979E-2</v>
      </c>
      <c r="F669" s="488"/>
      <c r="G669" s="488"/>
      <c r="H669" s="1844" t="s">
        <v>379</v>
      </c>
      <c r="I669" s="1734"/>
      <c r="J669" s="559">
        <v>4.9723799757176196E-2</v>
      </c>
      <c r="K669" s="488"/>
      <c r="L669" s="488"/>
      <c r="M669" s="1845" t="s">
        <v>379</v>
      </c>
      <c r="N669" s="1734"/>
      <c r="O669" s="560">
        <v>6.9478457615149869E-2</v>
      </c>
      <c r="P669" s="488"/>
      <c r="Q669" s="488"/>
      <c r="BA669" s="208"/>
      <c r="BB669" s="282"/>
      <c r="BC669" s="208"/>
      <c r="BD669" s="208"/>
      <c r="BE669" s="208"/>
      <c r="BF669" s="208"/>
      <c r="BG669" s="208"/>
      <c r="BH669" s="208"/>
      <c r="BI669" s="208"/>
      <c r="BJ669" s="208"/>
      <c r="BK669" s="208"/>
      <c r="BL669" s="208"/>
      <c r="BM669" s="208"/>
      <c r="BN669" s="208"/>
      <c r="BO669" s="208"/>
      <c r="BP669" s="208"/>
      <c r="BQ669" s="208"/>
      <c r="BR669" s="208"/>
      <c r="BS669" s="208"/>
      <c r="BT669" s="208"/>
      <c r="BU669" s="208"/>
      <c r="BV669" s="208"/>
      <c r="BW669" s="208"/>
      <c r="BX669" s="208"/>
      <c r="BY669" s="208"/>
      <c r="BZ669" s="208"/>
      <c r="CA669" s="208"/>
      <c r="CB669" s="208"/>
      <c r="CC669" s="208"/>
      <c r="CD669" s="208"/>
      <c r="CE669" s="208"/>
      <c r="CF669" s="208"/>
      <c r="CG669" s="208"/>
      <c r="CH669" s="208"/>
      <c r="CI669" s="208"/>
      <c r="CJ669" s="208"/>
      <c r="CK669" s="208"/>
      <c r="CL669" s="208"/>
      <c r="CM669" s="208"/>
      <c r="CN669" s="208"/>
      <c r="CO669" s="208"/>
      <c r="CP669" s="208"/>
      <c r="CQ669" s="208"/>
      <c r="CR669" s="208"/>
      <c r="CS669" s="208"/>
      <c r="CT669" s="208"/>
      <c r="CU669" s="208"/>
      <c r="CV669" s="208"/>
      <c r="CW669" s="208"/>
      <c r="CX669" s="208"/>
      <c r="CY669" s="208"/>
      <c r="CZ669" s="208"/>
    </row>
    <row r="670" s="212" customFormat="true" ht="25.15" customHeight="true" x14ac:dyDescent="0.2">
      <c r="C670" s="1843" t="s">
        <v>263</v>
      </c>
      <c r="D670" s="1734"/>
      <c r="E670" s="558">
        <v>-1.6918186194193267E-2</v>
      </c>
      <c r="F670" s="488"/>
      <c r="G670" s="488"/>
      <c r="H670" s="1844" t="s">
        <v>411</v>
      </c>
      <c r="I670" s="1734"/>
      <c r="J670" s="559">
        <v>1.2530760621396126E-4</v>
      </c>
      <c r="K670" s="488"/>
      <c r="L670" s="488"/>
      <c r="M670" s="1845" t="s">
        <v>411</v>
      </c>
      <c r="N670" s="1734"/>
      <c r="O670" s="560">
        <v>1.0125333238303528E-2</v>
      </c>
      <c r="P670" s="488"/>
      <c r="Q670" s="488"/>
      <c r="BA670" s="208"/>
      <c r="BB670" s="282"/>
      <c r="BC670" s="208"/>
      <c r="BD670" s="208"/>
      <c r="BE670" s="208"/>
      <c r="BF670" s="208"/>
      <c r="BG670" s="208"/>
      <c r="BH670" s="208"/>
      <c r="BI670" s="208"/>
      <c r="BJ670" s="208"/>
      <c r="BK670" s="208"/>
      <c r="BL670" s="208"/>
      <c r="BM670" s="208"/>
      <c r="BN670" s="208"/>
      <c r="BO670" s="208"/>
      <c r="BP670" s="208"/>
      <c r="BQ670" s="208"/>
      <c r="BR670" s="208"/>
      <c r="BS670" s="208"/>
      <c r="BT670" s="208"/>
      <c r="BU670" s="208"/>
      <c r="BV670" s="208"/>
      <c r="BW670" s="208"/>
      <c r="BX670" s="208"/>
      <c r="BY670" s="208"/>
      <c r="BZ670" s="208"/>
      <c r="CA670" s="208"/>
      <c r="CB670" s="208"/>
      <c r="CC670" s="208"/>
      <c r="CD670" s="208"/>
      <c r="CE670" s="208"/>
      <c r="CF670" s="208"/>
      <c r="CG670" s="208"/>
      <c r="CH670" s="208"/>
      <c r="CI670" s="208"/>
      <c r="CJ670" s="208"/>
      <c r="CK670" s="208"/>
      <c r="CL670" s="208"/>
      <c r="CM670" s="208"/>
      <c r="CN670" s="208"/>
      <c r="CO670" s="208"/>
      <c r="CP670" s="208"/>
      <c r="CQ670" s="208"/>
      <c r="CR670" s="208"/>
      <c r="CS670" s="208"/>
      <c r="CT670" s="208"/>
      <c r="CU670" s="208"/>
      <c r="CV670" s="208"/>
      <c r="CW670" s="208"/>
      <c r="CX670" s="208"/>
      <c r="CY670" s="208"/>
      <c r="CZ670" s="208"/>
    </row>
    <row r="671" s="212" customFormat="true" ht="25.15" customHeight="true" x14ac:dyDescent="0.2">
      <c r="C671" s="1843" t="s">
        <v>267</v>
      </c>
      <c r="D671" s="1734"/>
      <c r="E671" s="558">
        <v>-9.5028660948689846E-3</v>
      </c>
      <c r="F671" s="488"/>
      <c r="G671" s="488"/>
      <c r="H671" s="1844" t="s">
        <v>376</v>
      </c>
      <c r="I671" s="1734"/>
      <c r="J671" s="559">
        <v>7.2427626800276104E-2</v>
      </c>
      <c r="K671" s="488"/>
      <c r="L671" s="488"/>
      <c r="M671" s="1845" t="s">
        <v>376</v>
      </c>
      <c r="N671" s="1734"/>
      <c r="O671" s="560">
        <v>8.4680275671026276E-2</v>
      </c>
      <c r="P671" s="488"/>
      <c r="Q671" s="488"/>
      <c r="BA671" s="208"/>
      <c r="BB671" s="282"/>
      <c r="BC671" s="208"/>
      <c r="BD671" s="208"/>
      <c r="BE671" s="208"/>
      <c r="BF671" s="208"/>
      <c r="BG671" s="208"/>
      <c r="BH671" s="208"/>
      <c r="BI671" s="208"/>
      <c r="BJ671" s="208"/>
      <c r="BK671" s="208"/>
      <c r="BL671" s="208"/>
      <c r="BM671" s="208"/>
      <c r="BN671" s="208"/>
      <c r="BO671" s="208"/>
      <c r="BP671" s="208"/>
      <c r="BQ671" s="208"/>
      <c r="BR671" s="208"/>
      <c r="BS671" s="208"/>
      <c r="BT671" s="208"/>
      <c r="BU671" s="208"/>
      <c r="BV671" s="208"/>
      <c r="BW671" s="208"/>
      <c r="BX671" s="208"/>
      <c r="BY671" s="208"/>
      <c r="BZ671" s="208"/>
      <c r="CA671" s="208"/>
      <c r="CB671" s="208"/>
      <c r="CC671" s="208"/>
      <c r="CD671" s="208"/>
      <c r="CE671" s="208"/>
      <c r="CF671" s="208"/>
      <c r="CG671" s="208"/>
      <c r="CH671" s="208"/>
      <c r="CI671" s="208"/>
      <c r="CJ671" s="208"/>
      <c r="CK671" s="208"/>
      <c r="CL671" s="208"/>
      <c r="CM671" s="208"/>
      <c r="CN671" s="208"/>
      <c r="CO671" s="208"/>
      <c r="CP671" s="208"/>
      <c r="CQ671" s="208"/>
      <c r="CR671" s="208"/>
      <c r="CS671" s="208"/>
      <c r="CT671" s="208"/>
      <c r="CU671" s="208"/>
      <c r="CV671" s="208"/>
      <c r="CW671" s="208"/>
      <c r="CX671" s="208"/>
      <c r="CY671" s="208"/>
      <c r="CZ671" s="208"/>
    </row>
    <row r="672" s="212" customFormat="true" ht="25.15" customHeight="true" x14ac:dyDescent="0.2">
      <c r="C672" s="1843" t="s">
        <v>317</v>
      </c>
      <c r="D672" s="1734"/>
      <c r="E672" s="558">
        <v>3.9646682637520009E-4</v>
      </c>
      <c r="F672" s="488"/>
      <c r="G672" s="488"/>
      <c r="H672" s="1844" t="s">
        <v>385</v>
      </c>
      <c r="I672" s="1734"/>
      <c r="J672" s="559">
        <v>4.9291137233258196E-2</v>
      </c>
      <c r="K672" s="488"/>
      <c r="L672" s="488"/>
      <c r="M672" s="1845" t="s">
        <v>385</v>
      </c>
      <c r="N672" s="1734"/>
      <c r="O672" s="560">
        <v>5.7295509136564934E-2</v>
      </c>
      <c r="P672" s="488"/>
      <c r="Q672" s="488"/>
      <c r="BA672" s="208"/>
      <c r="BB672" s="282"/>
      <c r="BC672" s="208"/>
      <c r="BD672" s="208"/>
      <c r="BE672" s="208"/>
      <c r="BF672" s="208"/>
      <c r="BG672" s="208"/>
      <c r="BH672" s="208"/>
      <c r="BI672" s="208"/>
      <c r="BJ672" s="208"/>
      <c r="BK672" s="208"/>
      <c r="BL672" s="208"/>
      <c r="BM672" s="208"/>
      <c r="BN672" s="208"/>
      <c r="BO672" s="208"/>
      <c r="BP672" s="208"/>
      <c r="BQ672" s="208"/>
      <c r="BR672" s="208"/>
      <c r="BS672" s="208"/>
      <c r="BT672" s="208"/>
      <c r="BU672" s="208"/>
      <c r="BV672" s="208"/>
      <c r="BW672" s="208"/>
      <c r="BX672" s="208"/>
      <c r="BY672" s="208"/>
      <c r="BZ672" s="208"/>
      <c r="CA672" s="208"/>
      <c r="CB672" s="208"/>
      <c r="CC672" s="208"/>
      <c r="CD672" s="208"/>
      <c r="CE672" s="208"/>
      <c r="CF672" s="208"/>
      <c r="CG672" s="208"/>
      <c r="CH672" s="208"/>
      <c r="CI672" s="208"/>
      <c r="CJ672" s="208"/>
      <c r="CK672" s="208"/>
      <c r="CL672" s="208"/>
      <c r="CM672" s="208"/>
      <c r="CN672" s="208"/>
      <c r="CO672" s="208"/>
      <c r="CP672" s="208"/>
      <c r="CQ672" s="208"/>
      <c r="CR672" s="208"/>
      <c r="CS672" s="208"/>
      <c r="CT672" s="208"/>
      <c r="CU672" s="208"/>
      <c r="CV672" s="208"/>
      <c r="CW672" s="208"/>
      <c r="CX672" s="208"/>
      <c r="CY672" s="208"/>
      <c r="CZ672" s="208"/>
    </row>
    <row r="673" s="212" customFormat="true" ht="25.15" customHeight="true" x14ac:dyDescent="0.2">
      <c r="C673" s="1843" t="s">
        <v>320</v>
      </c>
      <c r="D673" s="1734"/>
      <c r="E673" s="558">
        <v>-2.5670439147207233E-4</v>
      </c>
      <c r="F673" s="488"/>
      <c r="G673" s="488"/>
      <c r="H673" s="1844" t="s">
        <v>388</v>
      </c>
      <c r="I673" s="1734"/>
      <c r="J673" s="559">
        <v>5.1463873664074171E-2</v>
      </c>
      <c r="K673" s="488"/>
      <c r="L673" s="488"/>
      <c r="M673" s="1845" t="s">
        <v>388</v>
      </c>
      <c r="N673" s="1734"/>
      <c r="O673" s="560">
        <v>4.546702719180748E-2</v>
      </c>
      <c r="P673" s="488"/>
      <c r="Q673" s="488"/>
      <c r="BA673" s="208"/>
      <c r="BB673" s="282"/>
      <c r="BC673" s="208"/>
      <c r="BD673" s="208"/>
      <c r="BE673" s="208"/>
      <c r="BF673" s="208"/>
      <c r="BG673" s="208"/>
      <c r="BH673" s="208"/>
      <c r="BI673" s="208"/>
      <c r="BJ673" s="208"/>
      <c r="BK673" s="208"/>
      <c r="BL673" s="208"/>
      <c r="BM673" s="208"/>
      <c r="BN673" s="208"/>
      <c r="BO673" s="208"/>
      <c r="BP673" s="208"/>
      <c r="BQ673" s="208"/>
      <c r="BR673" s="208"/>
      <c r="BS673" s="208"/>
      <c r="BT673" s="208"/>
      <c r="BU673" s="208"/>
      <c r="BV673" s="208"/>
      <c r="BW673" s="208"/>
      <c r="BX673" s="208"/>
      <c r="BY673" s="208"/>
      <c r="BZ673" s="208"/>
      <c r="CA673" s="208"/>
      <c r="CB673" s="208"/>
      <c r="CC673" s="208"/>
      <c r="CD673" s="208"/>
      <c r="CE673" s="208"/>
      <c r="CF673" s="208"/>
      <c r="CG673" s="208"/>
      <c r="CH673" s="208"/>
      <c r="CI673" s="208"/>
      <c r="CJ673" s="208"/>
      <c r="CK673" s="208"/>
      <c r="CL673" s="208"/>
      <c r="CM673" s="208"/>
      <c r="CN673" s="208"/>
      <c r="CO673" s="208"/>
      <c r="CP673" s="208"/>
      <c r="CQ673" s="208"/>
      <c r="CR673" s="208"/>
      <c r="CS673" s="208"/>
      <c r="CT673" s="208"/>
      <c r="CU673" s="208"/>
      <c r="CV673" s="208"/>
      <c r="CW673" s="208"/>
      <c r="CX673" s="208"/>
      <c r="CY673" s="208"/>
      <c r="CZ673" s="208"/>
    </row>
    <row r="674" s="212" customFormat="true" ht="25.15" customHeight="true" x14ac:dyDescent="0.2">
      <c r="C674" s="1843" t="s">
        <v>288</v>
      </c>
      <c r="D674" s="1734"/>
      <c r="E674" s="558">
        <v>-6.1282871142578823E-3</v>
      </c>
      <c r="F674" s="488"/>
      <c r="G674" s="488"/>
      <c r="H674" s="1844" t="s">
        <v>387</v>
      </c>
      <c r="I674" s="1734"/>
      <c r="J674" s="559">
        <v>5.5053249415206895E-2</v>
      </c>
      <c r="K674" s="488"/>
      <c r="L674" s="488"/>
      <c r="M674" s="1845" t="s">
        <v>387</v>
      </c>
      <c r="N674" s="1734"/>
      <c r="O674" s="560">
        <v>4.2005174848622776E-2</v>
      </c>
      <c r="P674" s="488"/>
      <c r="Q674" s="488"/>
      <c r="BA674" s="208"/>
      <c r="BB674" s="282"/>
      <c r="BC674" s="208"/>
      <c r="BD674" s="208"/>
      <c r="BE674" s="208"/>
      <c r="BF674" s="208"/>
      <c r="BG674" s="208"/>
      <c r="BH674" s="208"/>
      <c r="BI674" s="208"/>
      <c r="BJ674" s="208"/>
      <c r="BK674" s="208"/>
      <c r="BL674" s="208"/>
      <c r="BM674" s="208"/>
      <c r="BN674" s="208"/>
      <c r="BO674" s="208"/>
      <c r="BP674" s="208"/>
      <c r="BQ674" s="208"/>
      <c r="BR674" s="208"/>
      <c r="BS674" s="208"/>
      <c r="BT674" s="208"/>
      <c r="BU674" s="208"/>
      <c r="BV674" s="208"/>
      <c r="BW674" s="208"/>
      <c r="BX674" s="208"/>
      <c r="BY674" s="208"/>
      <c r="BZ674" s="208"/>
      <c r="CA674" s="208"/>
      <c r="CB674" s="208"/>
      <c r="CC674" s="208"/>
      <c r="CD674" s="208"/>
      <c r="CE674" s="208"/>
      <c r="CF674" s="208"/>
      <c r="CG674" s="208"/>
      <c r="CH674" s="208"/>
      <c r="CI674" s="208"/>
      <c r="CJ674" s="208"/>
      <c r="CK674" s="208"/>
      <c r="CL674" s="208"/>
      <c r="CM674" s="208"/>
      <c r="CN674" s="208"/>
      <c r="CO674" s="208"/>
      <c r="CP674" s="208"/>
      <c r="CQ674" s="208"/>
      <c r="CR674" s="208"/>
      <c r="CS674" s="208"/>
      <c r="CT674" s="208"/>
      <c r="CU674" s="208"/>
      <c r="CV674" s="208"/>
      <c r="CW674" s="208"/>
      <c r="CX674" s="208"/>
      <c r="CY674" s="208"/>
      <c r="CZ674" s="208"/>
    </row>
    <row r="675" s="212" customFormat="true" ht="25.15" customHeight="true" x14ac:dyDescent="0.2">
      <c r="C675" s="1843" t="s">
        <v>307</v>
      </c>
      <c r="D675" s="1734"/>
      <c r="E675" s="558">
        <v>-3.4078217864276813E-3</v>
      </c>
      <c r="F675" s="488"/>
      <c r="G675" s="488"/>
      <c r="H675" s="1844" t="s">
        <v>384</v>
      </c>
      <c r="I675" s="1734"/>
      <c r="J675" s="559">
        <v>6.2363872311129179E-2</v>
      </c>
      <c r="K675" s="488"/>
      <c r="L675" s="488"/>
      <c r="M675" s="1845" t="s">
        <v>384</v>
      </c>
      <c r="N675" s="1734"/>
      <c r="O675" s="560">
        <v>5.7299934003450827E-2</v>
      </c>
      <c r="P675" s="488"/>
      <c r="Q675" s="488"/>
      <c r="BA675" s="208"/>
      <c r="BB675" s="282"/>
      <c r="BC675" s="208"/>
      <c r="BD675" s="208"/>
      <c r="BE675" s="208"/>
      <c r="BF675" s="208"/>
      <c r="BG675" s="208"/>
      <c r="BH675" s="208"/>
      <c r="BI675" s="208"/>
      <c r="BJ675" s="208"/>
      <c r="BK675" s="208"/>
      <c r="BL675" s="208"/>
      <c r="BM675" s="208"/>
      <c r="BN675" s="208"/>
      <c r="BO675" s="208"/>
      <c r="BP675" s="208"/>
      <c r="BQ675" s="208"/>
      <c r="BR675" s="208"/>
      <c r="BS675" s="208"/>
      <c r="BT675" s="208"/>
      <c r="BU675" s="208"/>
      <c r="BV675" s="208"/>
      <c r="BW675" s="208"/>
      <c r="BX675" s="208"/>
      <c r="BY675" s="208"/>
      <c r="BZ675" s="208"/>
      <c r="CA675" s="208"/>
      <c r="CB675" s="208"/>
      <c r="CC675" s="208"/>
      <c r="CD675" s="208"/>
      <c r="CE675" s="208"/>
      <c r="CF675" s="208"/>
      <c r="CG675" s="208"/>
      <c r="CH675" s="208"/>
      <c r="CI675" s="208"/>
      <c r="CJ675" s="208"/>
      <c r="CK675" s="208"/>
      <c r="CL675" s="208"/>
      <c r="CM675" s="208"/>
      <c r="CN675" s="208"/>
      <c r="CO675" s="208"/>
      <c r="CP675" s="208"/>
      <c r="CQ675" s="208"/>
      <c r="CR675" s="208"/>
      <c r="CS675" s="208"/>
      <c r="CT675" s="208"/>
      <c r="CU675" s="208"/>
      <c r="CV675" s="208"/>
      <c r="CW675" s="208"/>
      <c r="CX675" s="208"/>
      <c r="CY675" s="208"/>
      <c r="CZ675" s="208"/>
    </row>
    <row r="676" s="212" customFormat="true" ht="25.15" customHeight="true" x14ac:dyDescent="0.2">
      <c r="C676" s="1843" t="s">
        <v>232</v>
      </c>
      <c r="D676" s="1734"/>
      <c r="E676" s="558">
        <v>4.8732240232647592E-2</v>
      </c>
      <c r="F676" s="488"/>
      <c r="G676" s="488"/>
      <c r="H676" s="1844" t="s">
        <v>380</v>
      </c>
      <c r="I676" s="1734"/>
      <c r="J676" s="559">
        <v>6.8220556668083548E-2</v>
      </c>
      <c r="K676" s="488"/>
      <c r="L676" s="488"/>
      <c r="M676" s="1845" t="s">
        <v>380</v>
      </c>
      <c r="N676" s="1734"/>
      <c r="O676" s="560">
        <v>5.8405633870654255E-2</v>
      </c>
      <c r="P676" s="488"/>
      <c r="Q676" s="488"/>
      <c r="BA676" s="208"/>
      <c r="BB676" s="282"/>
      <c r="BC676" s="208"/>
      <c r="BD676" s="208"/>
      <c r="BE676" s="208"/>
      <c r="BF676" s="208"/>
      <c r="BG676" s="208"/>
      <c r="BH676" s="208"/>
      <c r="BI676" s="208"/>
      <c r="BJ676" s="208"/>
      <c r="BK676" s="208"/>
      <c r="BL676" s="208"/>
      <c r="BM676" s="208"/>
      <c r="BN676" s="208"/>
      <c r="BO676" s="208"/>
      <c r="BP676" s="208"/>
      <c r="BQ676" s="208"/>
      <c r="BR676" s="208"/>
      <c r="BS676" s="208"/>
      <c r="BT676" s="208"/>
      <c r="BU676" s="208"/>
      <c r="BV676" s="208"/>
      <c r="BW676" s="208"/>
      <c r="BX676" s="208"/>
      <c r="BY676" s="208"/>
      <c r="BZ676" s="208"/>
      <c r="CA676" s="208"/>
      <c r="CB676" s="208"/>
      <c r="CC676" s="208"/>
      <c r="CD676" s="208"/>
      <c r="CE676" s="208"/>
      <c r="CF676" s="208"/>
      <c r="CG676" s="208"/>
      <c r="CH676" s="208"/>
      <c r="CI676" s="208"/>
      <c r="CJ676" s="208"/>
      <c r="CK676" s="208"/>
      <c r="CL676" s="208"/>
      <c r="CM676" s="208"/>
      <c r="CN676" s="208"/>
      <c r="CO676" s="208"/>
      <c r="CP676" s="208"/>
      <c r="CQ676" s="208"/>
      <c r="CR676" s="208"/>
      <c r="CS676" s="208"/>
      <c r="CT676" s="208"/>
      <c r="CU676" s="208"/>
      <c r="CV676" s="208"/>
      <c r="CW676" s="208"/>
      <c r="CX676" s="208"/>
      <c r="CY676" s="208"/>
      <c r="CZ676" s="208"/>
    </row>
    <row r="677" s="212" customFormat="true" ht="25.15" customHeight="true" x14ac:dyDescent="0.2">
      <c r="C677" s="1843" t="s">
        <v>276</v>
      </c>
      <c r="D677" s="1734"/>
      <c r="E677" s="558">
        <v>7.2058330760800546E-3</v>
      </c>
      <c r="F677" s="488"/>
      <c r="G677" s="488"/>
      <c r="H677" s="1844" t="s">
        <v>391</v>
      </c>
      <c r="I677" s="1734"/>
      <c r="J677" s="559">
        <v>4.0024012328635845E-2</v>
      </c>
      <c r="K677" s="488"/>
      <c r="L677" s="488"/>
      <c r="M677" s="1845" t="s">
        <v>391</v>
      </c>
      <c r="N677" s="1734"/>
      <c r="O677" s="560">
        <v>4.3290123229791047E-2</v>
      </c>
      <c r="P677" s="488"/>
      <c r="Q677" s="488"/>
      <c r="BA677" s="208"/>
      <c r="BB677" s="282"/>
      <c r="BC677" s="208"/>
      <c r="BD677" s="208"/>
      <c r="BE677" s="208"/>
      <c r="BF677" s="208"/>
      <c r="BG677" s="208"/>
      <c r="BH677" s="208"/>
      <c r="BI677" s="208"/>
      <c r="BJ677" s="208"/>
      <c r="BK677" s="208"/>
      <c r="BL677" s="208"/>
      <c r="BM677" s="208"/>
      <c r="BN677" s="208"/>
      <c r="BO677" s="208"/>
      <c r="BP677" s="208"/>
      <c r="BQ677" s="208"/>
      <c r="BR677" s="208"/>
      <c r="BS677" s="208"/>
      <c r="BT677" s="208"/>
      <c r="BU677" s="208"/>
      <c r="BV677" s="208"/>
      <c r="BW677" s="208"/>
      <c r="BX677" s="208"/>
      <c r="BY677" s="208"/>
      <c r="BZ677" s="208"/>
      <c r="CA677" s="208"/>
      <c r="CB677" s="208"/>
      <c r="CC677" s="208"/>
      <c r="CD677" s="208"/>
      <c r="CE677" s="208"/>
      <c r="CF677" s="208"/>
      <c r="CG677" s="208"/>
      <c r="CH677" s="208"/>
      <c r="CI677" s="208"/>
      <c r="CJ677" s="208"/>
      <c r="CK677" s="208"/>
      <c r="CL677" s="208"/>
      <c r="CM677" s="208"/>
      <c r="CN677" s="208"/>
      <c r="CO677" s="208"/>
      <c r="CP677" s="208"/>
      <c r="CQ677" s="208"/>
      <c r="CR677" s="208"/>
      <c r="CS677" s="208"/>
      <c r="CT677" s="208"/>
      <c r="CU677" s="208"/>
      <c r="CV677" s="208"/>
      <c r="CW677" s="208"/>
      <c r="CX677" s="208"/>
      <c r="CY677" s="208"/>
      <c r="CZ677" s="208"/>
    </row>
    <row r="678" s="212" customFormat="true" ht="25.15" customHeight="true" x14ac:dyDescent="0.2">
      <c r="C678" s="1843" t="s">
        <v>262</v>
      </c>
      <c r="D678" s="1734"/>
      <c r="E678" s="558">
        <v>-1.1832324058789626E-3</v>
      </c>
      <c r="F678" s="488"/>
      <c r="G678" s="488"/>
      <c r="H678" s="1844" t="s">
        <v>402</v>
      </c>
      <c r="I678" s="1734"/>
      <c r="J678" s="559">
        <v>6.6578362155321679E-3</v>
      </c>
      <c r="K678" s="488"/>
      <c r="L678" s="488"/>
      <c r="M678" s="1845" t="s">
        <v>402</v>
      </c>
      <c r="N678" s="1734"/>
      <c r="O678" s="560">
        <v>1.8105988018480908E-2</v>
      </c>
      <c r="P678" s="488"/>
      <c r="Q678" s="488"/>
      <c r="BA678" s="208"/>
      <c r="BB678" s="282"/>
      <c r="BC678" s="208"/>
      <c r="BD678" s="208"/>
      <c r="BE678" s="208"/>
      <c r="BF678" s="208"/>
      <c r="BG678" s="208"/>
      <c r="BH678" s="208"/>
      <c r="BI678" s="208"/>
      <c r="BJ678" s="208"/>
      <c r="BK678" s="208"/>
      <c r="BL678" s="208"/>
      <c r="BM678" s="208"/>
      <c r="BN678" s="208"/>
      <c r="BO678" s="208"/>
      <c r="BP678" s="208"/>
      <c r="BQ678" s="208"/>
      <c r="BR678" s="208"/>
      <c r="BS678" s="208"/>
      <c r="BT678" s="208"/>
      <c r="BU678" s="208"/>
      <c r="BV678" s="208"/>
      <c r="BW678" s="208"/>
      <c r="BX678" s="208"/>
      <c r="BY678" s="208"/>
      <c r="BZ678" s="208"/>
      <c r="CA678" s="208"/>
      <c r="CB678" s="208"/>
      <c r="CC678" s="208"/>
      <c r="CD678" s="208"/>
      <c r="CE678" s="208"/>
      <c r="CF678" s="208"/>
      <c r="CG678" s="208"/>
      <c r="CH678" s="208"/>
      <c r="CI678" s="208"/>
      <c r="CJ678" s="208"/>
      <c r="CK678" s="208"/>
      <c r="CL678" s="208"/>
      <c r="CM678" s="208"/>
      <c r="CN678" s="208"/>
      <c r="CO678" s="208"/>
      <c r="CP678" s="208"/>
      <c r="CQ678" s="208"/>
      <c r="CR678" s="208"/>
      <c r="CS678" s="208"/>
      <c r="CT678" s="208"/>
      <c r="CU678" s="208"/>
      <c r="CV678" s="208"/>
      <c r="CW678" s="208"/>
      <c r="CX678" s="208"/>
      <c r="CY678" s="208"/>
      <c r="CZ678" s="208"/>
    </row>
    <row r="679" s="212" customFormat="true" ht="25.15" customHeight="true" x14ac:dyDescent="0.2">
      <c r="C679" s="1843" t="s">
        <v>268</v>
      </c>
      <c r="D679" s="1734"/>
      <c r="E679" s="558">
        <v>1.1193297435269731E-2</v>
      </c>
      <c r="F679" s="488"/>
      <c r="G679" s="488"/>
      <c r="H679" s="1844" t="s">
        <v>396</v>
      </c>
      <c r="I679" s="1734"/>
      <c r="J679" s="559">
        <v>7.2242925290426831E-3</v>
      </c>
      <c r="K679" s="488"/>
      <c r="L679" s="488"/>
      <c r="M679" s="1845" t="s">
        <v>396</v>
      </c>
      <c r="N679" s="1734"/>
      <c r="O679" s="560">
        <v>2.9026050639405582E-2</v>
      </c>
      <c r="P679" s="488"/>
      <c r="Q679" s="488"/>
      <c r="BA679" s="208"/>
      <c r="BB679" s="282"/>
      <c r="BC679" s="208"/>
      <c r="BD679" s="208"/>
      <c r="BE679" s="208"/>
      <c r="BF679" s="208"/>
      <c r="BG679" s="208"/>
      <c r="BH679" s="208"/>
      <c r="BI679" s="208"/>
      <c r="BJ679" s="208"/>
      <c r="BK679" s="208"/>
      <c r="BL679" s="208"/>
      <c r="BM679" s="208"/>
      <c r="BN679" s="208"/>
      <c r="BO679" s="208"/>
      <c r="BP679" s="208"/>
      <c r="BQ679" s="208"/>
      <c r="BR679" s="208"/>
      <c r="BS679" s="208"/>
      <c r="BT679" s="208"/>
      <c r="BU679" s="208"/>
      <c r="BV679" s="208"/>
      <c r="BW679" s="208"/>
      <c r="BX679" s="208"/>
      <c r="BY679" s="208"/>
      <c r="BZ679" s="208"/>
      <c r="CA679" s="208"/>
      <c r="CB679" s="208"/>
      <c r="CC679" s="208"/>
      <c r="CD679" s="208"/>
      <c r="CE679" s="208"/>
      <c r="CF679" s="208"/>
      <c r="CG679" s="208"/>
      <c r="CH679" s="208"/>
      <c r="CI679" s="208"/>
      <c r="CJ679" s="208"/>
      <c r="CK679" s="208"/>
      <c r="CL679" s="208"/>
      <c r="CM679" s="208"/>
      <c r="CN679" s="208"/>
      <c r="CO679" s="208"/>
      <c r="CP679" s="208"/>
      <c r="CQ679" s="208"/>
      <c r="CR679" s="208"/>
      <c r="CS679" s="208"/>
      <c r="CT679" s="208"/>
      <c r="CU679" s="208"/>
      <c r="CV679" s="208"/>
      <c r="CW679" s="208"/>
      <c r="CX679" s="208"/>
      <c r="CY679" s="208"/>
      <c r="CZ679" s="208"/>
    </row>
    <row r="680" s="212" customFormat="true" ht="25.15" customHeight="true" x14ac:dyDescent="0.2">
      <c r="C680" s="1843" t="s">
        <v>314</v>
      </c>
      <c r="D680" s="1734"/>
      <c r="E680" s="558">
        <v>-2.1157325744082223E-3</v>
      </c>
      <c r="F680" s="488"/>
      <c r="G680" s="488"/>
      <c r="H680" s="1844" t="s">
        <v>238</v>
      </c>
      <c r="I680" s="1734"/>
      <c r="J680" s="559">
        <v>-5.6615531727019705E-2</v>
      </c>
      <c r="K680" s="488"/>
      <c r="L680" s="488"/>
      <c r="M680" s="1845" t="s">
        <v>238</v>
      </c>
      <c r="N680" s="1734"/>
      <c r="O680" s="560">
        <v>-6.2145662772748342E-2</v>
      </c>
      <c r="P680" s="488"/>
      <c r="Q680" s="488"/>
      <c r="BA680" s="208"/>
      <c r="BB680" s="282"/>
      <c r="BC680" s="208"/>
      <c r="BD680" s="208"/>
      <c r="BE680" s="208"/>
      <c r="BF680" s="208"/>
      <c r="BG680" s="208"/>
      <c r="BH680" s="208"/>
      <c r="BI680" s="208"/>
      <c r="BJ680" s="208"/>
      <c r="BK680" s="208"/>
      <c r="BL680" s="208"/>
      <c r="BM680" s="208"/>
      <c r="BN680" s="208"/>
      <c r="BO680" s="208"/>
      <c r="BP680" s="208"/>
      <c r="BQ680" s="208"/>
      <c r="BR680" s="208"/>
      <c r="BS680" s="208"/>
      <c r="BT680" s="208"/>
      <c r="BU680" s="208"/>
      <c r="BV680" s="208"/>
      <c r="BW680" s="208"/>
      <c r="BX680" s="208"/>
      <c r="BY680" s="208"/>
      <c r="BZ680" s="208"/>
      <c r="CA680" s="208"/>
      <c r="CB680" s="208"/>
      <c r="CC680" s="208"/>
      <c r="CD680" s="208"/>
      <c r="CE680" s="208"/>
      <c r="CF680" s="208"/>
      <c r="CG680" s="208"/>
      <c r="CH680" s="208"/>
      <c r="CI680" s="208"/>
      <c r="CJ680" s="208"/>
      <c r="CK680" s="208"/>
      <c r="CL680" s="208"/>
      <c r="CM680" s="208"/>
      <c r="CN680" s="208"/>
      <c r="CO680" s="208"/>
      <c r="CP680" s="208"/>
      <c r="CQ680" s="208"/>
      <c r="CR680" s="208"/>
      <c r="CS680" s="208"/>
      <c r="CT680" s="208"/>
      <c r="CU680" s="208"/>
      <c r="CV680" s="208"/>
      <c r="CW680" s="208"/>
      <c r="CX680" s="208"/>
      <c r="CY680" s="208"/>
      <c r="CZ680" s="208"/>
    </row>
    <row r="681" s="212" customFormat="true" ht="25.15" customHeight="true" x14ac:dyDescent="0.2">
      <c r="C681" s="1843" t="s">
        <v>289</v>
      </c>
      <c r="D681" s="1734"/>
      <c r="E681" s="558">
        <v>2.5594280792580427E-4</v>
      </c>
      <c r="F681" s="488"/>
      <c r="G681" s="488"/>
      <c r="H681" s="1844" t="s">
        <v>280</v>
      </c>
      <c r="I681" s="1734"/>
      <c r="J681" s="559">
        <v>-8.6477883563809768E-3</v>
      </c>
      <c r="K681" s="488"/>
      <c r="L681" s="488"/>
      <c r="M681" s="1845" t="s">
        <v>280</v>
      </c>
      <c r="N681" s="1734"/>
      <c r="O681" s="560">
        <v>-4.2794838875204293E-3</v>
      </c>
      <c r="P681" s="488"/>
      <c r="Q681" s="488"/>
      <c r="BA681" s="208"/>
      <c r="BB681" s="282"/>
      <c r="BC681" s="208"/>
      <c r="BD681" s="208"/>
      <c r="BE681" s="208"/>
      <c r="BF681" s="208"/>
      <c r="BG681" s="208"/>
      <c r="BH681" s="208"/>
      <c r="BI681" s="208"/>
      <c r="BJ681" s="208"/>
      <c r="BK681" s="208"/>
      <c r="BL681" s="208"/>
      <c r="BM681" s="208"/>
      <c r="BN681" s="208"/>
      <c r="BO681" s="208"/>
      <c r="BP681" s="208"/>
      <c r="BQ681" s="208"/>
      <c r="BR681" s="208"/>
      <c r="BS681" s="208"/>
      <c r="BT681" s="208"/>
      <c r="BU681" s="208"/>
      <c r="BV681" s="208"/>
      <c r="BW681" s="208"/>
      <c r="BX681" s="208"/>
      <c r="BY681" s="208"/>
      <c r="BZ681" s="208"/>
      <c r="CA681" s="208"/>
      <c r="CB681" s="208"/>
      <c r="CC681" s="208"/>
      <c r="CD681" s="208"/>
      <c r="CE681" s="208"/>
      <c r="CF681" s="208"/>
      <c r="CG681" s="208"/>
      <c r="CH681" s="208"/>
      <c r="CI681" s="208"/>
      <c r="CJ681" s="208"/>
      <c r="CK681" s="208"/>
      <c r="CL681" s="208"/>
      <c r="CM681" s="208"/>
      <c r="CN681" s="208"/>
      <c r="CO681" s="208"/>
      <c r="CP681" s="208"/>
      <c r="CQ681" s="208"/>
      <c r="CR681" s="208"/>
      <c r="CS681" s="208"/>
      <c r="CT681" s="208"/>
      <c r="CU681" s="208"/>
      <c r="CV681" s="208"/>
      <c r="CW681" s="208"/>
      <c r="CX681" s="208"/>
      <c r="CY681" s="208"/>
      <c r="CZ681" s="208"/>
    </row>
    <row r="682" s="212" customFormat="true" ht="25.15" customHeight="true" x14ac:dyDescent="0.2">
      <c r="C682" s="1843" t="s">
        <v>292</v>
      </c>
      <c r="D682" s="1734"/>
      <c r="E682" s="558">
        <v>-8.1363198496122965E-4</v>
      </c>
      <c r="F682" s="488"/>
      <c r="G682" s="488"/>
      <c r="H682" s="1844" t="s">
        <v>251</v>
      </c>
      <c r="I682" s="1734"/>
      <c r="J682" s="559">
        <v>-2.8146372518909505E-2</v>
      </c>
      <c r="K682" s="488"/>
      <c r="L682" s="488"/>
      <c r="M682" s="1845" t="s">
        <v>251</v>
      </c>
      <c r="N682" s="1734"/>
      <c r="O682" s="560">
        <v>-2.404734965962433E-2</v>
      </c>
      <c r="P682" s="488"/>
      <c r="Q682" s="488"/>
      <c r="BA682" s="208"/>
      <c r="BB682" s="282"/>
      <c r="BC682" s="208"/>
      <c r="BD682" s="208"/>
      <c r="BE682" s="208"/>
      <c r="BF682" s="208"/>
      <c r="BG682" s="208"/>
      <c r="BH682" s="208"/>
      <c r="BI682" s="208"/>
      <c r="BJ682" s="208"/>
      <c r="BK682" s="208"/>
      <c r="BL682" s="208"/>
      <c r="BM682" s="208"/>
      <c r="BN682" s="208"/>
      <c r="BO682" s="208"/>
      <c r="BP682" s="208"/>
      <c r="BQ682" s="208"/>
      <c r="BR682" s="208"/>
      <c r="BS682" s="208"/>
      <c r="BT682" s="208"/>
      <c r="BU682" s="208"/>
      <c r="BV682" s="208"/>
      <c r="BW682" s="208"/>
      <c r="BX682" s="208"/>
      <c r="BY682" s="208"/>
      <c r="BZ682" s="208"/>
      <c r="CA682" s="208"/>
      <c r="CB682" s="208"/>
      <c r="CC682" s="208"/>
      <c r="CD682" s="208"/>
      <c r="CE682" s="208"/>
      <c r="CF682" s="208"/>
      <c r="CG682" s="208"/>
      <c r="CH682" s="208"/>
      <c r="CI682" s="208"/>
      <c r="CJ682" s="208"/>
      <c r="CK682" s="208"/>
      <c r="CL682" s="208"/>
      <c r="CM682" s="208"/>
      <c r="CN682" s="208"/>
      <c r="CO682" s="208"/>
      <c r="CP682" s="208"/>
      <c r="CQ682" s="208"/>
      <c r="CR682" s="208"/>
      <c r="CS682" s="208"/>
      <c r="CT682" s="208"/>
      <c r="CU682" s="208"/>
      <c r="CV682" s="208"/>
      <c r="CW682" s="208"/>
      <c r="CX682" s="208"/>
      <c r="CY682" s="208"/>
      <c r="CZ682" s="208"/>
    </row>
    <row r="683" s="212" customFormat="true" ht="25.15" customHeight="true" x14ac:dyDescent="0.2">
      <c r="C683" s="1843" t="s">
        <v>310</v>
      </c>
      <c r="D683" s="1734"/>
      <c r="E683" s="558">
        <v>-3.3659278879099651E-3</v>
      </c>
      <c r="F683" s="488"/>
      <c r="G683" s="488"/>
      <c r="H683" s="1844" t="s">
        <v>301</v>
      </c>
      <c r="I683" s="1734"/>
      <c r="J683" s="559">
        <v>-5.9524809407431696E-3</v>
      </c>
      <c r="K683" s="488"/>
      <c r="L683" s="488"/>
      <c r="M683" s="1845" t="s">
        <v>301</v>
      </c>
      <c r="N683" s="1734"/>
      <c r="O683" s="560">
        <v>5.9635992539293109E-4</v>
      </c>
      <c r="P683" s="488"/>
      <c r="Q683" s="488"/>
      <c r="BA683" s="208"/>
      <c r="BB683" s="282"/>
      <c r="BC683" s="208"/>
      <c r="BD683" s="208"/>
      <c r="BE683" s="208"/>
      <c r="BF683" s="208"/>
      <c r="BG683" s="208"/>
      <c r="BH683" s="208"/>
      <c r="BI683" s="208"/>
      <c r="BJ683" s="208"/>
      <c r="BK683" s="208"/>
      <c r="BL683" s="208"/>
      <c r="BM683" s="208"/>
      <c r="BN683" s="208"/>
      <c r="BO683" s="208"/>
      <c r="BP683" s="208"/>
      <c r="BQ683" s="208"/>
      <c r="BR683" s="208"/>
      <c r="BS683" s="208"/>
      <c r="BT683" s="208"/>
      <c r="BU683" s="208"/>
      <c r="BV683" s="208"/>
      <c r="BW683" s="208"/>
      <c r="BX683" s="208"/>
      <c r="BY683" s="208"/>
      <c r="BZ683" s="208"/>
      <c r="CA683" s="208"/>
      <c r="CB683" s="208"/>
      <c r="CC683" s="208"/>
      <c r="CD683" s="208"/>
      <c r="CE683" s="208"/>
      <c r="CF683" s="208"/>
      <c r="CG683" s="208"/>
      <c r="CH683" s="208"/>
      <c r="CI683" s="208"/>
      <c r="CJ683" s="208"/>
      <c r="CK683" s="208"/>
      <c r="CL683" s="208"/>
      <c r="CM683" s="208"/>
      <c r="CN683" s="208"/>
      <c r="CO683" s="208"/>
      <c r="CP683" s="208"/>
      <c r="CQ683" s="208"/>
      <c r="CR683" s="208"/>
      <c r="CS683" s="208"/>
      <c r="CT683" s="208"/>
      <c r="CU683" s="208"/>
      <c r="CV683" s="208"/>
      <c r="CW683" s="208"/>
      <c r="CX683" s="208"/>
      <c r="CY683" s="208"/>
      <c r="CZ683" s="208"/>
    </row>
    <row r="684" s="212" customFormat="true" ht="25.15" customHeight="true" x14ac:dyDescent="0.2">
      <c r="C684" s="1843" t="s">
        <v>246</v>
      </c>
      <c r="D684" s="1734"/>
      <c r="E684" s="558">
        <v>-2.5121198701142232E-2</v>
      </c>
      <c r="F684" s="488"/>
      <c r="G684" s="488"/>
      <c r="H684" s="1844" t="s">
        <v>279</v>
      </c>
      <c r="I684" s="1734"/>
      <c r="J684" s="559">
        <v>-6.4591789447903201E-3</v>
      </c>
      <c r="K684" s="488"/>
      <c r="L684" s="488"/>
      <c r="M684" s="1845" t="s">
        <v>279</v>
      </c>
      <c r="N684" s="1734"/>
      <c r="O684" s="560">
        <v>-9.9004900884527083E-3</v>
      </c>
      <c r="P684" s="488"/>
      <c r="Q684" s="488"/>
      <c r="BA684" s="208"/>
      <c r="BB684" s="282"/>
      <c r="BC684" s="208"/>
      <c r="BD684" s="208"/>
      <c r="BE684" s="208"/>
      <c r="BF684" s="208"/>
      <c r="BG684" s="208"/>
      <c r="BH684" s="208"/>
      <c r="BI684" s="208"/>
      <c r="BJ684" s="208"/>
      <c r="BK684" s="208"/>
      <c r="BL684" s="208"/>
      <c r="BM684" s="208"/>
      <c r="BN684" s="208"/>
      <c r="BO684" s="208"/>
      <c r="BP684" s="208"/>
      <c r="BQ684" s="208"/>
      <c r="BR684" s="208"/>
      <c r="BS684" s="208"/>
      <c r="BT684" s="208"/>
      <c r="BU684" s="208"/>
      <c r="BV684" s="208"/>
      <c r="BW684" s="208"/>
      <c r="BX684" s="208"/>
      <c r="BY684" s="208"/>
      <c r="BZ684" s="208"/>
      <c r="CA684" s="208"/>
      <c r="CB684" s="208"/>
      <c r="CC684" s="208"/>
      <c r="CD684" s="208"/>
      <c r="CE684" s="208"/>
      <c r="CF684" s="208"/>
      <c r="CG684" s="208"/>
      <c r="CH684" s="208"/>
      <c r="CI684" s="208"/>
      <c r="CJ684" s="208"/>
      <c r="CK684" s="208"/>
      <c r="CL684" s="208"/>
      <c r="CM684" s="208"/>
      <c r="CN684" s="208"/>
      <c r="CO684" s="208"/>
      <c r="CP684" s="208"/>
      <c r="CQ684" s="208"/>
      <c r="CR684" s="208"/>
      <c r="CS684" s="208"/>
      <c r="CT684" s="208"/>
      <c r="CU684" s="208"/>
      <c r="CV684" s="208"/>
      <c r="CW684" s="208"/>
      <c r="CX684" s="208"/>
      <c r="CY684" s="208"/>
      <c r="CZ684" s="208"/>
    </row>
    <row r="685" s="212" customFormat="true" ht="25.15" customHeight="true" x14ac:dyDescent="0.2">
      <c r="C685" s="1843" t="s">
        <v>285</v>
      </c>
      <c r="D685" s="1734"/>
      <c r="E685" s="558">
        <v>-7.0735606044649273E-3</v>
      </c>
      <c r="F685" s="488"/>
      <c r="G685" s="488"/>
      <c r="H685" s="1844" t="s">
        <v>290</v>
      </c>
      <c r="I685" s="1734"/>
      <c r="J685" s="559">
        <v>-5.3056134105046197E-3</v>
      </c>
      <c r="K685" s="488"/>
      <c r="L685" s="488"/>
      <c r="M685" s="1845" t="s">
        <v>290</v>
      </c>
      <c r="N685" s="1734"/>
      <c r="O685" s="560">
        <v>5.7441873836471423E-3</v>
      </c>
      <c r="P685" s="488"/>
      <c r="Q685" s="488"/>
      <c r="BA685" s="208"/>
      <c r="BB685" s="282"/>
      <c r="BC685" s="208"/>
      <c r="BD685" s="208"/>
      <c r="BE685" s="208"/>
      <c r="BF685" s="208"/>
      <c r="BG685" s="208"/>
      <c r="BH685" s="208"/>
      <c r="BI685" s="208"/>
      <c r="BJ685" s="208"/>
      <c r="BK685" s="208"/>
      <c r="BL685" s="208"/>
      <c r="BM685" s="208"/>
      <c r="BN685" s="208"/>
      <c r="BO685" s="208"/>
      <c r="BP685" s="208"/>
      <c r="BQ685" s="208"/>
      <c r="BR685" s="208"/>
      <c r="BS685" s="208"/>
      <c r="BT685" s="208"/>
      <c r="BU685" s="208"/>
      <c r="BV685" s="208"/>
      <c r="BW685" s="208"/>
      <c r="BX685" s="208"/>
      <c r="BY685" s="208"/>
      <c r="BZ685" s="208"/>
      <c r="CA685" s="208"/>
      <c r="CB685" s="208"/>
      <c r="CC685" s="208"/>
      <c r="CD685" s="208"/>
      <c r="CE685" s="208"/>
      <c r="CF685" s="208"/>
      <c r="CG685" s="208"/>
      <c r="CH685" s="208"/>
      <c r="CI685" s="208"/>
      <c r="CJ685" s="208"/>
      <c r="CK685" s="208"/>
      <c r="CL685" s="208"/>
      <c r="CM685" s="208"/>
      <c r="CN685" s="208"/>
      <c r="CO685" s="208"/>
      <c r="CP685" s="208"/>
      <c r="CQ685" s="208"/>
      <c r="CR685" s="208"/>
      <c r="CS685" s="208"/>
      <c r="CT685" s="208"/>
      <c r="CU685" s="208"/>
      <c r="CV685" s="208"/>
      <c r="CW685" s="208"/>
      <c r="CX685" s="208"/>
      <c r="CY685" s="208"/>
      <c r="CZ685" s="208"/>
    </row>
    <row r="686" s="212" customFormat="true" ht="25.15" customHeight="true" x14ac:dyDescent="0.2">
      <c r="C686" s="1843" t="s">
        <v>274</v>
      </c>
      <c r="D686" s="1734"/>
      <c r="E686" s="558">
        <v>-9.2322083295071512E-3</v>
      </c>
      <c r="F686" s="488"/>
      <c r="G686" s="488"/>
      <c r="H686" s="1844" t="s">
        <v>287</v>
      </c>
      <c r="I686" s="1734"/>
      <c r="J686" s="559">
        <v>3.3586971956755798E-3</v>
      </c>
      <c r="K686" s="488"/>
      <c r="L686" s="488"/>
      <c r="M686" s="1845" t="s">
        <v>287</v>
      </c>
      <c r="N686" s="1734"/>
      <c r="O686" s="560">
        <v>1.1785452900837334E-2</v>
      </c>
      <c r="P686" s="488"/>
      <c r="Q686" s="488"/>
      <c r="BA686" s="208"/>
      <c r="BB686" s="282"/>
      <c r="BC686" s="208"/>
      <c r="BD686" s="208"/>
      <c r="BE686" s="208"/>
      <c r="BF686" s="208"/>
      <c r="BG686" s="208"/>
      <c r="BH686" s="208"/>
      <c r="BI686" s="208"/>
      <c r="BJ686" s="208"/>
      <c r="BK686" s="208"/>
      <c r="BL686" s="208"/>
      <c r="BM686" s="208"/>
      <c r="BN686" s="208"/>
      <c r="BO686" s="208"/>
      <c r="BP686" s="208"/>
      <c r="BQ686" s="208"/>
      <c r="BR686" s="208"/>
      <c r="BS686" s="208"/>
      <c r="BT686" s="208"/>
      <c r="BU686" s="208"/>
      <c r="BV686" s="208"/>
      <c r="BW686" s="208"/>
      <c r="BX686" s="208"/>
      <c r="BY686" s="208"/>
      <c r="BZ686" s="208"/>
      <c r="CA686" s="208"/>
      <c r="CB686" s="208"/>
      <c r="CC686" s="208"/>
      <c r="CD686" s="208"/>
      <c r="CE686" s="208"/>
      <c r="CF686" s="208"/>
      <c r="CG686" s="208"/>
      <c r="CH686" s="208"/>
      <c r="CI686" s="208"/>
      <c r="CJ686" s="208"/>
      <c r="CK686" s="208"/>
      <c r="CL686" s="208"/>
      <c r="CM686" s="208"/>
      <c r="CN686" s="208"/>
      <c r="CO686" s="208"/>
      <c r="CP686" s="208"/>
      <c r="CQ686" s="208"/>
      <c r="CR686" s="208"/>
      <c r="CS686" s="208"/>
      <c r="CT686" s="208"/>
      <c r="CU686" s="208"/>
      <c r="CV686" s="208"/>
      <c r="CW686" s="208"/>
      <c r="CX686" s="208"/>
      <c r="CY686" s="208"/>
      <c r="CZ686" s="208"/>
    </row>
    <row r="687" s="212" customFormat="true" ht="25.15" customHeight="true" x14ac:dyDescent="0.2">
      <c r="C687" s="1843" t="s">
        <v>275</v>
      </c>
      <c r="D687" s="1734"/>
      <c r="E687" s="558">
        <v>-6.2444952103635305E-3</v>
      </c>
      <c r="F687" s="488"/>
      <c r="G687" s="488"/>
      <c r="H687" s="1844" t="s">
        <v>303</v>
      </c>
      <c r="I687" s="1734"/>
      <c r="J687" s="559">
        <v>-9.4314512435534931E-4</v>
      </c>
      <c r="K687" s="488"/>
      <c r="L687" s="488"/>
      <c r="M687" s="1845" t="s">
        <v>303</v>
      </c>
      <c r="N687" s="1734"/>
      <c r="O687" s="560">
        <v>1.2807625136247395E-3</v>
      </c>
      <c r="P687" s="488"/>
      <c r="Q687" s="488"/>
      <c r="BA687" s="208"/>
      <c r="BB687" s="282"/>
      <c r="BC687" s="208"/>
      <c r="BD687" s="208"/>
      <c r="BE687" s="208"/>
      <c r="BF687" s="208"/>
      <c r="BG687" s="208"/>
      <c r="BH687" s="208"/>
      <c r="BI687" s="208"/>
      <c r="BJ687" s="208"/>
      <c r="BK687" s="208"/>
      <c r="BL687" s="208"/>
      <c r="BM687" s="208"/>
      <c r="BN687" s="208"/>
      <c r="BO687" s="208"/>
      <c r="BP687" s="208"/>
      <c r="BQ687" s="208"/>
      <c r="BR687" s="208"/>
      <c r="BS687" s="208"/>
      <c r="BT687" s="208"/>
      <c r="BU687" s="208"/>
      <c r="BV687" s="208"/>
      <c r="BW687" s="208"/>
      <c r="BX687" s="208"/>
      <c r="BY687" s="208"/>
      <c r="BZ687" s="208"/>
      <c r="CA687" s="208"/>
      <c r="CB687" s="208"/>
      <c r="CC687" s="208"/>
      <c r="CD687" s="208"/>
      <c r="CE687" s="208"/>
      <c r="CF687" s="208"/>
      <c r="CG687" s="208"/>
      <c r="CH687" s="208"/>
      <c r="CI687" s="208"/>
      <c r="CJ687" s="208"/>
      <c r="CK687" s="208"/>
      <c r="CL687" s="208"/>
      <c r="CM687" s="208"/>
      <c r="CN687" s="208"/>
      <c r="CO687" s="208"/>
      <c r="CP687" s="208"/>
      <c r="CQ687" s="208"/>
      <c r="CR687" s="208"/>
      <c r="CS687" s="208"/>
      <c r="CT687" s="208"/>
      <c r="CU687" s="208"/>
      <c r="CV687" s="208"/>
      <c r="CW687" s="208"/>
      <c r="CX687" s="208"/>
      <c r="CY687" s="208"/>
      <c r="CZ687" s="208"/>
    </row>
    <row r="688" s="212" customFormat="true" ht="25.15" customHeight="true" x14ac:dyDescent="0.2">
      <c r="C688" s="1843" t="s">
        <v>309</v>
      </c>
      <c r="D688" s="1734"/>
      <c r="E688" s="558">
        <v>-1.4553861390652811E-3</v>
      </c>
      <c r="F688" s="488"/>
      <c r="G688" s="488"/>
      <c r="H688" s="1844" t="s">
        <v>278</v>
      </c>
      <c r="I688" s="1734"/>
      <c r="J688" s="559">
        <v>2.3215614165519967E-3</v>
      </c>
      <c r="K688" s="488"/>
      <c r="L688" s="488"/>
      <c r="M688" s="1845" t="s">
        <v>278</v>
      </c>
      <c r="N688" s="1734"/>
      <c r="O688" s="560">
        <v>7.3300203718456693E-3</v>
      </c>
      <c r="P688" s="488"/>
      <c r="Q688" s="488"/>
      <c r="BA688" s="208"/>
      <c r="BB688" s="282"/>
      <c r="BC688" s="208"/>
      <c r="BD688" s="208"/>
      <c r="BE688" s="208"/>
      <c r="BF688" s="208"/>
      <c r="BG688" s="208"/>
      <c r="BH688" s="208"/>
      <c r="BI688" s="208"/>
      <c r="BJ688" s="208"/>
      <c r="BK688" s="208"/>
      <c r="BL688" s="208"/>
      <c r="BM688" s="208"/>
      <c r="BN688" s="208"/>
      <c r="BO688" s="208"/>
      <c r="BP688" s="208"/>
      <c r="BQ688" s="208"/>
      <c r="BR688" s="208"/>
      <c r="BS688" s="208"/>
      <c r="BT688" s="208"/>
      <c r="BU688" s="208"/>
      <c r="BV688" s="208"/>
      <c r="BW688" s="208"/>
      <c r="BX688" s="208"/>
      <c r="BY688" s="208"/>
      <c r="BZ688" s="208"/>
      <c r="CA688" s="208"/>
      <c r="CB688" s="208"/>
      <c r="CC688" s="208"/>
      <c r="CD688" s="208"/>
      <c r="CE688" s="208"/>
      <c r="CF688" s="208"/>
      <c r="CG688" s="208"/>
      <c r="CH688" s="208"/>
      <c r="CI688" s="208"/>
      <c r="CJ688" s="208"/>
      <c r="CK688" s="208"/>
      <c r="CL688" s="208"/>
      <c r="CM688" s="208"/>
      <c r="CN688" s="208"/>
      <c r="CO688" s="208"/>
      <c r="CP688" s="208"/>
      <c r="CQ688" s="208"/>
      <c r="CR688" s="208"/>
      <c r="CS688" s="208"/>
      <c r="CT688" s="208"/>
      <c r="CU688" s="208"/>
      <c r="CV688" s="208"/>
      <c r="CW688" s="208"/>
      <c r="CX688" s="208"/>
      <c r="CY688" s="208"/>
      <c r="CZ688" s="208"/>
    </row>
    <row r="689" s="212" customFormat="true" ht="25.15" customHeight="true" x14ac:dyDescent="0.2">
      <c r="C689" s="1843" t="s">
        <v>265</v>
      </c>
      <c r="D689" s="1734"/>
      <c r="E689" s="558">
        <v>-7.1176067091735865E-3</v>
      </c>
      <c r="F689" s="488"/>
      <c r="G689" s="488"/>
      <c r="H689" s="1844" t="s">
        <v>252</v>
      </c>
      <c r="I689" s="1734"/>
      <c r="J689" s="559">
        <v>2.9713560385656923E-2</v>
      </c>
      <c r="K689" s="488"/>
      <c r="L689" s="488"/>
      <c r="M689" s="1845" t="s">
        <v>252</v>
      </c>
      <c r="N689" s="1734"/>
      <c r="O689" s="560">
        <v>2.9661698232684212E-2</v>
      </c>
      <c r="P689" s="488"/>
      <c r="Q689" s="488"/>
      <c r="BA689" s="208"/>
      <c r="BB689" s="282"/>
      <c r="BC689" s="208"/>
      <c r="BD689" s="208"/>
      <c r="BE689" s="208"/>
      <c r="BF689" s="208"/>
      <c r="BG689" s="208"/>
      <c r="BH689" s="208"/>
      <c r="BI689" s="208"/>
      <c r="BJ689" s="208"/>
      <c r="BK689" s="208"/>
      <c r="BL689" s="208"/>
      <c r="BM689" s="208"/>
      <c r="BN689" s="208"/>
      <c r="BO689" s="208"/>
      <c r="BP689" s="208"/>
      <c r="BQ689" s="208"/>
      <c r="BR689" s="208"/>
      <c r="BS689" s="208"/>
      <c r="BT689" s="208"/>
      <c r="BU689" s="208"/>
      <c r="BV689" s="208"/>
      <c r="BW689" s="208"/>
      <c r="BX689" s="208"/>
      <c r="BY689" s="208"/>
      <c r="BZ689" s="208"/>
      <c r="CA689" s="208"/>
      <c r="CB689" s="208"/>
      <c r="CC689" s="208"/>
      <c r="CD689" s="208"/>
      <c r="CE689" s="208"/>
      <c r="CF689" s="208"/>
      <c r="CG689" s="208"/>
      <c r="CH689" s="208"/>
      <c r="CI689" s="208"/>
      <c r="CJ689" s="208"/>
      <c r="CK689" s="208"/>
      <c r="CL689" s="208"/>
      <c r="CM689" s="208"/>
      <c r="CN689" s="208"/>
      <c r="CO689" s="208"/>
      <c r="CP689" s="208"/>
      <c r="CQ689" s="208"/>
      <c r="CR689" s="208"/>
      <c r="CS689" s="208"/>
      <c r="CT689" s="208"/>
      <c r="CU689" s="208"/>
      <c r="CV689" s="208"/>
      <c r="CW689" s="208"/>
      <c r="CX689" s="208"/>
      <c r="CY689" s="208"/>
      <c r="CZ689" s="208"/>
    </row>
    <row r="690" s="212" customFormat="true" ht="25.15" customHeight="true" x14ac:dyDescent="0.2">
      <c r="C690" s="1843" t="s">
        <v>297</v>
      </c>
      <c r="D690" s="1734"/>
      <c r="E690" s="558">
        <v>-5.9081260162940625E-4</v>
      </c>
      <c r="F690" s="488"/>
      <c r="G690" s="488"/>
      <c r="H690" s="1844" t="s">
        <v>237</v>
      </c>
      <c r="I690" s="1734"/>
      <c r="J690" s="559">
        <v>-5.9553387745354463E-3</v>
      </c>
      <c r="K690" s="488"/>
      <c r="L690" s="488"/>
      <c r="M690" s="1845" t="s">
        <v>237</v>
      </c>
      <c r="N690" s="1734"/>
      <c r="O690" s="560">
        <v>5.2278070822717196E-2</v>
      </c>
      <c r="P690" s="488"/>
      <c r="Q690" s="488"/>
      <c r="BA690" s="208"/>
      <c r="BB690" s="282"/>
      <c r="BC690" s="208"/>
      <c r="BD690" s="208"/>
      <c r="BE690" s="208"/>
      <c r="BF690" s="208"/>
      <c r="BG690" s="208"/>
      <c r="BH690" s="208"/>
      <c r="BI690" s="208"/>
      <c r="BJ690" s="208"/>
      <c r="BK690" s="208"/>
      <c r="BL690" s="208"/>
      <c r="BM690" s="208"/>
      <c r="BN690" s="208"/>
      <c r="BO690" s="208"/>
      <c r="BP690" s="208"/>
      <c r="BQ690" s="208"/>
      <c r="BR690" s="208"/>
      <c r="BS690" s="208"/>
      <c r="BT690" s="208"/>
      <c r="BU690" s="208"/>
      <c r="BV690" s="208"/>
      <c r="BW690" s="208"/>
      <c r="BX690" s="208"/>
      <c r="BY690" s="208"/>
      <c r="BZ690" s="208"/>
      <c r="CA690" s="208"/>
      <c r="CB690" s="208"/>
      <c r="CC690" s="208"/>
      <c r="CD690" s="208"/>
      <c r="CE690" s="208"/>
      <c r="CF690" s="208"/>
      <c r="CG690" s="208"/>
      <c r="CH690" s="208"/>
      <c r="CI690" s="208"/>
      <c r="CJ690" s="208"/>
      <c r="CK690" s="208"/>
      <c r="CL690" s="208"/>
      <c r="CM690" s="208"/>
      <c r="CN690" s="208"/>
      <c r="CO690" s="208"/>
      <c r="CP690" s="208"/>
      <c r="CQ690" s="208"/>
      <c r="CR690" s="208"/>
      <c r="CS690" s="208"/>
      <c r="CT690" s="208"/>
      <c r="CU690" s="208"/>
      <c r="CV690" s="208"/>
      <c r="CW690" s="208"/>
      <c r="CX690" s="208"/>
      <c r="CY690" s="208"/>
      <c r="CZ690" s="208"/>
    </row>
    <row r="691" s="212" customFormat="true" ht="25.15" customHeight="true" x14ac:dyDescent="0.2">
      <c r="C691" s="1843" t="s">
        <v>315</v>
      </c>
      <c r="D691" s="1734"/>
      <c r="E691" s="558">
        <v>-1.3144078190667422E-3</v>
      </c>
      <c r="F691" s="488"/>
      <c r="G691" s="488"/>
      <c r="H691" s="1844" t="s">
        <v>284</v>
      </c>
      <c r="I691" s="1734"/>
      <c r="J691" s="559">
        <v>2.6499319795230528E-3</v>
      </c>
      <c r="K691" s="488"/>
      <c r="L691" s="488"/>
      <c r="M691" s="1845" t="s">
        <v>284</v>
      </c>
      <c r="N691" s="1734"/>
      <c r="O691" s="560">
        <v>7.7267407115786625E-3</v>
      </c>
      <c r="P691" s="488"/>
      <c r="Q691" s="488"/>
      <c r="BA691" s="208"/>
      <c r="BB691" s="282"/>
      <c r="BC691" s="208"/>
      <c r="BD691" s="208"/>
      <c r="BE691" s="208"/>
      <c r="BF691" s="208"/>
      <c r="BG691" s="208"/>
      <c r="BH691" s="208"/>
      <c r="BI691" s="208"/>
      <c r="BJ691" s="208"/>
      <c r="BK691" s="208"/>
      <c r="BL691" s="208"/>
      <c r="BM691" s="208"/>
      <c r="BN691" s="208"/>
      <c r="BO691" s="208"/>
      <c r="BP691" s="208"/>
      <c r="BQ691" s="208"/>
      <c r="BR691" s="208"/>
      <c r="BS691" s="208"/>
      <c r="BT691" s="208"/>
      <c r="BU691" s="208"/>
      <c r="BV691" s="208"/>
      <c r="BW691" s="208"/>
      <c r="BX691" s="208"/>
      <c r="BY691" s="208"/>
      <c r="BZ691" s="208"/>
      <c r="CA691" s="208"/>
      <c r="CB691" s="208"/>
      <c r="CC691" s="208"/>
      <c r="CD691" s="208"/>
      <c r="CE691" s="208"/>
      <c r="CF691" s="208"/>
      <c r="CG691" s="208"/>
      <c r="CH691" s="208"/>
      <c r="CI691" s="208"/>
      <c r="CJ691" s="208"/>
      <c r="CK691" s="208"/>
      <c r="CL691" s="208"/>
      <c r="CM691" s="208"/>
      <c r="CN691" s="208"/>
      <c r="CO691" s="208"/>
      <c r="CP691" s="208"/>
      <c r="CQ691" s="208"/>
      <c r="CR691" s="208"/>
      <c r="CS691" s="208"/>
      <c r="CT691" s="208"/>
      <c r="CU691" s="208"/>
      <c r="CV691" s="208"/>
      <c r="CW691" s="208"/>
      <c r="CX691" s="208"/>
      <c r="CY691" s="208"/>
      <c r="CZ691" s="208"/>
    </row>
    <row r="692" s="212" customFormat="true" ht="25.15" customHeight="true" x14ac:dyDescent="0.2">
      <c r="C692" s="1843" t="s">
        <v>291</v>
      </c>
      <c r="D692" s="1734"/>
      <c r="E692" s="558">
        <v>-2.8515344861957974E-3</v>
      </c>
      <c r="F692" s="488"/>
      <c r="G692" s="488"/>
      <c r="H692" s="1844" t="s">
        <v>244</v>
      </c>
      <c r="I692" s="1734"/>
      <c r="J692" s="559">
        <v>3.801864913710612E-2</v>
      </c>
      <c r="K692" s="488"/>
      <c r="L692" s="488"/>
      <c r="M692" s="1845" t="s">
        <v>244</v>
      </c>
      <c r="N692" s="1734"/>
      <c r="O692" s="560">
        <v>3.1330223761829187E-2</v>
      </c>
      <c r="P692" s="488"/>
      <c r="Q692" s="488"/>
      <c r="BA692" s="208"/>
      <c r="BB692" s="282"/>
      <c r="BC692" s="208"/>
      <c r="BD692" s="208"/>
      <c r="BE692" s="208"/>
      <c r="BF692" s="208"/>
      <c r="BG692" s="208"/>
      <c r="BH692" s="208"/>
      <c r="BI692" s="208"/>
      <c r="BJ692" s="208"/>
      <c r="BK692" s="208"/>
      <c r="BL692" s="208"/>
      <c r="BM692" s="208"/>
      <c r="BN692" s="208"/>
      <c r="BO692" s="208"/>
      <c r="BP692" s="208"/>
      <c r="BQ692" s="208"/>
      <c r="BR692" s="208"/>
      <c r="BS692" s="208"/>
      <c r="BT692" s="208"/>
      <c r="BU692" s="208"/>
      <c r="BV692" s="208"/>
      <c r="BW692" s="208"/>
      <c r="BX692" s="208"/>
      <c r="BY692" s="208"/>
      <c r="BZ692" s="208"/>
      <c r="CA692" s="208"/>
      <c r="CB692" s="208"/>
      <c r="CC692" s="208"/>
      <c r="CD692" s="208"/>
      <c r="CE692" s="208"/>
      <c r="CF692" s="208"/>
      <c r="CG692" s="208"/>
      <c r="CH692" s="208"/>
      <c r="CI692" s="208"/>
      <c r="CJ692" s="208"/>
      <c r="CK692" s="208"/>
      <c r="CL692" s="208"/>
      <c r="CM692" s="208"/>
      <c r="CN692" s="208"/>
      <c r="CO692" s="208"/>
      <c r="CP692" s="208"/>
      <c r="CQ692" s="208"/>
      <c r="CR692" s="208"/>
      <c r="CS692" s="208"/>
      <c r="CT692" s="208"/>
      <c r="CU692" s="208"/>
      <c r="CV692" s="208"/>
      <c r="CW692" s="208"/>
      <c r="CX692" s="208"/>
      <c r="CY692" s="208"/>
      <c r="CZ692" s="208"/>
    </row>
    <row r="693" s="212" customFormat="true" ht="25.15" customHeight="true" x14ac:dyDescent="0.2">
      <c r="C693" s="1843" t="s">
        <v>259</v>
      </c>
      <c r="D693" s="1734"/>
      <c r="E693" s="558">
        <v>-1.0181895509122015E-2</v>
      </c>
      <c r="F693" s="488"/>
      <c r="G693" s="488"/>
      <c r="H693" s="1844" t="s">
        <v>318</v>
      </c>
      <c r="I693" s="1734"/>
      <c r="J693" s="559">
        <v>1.1922555643727759E-4</v>
      </c>
      <c r="K693" s="488"/>
      <c r="L693" s="488"/>
      <c r="M693" s="1845" t="s">
        <v>318</v>
      </c>
      <c r="N693" s="1734"/>
      <c r="O693" s="560">
        <v>-2.7829109422092599E-4</v>
      </c>
      <c r="P693" s="488"/>
      <c r="Q693" s="488"/>
      <c r="BA693" s="208"/>
      <c r="BB693" s="282"/>
      <c r="BC693" s="208"/>
      <c r="BD693" s="208"/>
      <c r="BE693" s="208"/>
      <c r="BF693" s="208"/>
      <c r="BG693" s="208"/>
      <c r="BH693" s="208"/>
      <c r="BI693" s="208"/>
      <c r="BJ693" s="208"/>
      <c r="BK693" s="208"/>
      <c r="BL693" s="208"/>
      <c r="BM693" s="208"/>
      <c r="BN693" s="208"/>
      <c r="BO693" s="208"/>
      <c r="BP693" s="208"/>
      <c r="BQ693" s="208"/>
      <c r="BR693" s="208"/>
      <c r="BS693" s="208"/>
      <c r="BT693" s="208"/>
      <c r="BU693" s="208"/>
      <c r="BV693" s="208"/>
      <c r="BW693" s="208"/>
      <c r="BX693" s="208"/>
      <c r="BY693" s="208"/>
      <c r="BZ693" s="208"/>
      <c r="CA693" s="208"/>
      <c r="CB693" s="208"/>
      <c r="CC693" s="208"/>
      <c r="CD693" s="208"/>
      <c r="CE693" s="208"/>
      <c r="CF693" s="208"/>
      <c r="CG693" s="208"/>
      <c r="CH693" s="208"/>
      <c r="CI693" s="208"/>
      <c r="CJ693" s="208"/>
      <c r="CK693" s="208"/>
      <c r="CL693" s="208"/>
      <c r="CM693" s="208"/>
      <c r="CN693" s="208"/>
      <c r="CO693" s="208"/>
      <c r="CP693" s="208"/>
      <c r="CQ693" s="208"/>
      <c r="CR693" s="208"/>
      <c r="CS693" s="208"/>
      <c r="CT693" s="208"/>
      <c r="CU693" s="208"/>
      <c r="CV693" s="208"/>
      <c r="CW693" s="208"/>
      <c r="CX693" s="208"/>
      <c r="CY693" s="208"/>
      <c r="CZ693" s="208"/>
    </row>
    <row r="694" s="212" customFormat="true" ht="25.15" customHeight="true" x14ac:dyDescent="0.2">
      <c r="C694" s="1843" t="s">
        <v>302</v>
      </c>
      <c r="D694" s="1734"/>
      <c r="E694" s="558">
        <v>-2.0228621681519609E-3</v>
      </c>
      <c r="F694" s="488"/>
      <c r="G694" s="488"/>
      <c r="H694" s="1844" t="s">
        <v>306</v>
      </c>
      <c r="I694" s="1734"/>
      <c r="J694" s="559">
        <v>-7.2650389178257968E-3</v>
      </c>
      <c r="K694" s="488"/>
      <c r="L694" s="488"/>
      <c r="M694" s="1845" t="s">
        <v>306</v>
      </c>
      <c r="N694" s="1734"/>
      <c r="O694" s="560">
        <v>-4.5142740249144025E-3</v>
      </c>
      <c r="P694" s="488"/>
      <c r="Q694" s="488"/>
      <c r="BA694" s="208"/>
      <c r="BB694" s="282"/>
      <c r="BC694" s="208"/>
      <c r="BD694" s="208"/>
      <c r="BE694" s="208"/>
      <c r="BF694" s="208"/>
      <c r="BG694" s="208"/>
      <c r="BH694" s="208"/>
      <c r="BI694" s="208"/>
      <c r="BJ694" s="208"/>
      <c r="BK694" s="208"/>
      <c r="BL694" s="208"/>
      <c r="BM694" s="208"/>
      <c r="BN694" s="208"/>
      <c r="BO694" s="208"/>
      <c r="BP694" s="208"/>
      <c r="BQ694" s="208"/>
      <c r="BR694" s="208"/>
      <c r="BS694" s="208"/>
      <c r="BT694" s="208"/>
      <c r="BU694" s="208"/>
      <c r="BV694" s="208"/>
      <c r="BW694" s="208"/>
      <c r="BX694" s="208"/>
      <c r="BY694" s="208"/>
      <c r="BZ694" s="208"/>
      <c r="CA694" s="208"/>
      <c r="CB694" s="208"/>
      <c r="CC694" s="208"/>
      <c r="CD694" s="208"/>
      <c r="CE694" s="208"/>
      <c r="CF694" s="208"/>
      <c r="CG694" s="208"/>
      <c r="CH694" s="208"/>
      <c r="CI694" s="208"/>
      <c r="CJ694" s="208"/>
      <c r="CK694" s="208"/>
      <c r="CL694" s="208"/>
      <c r="CM694" s="208"/>
      <c r="CN694" s="208"/>
      <c r="CO694" s="208"/>
      <c r="CP694" s="208"/>
      <c r="CQ694" s="208"/>
      <c r="CR694" s="208"/>
      <c r="CS694" s="208"/>
      <c r="CT694" s="208"/>
      <c r="CU694" s="208"/>
      <c r="CV694" s="208"/>
      <c r="CW694" s="208"/>
      <c r="CX694" s="208"/>
      <c r="CY694" s="208"/>
      <c r="CZ694" s="208"/>
    </row>
    <row r="695" s="212" customFormat="true" ht="25.15" customHeight="true" x14ac:dyDescent="0.2">
      <c r="C695" s="1843" t="s">
        <v>296</v>
      </c>
      <c r="D695" s="1734"/>
      <c r="E695" s="558">
        <v>2.8426825613931898E-3</v>
      </c>
      <c r="F695" s="488"/>
      <c r="G695" s="488"/>
      <c r="H695" s="1844" t="s">
        <v>256</v>
      </c>
      <c r="I695" s="1734"/>
      <c r="J695" s="559">
        <v>-1.8241503261990484E-2</v>
      </c>
      <c r="K695" s="488"/>
      <c r="L695" s="488"/>
      <c r="M695" s="1845" t="s">
        <v>256</v>
      </c>
      <c r="N695" s="1734"/>
      <c r="O695" s="560">
        <v>-1.5672515242249538E-2</v>
      </c>
      <c r="P695" s="488"/>
      <c r="Q695" s="488"/>
      <c r="BA695" s="208"/>
      <c r="BB695" s="282"/>
      <c r="BC695" s="208"/>
      <c r="BD695" s="208"/>
      <c r="BE695" s="208"/>
      <c r="BF695" s="208"/>
      <c r="BG695" s="208"/>
      <c r="BH695" s="208"/>
      <c r="BI695" s="208"/>
      <c r="BJ695" s="208"/>
      <c r="BK695" s="208"/>
      <c r="BL695" s="208"/>
      <c r="BM695" s="208"/>
      <c r="BN695" s="208"/>
      <c r="BO695" s="208"/>
      <c r="BP695" s="208"/>
      <c r="BQ695" s="208"/>
      <c r="BR695" s="208"/>
      <c r="BS695" s="208"/>
      <c r="BT695" s="208"/>
      <c r="BU695" s="208"/>
      <c r="BV695" s="208"/>
      <c r="BW695" s="208"/>
      <c r="BX695" s="208"/>
      <c r="BY695" s="208"/>
      <c r="BZ695" s="208"/>
      <c r="CA695" s="208"/>
      <c r="CB695" s="208"/>
      <c r="CC695" s="208"/>
      <c r="CD695" s="208"/>
      <c r="CE695" s="208"/>
      <c r="CF695" s="208"/>
      <c r="CG695" s="208"/>
      <c r="CH695" s="208"/>
      <c r="CI695" s="208"/>
      <c r="CJ695" s="208"/>
      <c r="CK695" s="208"/>
      <c r="CL695" s="208"/>
      <c r="CM695" s="208"/>
      <c r="CN695" s="208"/>
      <c r="CO695" s="208"/>
      <c r="CP695" s="208"/>
      <c r="CQ695" s="208"/>
      <c r="CR695" s="208"/>
      <c r="CS695" s="208"/>
      <c r="CT695" s="208"/>
      <c r="CU695" s="208"/>
      <c r="CV695" s="208"/>
      <c r="CW695" s="208"/>
      <c r="CX695" s="208"/>
      <c r="CY695" s="208"/>
      <c r="CZ695" s="208"/>
    </row>
    <row r="696" s="212" customFormat="true" ht="25.15" customHeight="true" x14ac:dyDescent="0.2">
      <c r="C696" s="1843" t="s">
        <v>273</v>
      </c>
      <c r="D696" s="1734"/>
      <c r="E696" s="558">
        <v>-6.8387023786772123E-3</v>
      </c>
      <c r="F696" s="488"/>
      <c r="G696" s="488"/>
      <c r="H696" s="1844" t="s">
        <v>240</v>
      </c>
      <c r="I696" s="1734"/>
      <c r="J696" s="559">
        <v>-4.0681038309520107E-2</v>
      </c>
      <c r="K696" s="488"/>
      <c r="L696" s="488"/>
      <c r="M696" s="1845" t="s">
        <v>240</v>
      </c>
      <c r="N696" s="1734"/>
      <c r="O696" s="560">
        <v>-4.4279166447981771E-2</v>
      </c>
      <c r="P696" s="488"/>
      <c r="Q696" s="488"/>
      <c r="BA696" s="208"/>
      <c r="BB696" s="282"/>
      <c r="BC696" s="208"/>
      <c r="BD696" s="208"/>
      <c r="BE696" s="208"/>
      <c r="BF696" s="208"/>
      <c r="BG696" s="208"/>
      <c r="BH696" s="208"/>
      <c r="BI696" s="208"/>
      <c r="BJ696" s="208"/>
      <c r="BK696" s="208"/>
      <c r="BL696" s="208"/>
      <c r="BM696" s="208"/>
      <c r="BN696" s="208"/>
      <c r="BO696" s="208"/>
      <c r="BP696" s="208"/>
      <c r="BQ696" s="208"/>
      <c r="BR696" s="208"/>
      <c r="BS696" s="208"/>
      <c r="BT696" s="208"/>
      <c r="BU696" s="208"/>
      <c r="BV696" s="208"/>
      <c r="BW696" s="208"/>
      <c r="BX696" s="208"/>
      <c r="BY696" s="208"/>
      <c r="BZ696" s="208"/>
      <c r="CA696" s="208"/>
      <c r="CB696" s="208"/>
      <c r="CC696" s="208"/>
      <c r="CD696" s="208"/>
      <c r="CE696" s="208"/>
      <c r="CF696" s="208"/>
      <c r="CG696" s="208"/>
      <c r="CH696" s="208"/>
      <c r="CI696" s="208"/>
      <c r="CJ696" s="208"/>
      <c r="CK696" s="208"/>
      <c r="CL696" s="208"/>
      <c r="CM696" s="208"/>
      <c r="CN696" s="208"/>
      <c r="CO696" s="208"/>
      <c r="CP696" s="208"/>
      <c r="CQ696" s="208"/>
      <c r="CR696" s="208"/>
      <c r="CS696" s="208"/>
      <c r="CT696" s="208"/>
      <c r="CU696" s="208"/>
      <c r="CV696" s="208"/>
      <c r="CW696" s="208"/>
      <c r="CX696" s="208"/>
      <c r="CY696" s="208"/>
      <c r="CZ696" s="208"/>
    </row>
    <row r="697" s="212" customFormat="true" ht="25.15" customHeight="true" x14ac:dyDescent="0.2">
      <c r="C697" s="1843" t="s">
        <v>230</v>
      </c>
      <c r="D697" s="1734"/>
      <c r="E697" s="558">
        <v>5.4287593182069813E-2</v>
      </c>
      <c r="F697" s="488"/>
      <c r="G697" s="488"/>
      <c r="H697" s="1844" t="s">
        <v>269</v>
      </c>
      <c r="I697" s="1734"/>
      <c r="J697" s="559">
        <v>-1.0408323783181055E-2</v>
      </c>
      <c r="K697" s="488"/>
      <c r="L697" s="488"/>
      <c r="M697" s="1845" t="s">
        <v>269</v>
      </c>
      <c r="N697" s="1734"/>
      <c r="O697" s="560">
        <v>-1.2313790910148155E-2</v>
      </c>
      <c r="P697" s="488"/>
      <c r="Q697" s="488"/>
      <c r="BA697" s="208"/>
      <c r="BB697" s="282"/>
      <c r="BC697" s="208"/>
      <c r="BD697" s="208"/>
      <c r="BE697" s="208"/>
      <c r="BF697" s="208"/>
      <c r="BG697" s="208"/>
      <c r="BH697" s="208"/>
      <c r="BI697" s="208"/>
      <c r="BJ697" s="208"/>
      <c r="BK697" s="208"/>
      <c r="BL697" s="208"/>
      <c r="BM697" s="208"/>
      <c r="BN697" s="208"/>
      <c r="BO697" s="208"/>
      <c r="BP697" s="208"/>
      <c r="BQ697" s="208"/>
      <c r="BR697" s="208"/>
      <c r="BS697" s="208"/>
      <c r="BT697" s="208"/>
      <c r="BU697" s="208"/>
      <c r="BV697" s="208"/>
      <c r="BW697" s="208"/>
      <c r="BX697" s="208"/>
      <c r="BY697" s="208"/>
      <c r="BZ697" s="208"/>
      <c r="CA697" s="208"/>
      <c r="CB697" s="208"/>
      <c r="CC697" s="208"/>
      <c r="CD697" s="208"/>
      <c r="CE697" s="208"/>
      <c r="CF697" s="208"/>
      <c r="CG697" s="208"/>
      <c r="CH697" s="208"/>
      <c r="CI697" s="208"/>
      <c r="CJ697" s="208"/>
      <c r="CK697" s="208"/>
      <c r="CL697" s="208"/>
      <c r="CM697" s="208"/>
      <c r="CN697" s="208"/>
      <c r="CO697" s="208"/>
      <c r="CP697" s="208"/>
      <c r="CQ697" s="208"/>
      <c r="CR697" s="208"/>
      <c r="CS697" s="208"/>
      <c r="CT697" s="208"/>
      <c r="CU697" s="208"/>
      <c r="CV697" s="208"/>
      <c r="CW697" s="208"/>
      <c r="CX697" s="208"/>
      <c r="CY697" s="208"/>
      <c r="CZ697" s="208"/>
    </row>
    <row r="698" s="212" customFormat="true" ht="25.15" customHeight="true" x14ac:dyDescent="0.2">
      <c r="C698" s="1843" t="s">
        <v>254</v>
      </c>
      <c r="D698" s="1734"/>
      <c r="E698" s="558">
        <v>-1.3052003562564465E-2</v>
      </c>
      <c r="F698" s="488"/>
      <c r="G698" s="488"/>
      <c r="H698" s="1844" t="s">
        <v>263</v>
      </c>
      <c r="I698" s="1734"/>
      <c r="J698" s="559">
        <v>-2.0115504919361208E-2</v>
      </c>
      <c r="K698" s="488"/>
      <c r="L698" s="488"/>
      <c r="M698" s="1845" t="s">
        <v>263</v>
      </c>
      <c r="N698" s="1734"/>
      <c r="O698" s="560">
        <v>-1.6900855743876873E-2</v>
      </c>
      <c r="P698" s="488"/>
      <c r="Q698" s="488"/>
      <c r="BA698" s="208"/>
      <c r="BB698" s="282"/>
      <c r="BC698" s="208"/>
      <c r="BD698" s="208"/>
      <c r="BE698" s="208"/>
      <c r="BF698" s="208"/>
      <c r="BG698" s="208"/>
      <c r="BH698" s="208"/>
      <c r="BI698" s="208"/>
      <c r="BJ698" s="208"/>
      <c r="BK698" s="208"/>
      <c r="BL698" s="208"/>
      <c r="BM698" s="208"/>
      <c r="BN698" s="208"/>
      <c r="BO698" s="208"/>
      <c r="BP698" s="208"/>
      <c r="BQ698" s="208"/>
      <c r="BR698" s="208"/>
      <c r="BS698" s="208"/>
      <c r="BT698" s="208"/>
      <c r="BU698" s="208"/>
      <c r="BV698" s="208"/>
      <c r="BW698" s="208"/>
      <c r="BX698" s="208"/>
      <c r="BY698" s="208"/>
      <c r="BZ698" s="208"/>
      <c r="CA698" s="208"/>
      <c r="CB698" s="208"/>
      <c r="CC698" s="208"/>
      <c r="CD698" s="208"/>
      <c r="CE698" s="208"/>
      <c r="CF698" s="208"/>
      <c r="CG698" s="208"/>
      <c r="CH698" s="208"/>
      <c r="CI698" s="208"/>
      <c r="CJ698" s="208"/>
      <c r="CK698" s="208"/>
      <c r="CL698" s="208"/>
      <c r="CM698" s="208"/>
      <c r="CN698" s="208"/>
      <c r="CO698" s="208"/>
      <c r="CP698" s="208"/>
      <c r="CQ698" s="208"/>
      <c r="CR698" s="208"/>
      <c r="CS698" s="208"/>
      <c r="CT698" s="208"/>
      <c r="CU698" s="208"/>
      <c r="CV698" s="208"/>
      <c r="CW698" s="208"/>
      <c r="CX698" s="208"/>
      <c r="CY698" s="208"/>
      <c r="CZ698" s="208"/>
    </row>
    <row r="699" s="212" customFormat="true" ht="25.15" customHeight="true" x14ac:dyDescent="0.2">
      <c r="C699" s="1843" t="s">
        <v>264</v>
      </c>
      <c r="D699" s="1734"/>
      <c r="E699" s="558">
        <v>-1.1504503368836313E-2</v>
      </c>
      <c r="F699" s="488"/>
      <c r="G699" s="488"/>
      <c r="H699" s="1844" t="s">
        <v>267</v>
      </c>
      <c r="I699" s="1734"/>
      <c r="J699" s="559">
        <v>-9.7699946331159179E-3</v>
      </c>
      <c r="K699" s="488"/>
      <c r="L699" s="488"/>
      <c r="M699" s="1845" t="s">
        <v>267</v>
      </c>
      <c r="N699" s="1734"/>
      <c r="O699" s="560">
        <v>-6.5795361599944036E-3</v>
      </c>
      <c r="P699" s="488"/>
      <c r="Q699" s="488"/>
      <c r="BA699" s="208"/>
      <c r="BB699" s="282"/>
      <c r="BC699" s="208"/>
      <c r="BD699" s="208"/>
      <c r="BE699" s="208"/>
      <c r="BF699" s="208"/>
      <c r="BG699" s="208"/>
      <c r="BH699" s="208"/>
      <c r="BI699" s="208"/>
      <c r="BJ699" s="208"/>
      <c r="BK699" s="208"/>
      <c r="BL699" s="208"/>
      <c r="BM699" s="208"/>
      <c r="BN699" s="208"/>
      <c r="BO699" s="208"/>
      <c r="BP699" s="208"/>
      <c r="BQ699" s="208"/>
      <c r="BR699" s="208"/>
      <c r="BS699" s="208"/>
      <c r="BT699" s="208"/>
      <c r="BU699" s="208"/>
      <c r="BV699" s="208"/>
      <c r="BW699" s="208"/>
      <c r="BX699" s="208"/>
      <c r="BY699" s="208"/>
      <c r="BZ699" s="208"/>
      <c r="CA699" s="208"/>
      <c r="CB699" s="208"/>
      <c r="CC699" s="208"/>
      <c r="CD699" s="208"/>
      <c r="CE699" s="208"/>
      <c r="CF699" s="208"/>
      <c r="CG699" s="208"/>
      <c r="CH699" s="208"/>
      <c r="CI699" s="208"/>
      <c r="CJ699" s="208"/>
      <c r="CK699" s="208"/>
      <c r="CL699" s="208"/>
      <c r="CM699" s="208"/>
      <c r="CN699" s="208"/>
      <c r="CO699" s="208"/>
      <c r="CP699" s="208"/>
      <c r="CQ699" s="208"/>
      <c r="CR699" s="208"/>
      <c r="CS699" s="208"/>
      <c r="CT699" s="208"/>
      <c r="CU699" s="208"/>
      <c r="CV699" s="208"/>
      <c r="CW699" s="208"/>
      <c r="CX699" s="208"/>
      <c r="CY699" s="208"/>
      <c r="CZ699" s="208"/>
    </row>
    <row r="700" s="212" customFormat="true" ht="25.15" customHeight="true" x14ac:dyDescent="0.2">
      <c r="C700" s="1843" t="s">
        <v>305</v>
      </c>
      <c r="D700" s="1734"/>
      <c r="E700" s="558">
        <v>-4.802372202806696E-3</v>
      </c>
      <c r="F700" s="488"/>
      <c r="G700" s="488"/>
      <c r="H700" s="1844" t="s">
        <v>317</v>
      </c>
      <c r="I700" s="1734"/>
      <c r="J700" s="559">
        <v>-2.7699865138366741E-3</v>
      </c>
      <c r="K700" s="488"/>
      <c r="L700" s="488"/>
      <c r="M700" s="1845" t="s">
        <v>317</v>
      </c>
      <c r="N700" s="1734"/>
      <c r="O700" s="560">
        <v>1.8404691208694728E-3</v>
      </c>
      <c r="P700" s="488"/>
      <c r="Q700" s="488"/>
      <c r="BA700" s="208"/>
      <c r="BB700" s="282"/>
      <c r="BC700" s="208"/>
      <c r="BD700" s="208"/>
      <c r="BE700" s="208"/>
      <c r="BF700" s="208"/>
      <c r="BG700" s="208"/>
      <c r="BH700" s="208"/>
      <c r="BI700" s="208"/>
      <c r="BJ700" s="208"/>
      <c r="BK700" s="208"/>
      <c r="BL700" s="208"/>
      <c r="BM700" s="208"/>
      <c r="BN700" s="208"/>
      <c r="BO700" s="208"/>
      <c r="BP700" s="208"/>
      <c r="BQ700" s="208"/>
      <c r="BR700" s="208"/>
      <c r="BS700" s="208"/>
      <c r="BT700" s="208"/>
      <c r="BU700" s="208"/>
      <c r="BV700" s="208"/>
      <c r="BW700" s="208"/>
      <c r="BX700" s="208"/>
      <c r="BY700" s="208"/>
      <c r="BZ700" s="208"/>
      <c r="CA700" s="208"/>
      <c r="CB700" s="208"/>
      <c r="CC700" s="208"/>
      <c r="CD700" s="208"/>
      <c r="CE700" s="208"/>
      <c r="CF700" s="208"/>
      <c r="CG700" s="208"/>
      <c r="CH700" s="208"/>
      <c r="CI700" s="208"/>
      <c r="CJ700" s="208"/>
      <c r="CK700" s="208"/>
      <c r="CL700" s="208"/>
      <c r="CM700" s="208"/>
      <c r="CN700" s="208"/>
      <c r="CO700" s="208"/>
      <c r="CP700" s="208"/>
      <c r="CQ700" s="208"/>
      <c r="CR700" s="208"/>
      <c r="CS700" s="208"/>
      <c r="CT700" s="208"/>
      <c r="CU700" s="208"/>
      <c r="CV700" s="208"/>
      <c r="CW700" s="208"/>
      <c r="CX700" s="208"/>
      <c r="CY700" s="208"/>
      <c r="CZ700" s="208"/>
    </row>
    <row r="701" ht="25.15" customHeight="true" x14ac:dyDescent="0.2">
      <c r="C701" s="1843" t="s">
        <v>308</v>
      </c>
      <c r="D701" s="1734"/>
      <c r="E701" s="558">
        <v>-1.5415204163619167E-2</v>
      </c>
      <c r="F701" s="504"/>
      <c r="G701" s="504"/>
      <c r="H701" s="1844" t="s">
        <v>320</v>
      </c>
      <c r="I701" s="1734"/>
      <c r="J701" s="559">
        <v>-2.2084301019599665E-3</v>
      </c>
      <c r="K701" s="504"/>
      <c r="L701" s="504"/>
      <c r="M701" s="1845" t="s">
        <v>320</v>
      </c>
      <c r="N701" s="1734"/>
      <c r="O701" s="560">
        <v>3.8120500454909186E-4</v>
      </c>
      <c r="P701" s="504"/>
      <c r="Q701" s="504"/>
      <c r="BA701" s="208"/>
      <c r="BB701" s="282"/>
      <c r="BC701" s="208"/>
      <c r="BD701" s="208"/>
      <c r="BE701" s="208"/>
      <c r="BF701" s="208"/>
      <c r="BG701" s="208"/>
      <c r="BH701" s="208"/>
      <c r="BI701" s="208"/>
      <c r="BJ701" s="208"/>
      <c r="BK701" s="208"/>
      <c r="BL701" s="208"/>
      <c r="BM701" s="208"/>
      <c r="BN701" s="208"/>
      <c r="BO701" s="208"/>
      <c r="BP701" s="208"/>
      <c r="BQ701" s="208"/>
      <c r="BR701" s="208"/>
      <c r="BS701" s="208"/>
      <c r="BT701" s="208"/>
      <c r="BU701" s="208"/>
      <c r="BV701" s="208"/>
      <c r="BW701" s="208"/>
      <c r="BX701" s="208"/>
      <c r="BY701" s="208"/>
      <c r="BZ701" s="208"/>
      <c r="CA701" s="208"/>
      <c r="CB701" s="208"/>
      <c r="CC701" s="208"/>
      <c r="CD701" s="208"/>
      <c r="CE701" s="208"/>
      <c r="CF701" s="208"/>
      <c r="CG701" s="208"/>
      <c r="CH701" s="208"/>
      <c r="CI701" s="208"/>
      <c r="CJ701" s="208"/>
      <c r="CK701" s="208"/>
      <c r="CL701" s="208"/>
      <c r="CM701" s="208"/>
      <c r="CN701" s="208"/>
      <c r="CO701" s="208"/>
      <c r="CP701" s="208"/>
      <c r="CQ701" s="208"/>
      <c r="CR701" s="208"/>
      <c r="CS701" s="208"/>
      <c r="CT701" s="208"/>
      <c r="CU701" s="208"/>
      <c r="CV701" s="208"/>
      <c r="CW701" s="208"/>
      <c r="CX701" s="208"/>
      <c r="CY701" s="208"/>
      <c r="CZ701" s="208"/>
    </row>
    <row r="702" ht="25.15" customHeight="true" x14ac:dyDescent="0.2">
      <c r="C702" s="1843" t="s">
        <v>298</v>
      </c>
      <c r="D702" s="1734"/>
      <c r="E702" s="558">
        <v>-1.1477529452964772E-2</v>
      </c>
      <c r="F702" s="504"/>
      <c r="G702" s="504"/>
      <c r="H702" s="1844" t="s">
        <v>288</v>
      </c>
      <c r="I702" s="1734"/>
      <c r="J702" s="559">
        <v>-8.3738974525019508E-3</v>
      </c>
      <c r="K702" s="504"/>
      <c r="L702" s="504"/>
      <c r="M702" s="1845" t="s">
        <v>288</v>
      </c>
      <c r="N702" s="1734"/>
      <c r="O702" s="560">
        <v>-4.7042240721637809E-3</v>
      </c>
      <c r="P702" s="504"/>
      <c r="Q702" s="504"/>
      <c r="BA702" s="208"/>
      <c r="BB702" s="282"/>
      <c r="BC702" s="208"/>
      <c r="BD702" s="208"/>
      <c r="BE702" s="208"/>
      <c r="BF702" s="208"/>
      <c r="BG702" s="208"/>
      <c r="BH702" s="208"/>
      <c r="BI702" s="208"/>
      <c r="BJ702" s="208"/>
      <c r="BK702" s="208"/>
      <c r="BL702" s="208"/>
      <c r="BM702" s="208"/>
      <c r="BN702" s="208"/>
      <c r="BO702" s="208"/>
      <c r="BP702" s="208"/>
      <c r="BQ702" s="208"/>
      <c r="BR702" s="208"/>
      <c r="BS702" s="208"/>
      <c r="BT702" s="208"/>
      <c r="BU702" s="208"/>
      <c r="BV702" s="208"/>
      <c r="BW702" s="208"/>
      <c r="BX702" s="208"/>
      <c r="BY702" s="208"/>
      <c r="BZ702" s="208"/>
      <c r="CA702" s="208"/>
      <c r="CB702" s="208"/>
      <c r="CC702" s="208"/>
      <c r="CD702" s="208"/>
      <c r="CE702" s="208"/>
      <c r="CF702" s="208"/>
      <c r="CG702" s="208"/>
      <c r="CH702" s="208"/>
      <c r="CI702" s="208"/>
      <c r="CJ702" s="208"/>
      <c r="CK702" s="208"/>
      <c r="CL702" s="208"/>
      <c r="CM702" s="208"/>
      <c r="CN702" s="208"/>
      <c r="CO702" s="208"/>
      <c r="CP702" s="208"/>
      <c r="CQ702" s="208"/>
      <c r="CR702" s="208"/>
      <c r="CS702" s="208"/>
      <c r="CT702" s="208"/>
      <c r="CU702" s="208"/>
      <c r="CV702" s="208"/>
      <c r="CW702" s="208"/>
      <c r="CX702" s="208"/>
      <c r="CY702" s="208"/>
      <c r="CZ702" s="208"/>
    </row>
    <row r="703" ht="25.15" customHeight="true" x14ac:dyDescent="0.2">
      <c r="C703" s="1843" t="s">
        <v>293</v>
      </c>
      <c r="D703" s="1734"/>
      <c r="E703" s="558">
        <v>5.7234881187771623E-3</v>
      </c>
      <c r="F703" s="504"/>
      <c r="G703" s="504"/>
      <c r="H703" s="1844" t="s">
        <v>307</v>
      </c>
      <c r="I703" s="1734"/>
      <c r="J703" s="559">
        <v>-6.4056700681081958E-3</v>
      </c>
      <c r="K703" s="504"/>
      <c r="L703" s="504"/>
      <c r="M703" s="1845" t="s">
        <v>307</v>
      </c>
      <c r="N703" s="1734"/>
      <c r="O703" s="560">
        <v>-1.656950755063241E-3</v>
      </c>
      <c r="P703" s="504"/>
      <c r="Q703" s="504"/>
      <c r="BA703" s="208"/>
      <c r="BB703" s="282"/>
      <c r="BC703" s="208"/>
      <c r="BD703" s="208"/>
      <c r="BE703" s="208"/>
      <c r="BF703" s="208"/>
      <c r="BG703" s="208"/>
      <c r="BH703" s="208"/>
      <c r="BI703" s="208"/>
      <c r="BJ703" s="208"/>
      <c r="BK703" s="208"/>
      <c r="BL703" s="208"/>
      <c r="BM703" s="208"/>
      <c r="BN703" s="208"/>
      <c r="BO703" s="208"/>
      <c r="BP703" s="208"/>
      <c r="BQ703" s="208"/>
      <c r="BR703" s="208"/>
      <c r="BS703" s="208"/>
      <c r="BT703" s="208"/>
      <c r="BU703" s="208"/>
      <c r="BV703" s="208"/>
      <c r="BW703" s="208"/>
      <c r="BX703" s="208"/>
      <c r="BY703" s="208"/>
      <c r="BZ703" s="208"/>
      <c r="CA703" s="208"/>
      <c r="CB703" s="208"/>
      <c r="CC703" s="208"/>
      <c r="CD703" s="208"/>
      <c r="CE703" s="208"/>
      <c r="CF703" s="208"/>
      <c r="CG703" s="208"/>
      <c r="CH703" s="208"/>
      <c r="CI703" s="208"/>
      <c r="CJ703" s="208"/>
      <c r="CK703" s="208"/>
      <c r="CL703" s="208"/>
      <c r="CM703" s="208"/>
      <c r="CN703" s="208"/>
      <c r="CO703" s="208"/>
      <c r="CP703" s="208"/>
      <c r="CQ703" s="208"/>
      <c r="CR703" s="208"/>
      <c r="CS703" s="208"/>
      <c r="CT703" s="208"/>
      <c r="CU703" s="208"/>
      <c r="CV703" s="208"/>
      <c r="CW703" s="208"/>
      <c r="CX703" s="208"/>
      <c r="CY703" s="208"/>
      <c r="CZ703" s="208"/>
    </row>
    <row r="704" ht="25.15" customHeight="true" x14ac:dyDescent="0.2">
      <c r="C704" s="1843" t="s">
        <v>222</v>
      </c>
      <c r="D704" s="1734"/>
      <c r="E704" s="558">
        <v>7.702902036845119E-2</v>
      </c>
      <c r="F704" s="504"/>
      <c r="G704" s="504"/>
      <c r="H704" s="1844" t="s">
        <v>232</v>
      </c>
      <c r="I704" s="1734"/>
      <c r="J704" s="559">
        <v>3.777910090544459E-2</v>
      </c>
      <c r="K704" s="504"/>
      <c r="L704" s="504"/>
      <c r="M704" s="1845" t="s">
        <v>232</v>
      </c>
      <c r="N704" s="1734"/>
      <c r="O704" s="560">
        <v>5.3470036829550628E-2</v>
      </c>
      <c r="P704" s="504"/>
      <c r="Q704" s="504"/>
      <c r="BA704" s="208"/>
      <c r="BB704" s="282"/>
      <c r="BC704" s="208"/>
      <c r="BD704" s="208"/>
      <c r="BE704" s="208"/>
      <c r="BF704" s="208"/>
      <c r="BG704" s="208"/>
      <c r="BH704" s="208"/>
      <c r="BI704" s="208"/>
      <c r="BJ704" s="208"/>
      <c r="BK704" s="208"/>
      <c r="BL704" s="208"/>
      <c r="BM704" s="208"/>
      <c r="BN704" s="208"/>
      <c r="BO704" s="208"/>
      <c r="BP704" s="208"/>
      <c r="BQ704" s="208"/>
      <c r="BR704" s="208"/>
      <c r="BS704" s="208"/>
      <c r="BT704" s="208"/>
      <c r="BU704" s="208"/>
      <c r="BV704" s="208"/>
      <c r="BW704" s="208"/>
      <c r="BX704" s="208"/>
      <c r="BY704" s="208"/>
      <c r="BZ704" s="208"/>
      <c r="CA704" s="208"/>
      <c r="CB704" s="208"/>
      <c r="CC704" s="208"/>
      <c r="CD704" s="208"/>
      <c r="CE704" s="208"/>
      <c r="CF704" s="208"/>
      <c r="CG704" s="208"/>
      <c r="CH704" s="208"/>
      <c r="CI704" s="208"/>
      <c r="CJ704" s="208"/>
      <c r="CK704" s="208"/>
      <c r="CL704" s="208"/>
      <c r="CM704" s="208"/>
      <c r="CN704" s="208"/>
      <c r="CO704" s="208"/>
      <c r="CP704" s="208"/>
      <c r="CQ704" s="208"/>
      <c r="CR704" s="208"/>
      <c r="CS704" s="208"/>
      <c r="CT704" s="208"/>
      <c r="CU704" s="208"/>
      <c r="CV704" s="208"/>
      <c r="CW704" s="208"/>
      <c r="CX704" s="208"/>
      <c r="CY704" s="208"/>
      <c r="CZ704" s="208"/>
    </row>
    <row r="705" ht="25.15" customHeight="true" x14ac:dyDescent="0.2">
      <c r="C705" s="1843" t="s">
        <v>413</v>
      </c>
      <c r="D705" s="1734"/>
      <c r="E705" s="558">
        <v>5.4784175687839368E-3</v>
      </c>
      <c r="F705" s="504"/>
      <c r="G705" s="504"/>
      <c r="H705" s="1844" t="s">
        <v>276</v>
      </c>
      <c r="I705" s="1734"/>
      <c r="J705" s="559">
        <v>4.5203319487891556E-3</v>
      </c>
      <c r="K705" s="504"/>
      <c r="L705" s="504"/>
      <c r="M705" s="1845" t="s">
        <v>276</v>
      </c>
      <c r="N705" s="1734"/>
      <c r="O705" s="560">
        <v>1.1778949427194775E-2</v>
      </c>
      <c r="P705" s="504"/>
      <c r="Q705" s="504"/>
      <c r="BA705" s="208"/>
      <c r="BB705" s="282"/>
      <c r="BC705" s="208"/>
      <c r="BD705" s="208"/>
      <c r="BE705" s="208"/>
      <c r="BF705" s="208"/>
      <c r="BG705" s="208"/>
      <c r="BH705" s="208"/>
      <c r="BI705" s="208"/>
      <c r="BJ705" s="208"/>
      <c r="BK705" s="208"/>
      <c r="BL705" s="208"/>
      <c r="BM705" s="208"/>
      <c r="BN705" s="208"/>
      <c r="BO705" s="208"/>
      <c r="BP705" s="208"/>
      <c r="BQ705" s="208"/>
      <c r="BR705" s="208"/>
      <c r="BS705" s="208"/>
      <c r="BT705" s="208"/>
      <c r="BU705" s="208"/>
      <c r="BV705" s="208"/>
      <c r="BW705" s="208"/>
      <c r="BX705" s="208"/>
      <c r="BY705" s="208"/>
      <c r="BZ705" s="208"/>
      <c r="CA705" s="208"/>
      <c r="CB705" s="208"/>
      <c r="CC705" s="208"/>
      <c r="CD705" s="208"/>
      <c r="CE705" s="208"/>
      <c r="CF705" s="208"/>
      <c r="CG705" s="208"/>
      <c r="CH705" s="208"/>
      <c r="CI705" s="208"/>
      <c r="CJ705" s="208"/>
      <c r="CK705" s="208"/>
      <c r="CL705" s="208"/>
      <c r="CM705" s="208"/>
      <c r="CN705" s="208"/>
      <c r="CO705" s="208"/>
      <c r="CP705" s="208"/>
      <c r="CQ705" s="208"/>
      <c r="CR705" s="208"/>
      <c r="CS705" s="208"/>
      <c r="CT705" s="208"/>
      <c r="CU705" s="208"/>
      <c r="CV705" s="208"/>
      <c r="CW705" s="208"/>
      <c r="CX705" s="208"/>
      <c r="CY705" s="208"/>
      <c r="CZ705" s="208"/>
    </row>
    <row r="706" ht="25.15" customHeight="true" x14ac:dyDescent="0.2">
      <c r="C706" s="1843" t="s">
        <v>281</v>
      </c>
      <c r="D706" s="1734"/>
      <c r="E706" s="558">
        <v>-3.0749786779081517E-4</v>
      </c>
      <c r="F706" s="504"/>
      <c r="G706" s="504"/>
      <c r="H706" s="1844" t="s">
        <v>262</v>
      </c>
      <c r="I706" s="1734"/>
      <c r="J706" s="559">
        <v>-4.9141055774339819E-3</v>
      </c>
      <c r="K706" s="504"/>
      <c r="L706" s="504"/>
      <c r="M706" s="1845" t="s">
        <v>262</v>
      </c>
      <c r="N706" s="1734"/>
      <c r="O706" s="560">
        <v>7.8760566171990883E-4</v>
      </c>
      <c r="P706" s="504"/>
      <c r="Q706" s="504"/>
      <c r="BA706" s="208"/>
      <c r="BB706" s="282"/>
      <c r="BC706" s="208"/>
      <c r="BD706" s="208"/>
      <c r="BE706" s="208"/>
      <c r="BF706" s="208"/>
      <c r="BG706" s="208"/>
      <c r="BH706" s="208"/>
      <c r="BI706" s="208"/>
      <c r="BJ706" s="208"/>
      <c r="BK706" s="208"/>
      <c r="BL706" s="208"/>
      <c r="BM706" s="208"/>
      <c r="BN706" s="208"/>
      <c r="BO706" s="208"/>
      <c r="BP706" s="208"/>
      <c r="BQ706" s="208"/>
      <c r="BR706" s="208"/>
      <c r="BS706" s="208"/>
      <c r="BT706" s="208"/>
      <c r="BU706" s="208"/>
      <c r="BV706" s="208"/>
      <c r="BW706" s="208"/>
      <c r="BX706" s="208"/>
      <c r="BY706" s="208"/>
      <c r="BZ706" s="208"/>
      <c r="CA706" s="208"/>
      <c r="CB706" s="208"/>
      <c r="CC706" s="208"/>
      <c r="CD706" s="208"/>
      <c r="CE706" s="208"/>
      <c r="CF706" s="208"/>
      <c r="CG706" s="208"/>
      <c r="CH706" s="208"/>
      <c r="CI706" s="208"/>
      <c r="CJ706" s="208"/>
      <c r="CK706" s="208"/>
      <c r="CL706" s="208"/>
      <c r="CM706" s="208"/>
      <c r="CN706" s="208"/>
      <c r="CO706" s="208"/>
      <c r="CP706" s="208"/>
      <c r="CQ706" s="208"/>
      <c r="CR706" s="208"/>
      <c r="CS706" s="208"/>
      <c r="CT706" s="208"/>
      <c r="CU706" s="208"/>
      <c r="CV706" s="208"/>
      <c r="CW706" s="208"/>
      <c r="CX706" s="208"/>
      <c r="CY706" s="208"/>
      <c r="CZ706" s="208"/>
    </row>
    <row r="707" ht="25.15" customHeight="true" x14ac:dyDescent="0.2">
      <c r="C707" s="1843" t="s">
        <v>253</v>
      </c>
      <c r="D707" s="1734"/>
      <c r="E707" s="558">
        <v>-2.7406535102944009E-3</v>
      </c>
      <c r="F707" s="504"/>
      <c r="G707" s="504"/>
      <c r="H707" s="1844" t="s">
        <v>268</v>
      </c>
      <c r="I707" s="1734"/>
      <c r="J707" s="559">
        <v>3.1144217793233797E-3</v>
      </c>
      <c r="K707" s="504"/>
      <c r="L707" s="504"/>
      <c r="M707" s="1845" t="s">
        <v>268</v>
      </c>
      <c r="N707" s="1734"/>
      <c r="O707" s="560">
        <v>1.3554316742849418E-2</v>
      </c>
      <c r="P707" s="504"/>
      <c r="Q707" s="504"/>
      <c r="BA707" s="208"/>
      <c r="BB707" s="282"/>
      <c r="BC707" s="208"/>
      <c r="BD707" s="208"/>
      <c r="BE707" s="208"/>
      <c r="BF707" s="208"/>
      <c r="BG707" s="208"/>
      <c r="BH707" s="208"/>
      <c r="BI707" s="208"/>
      <c r="BJ707" s="208"/>
      <c r="BK707" s="208"/>
      <c r="BL707" s="208"/>
      <c r="BM707" s="208"/>
      <c r="BN707" s="208"/>
      <c r="BO707" s="208"/>
      <c r="BP707" s="208"/>
      <c r="BQ707" s="208"/>
      <c r="BR707" s="208"/>
      <c r="BS707" s="208"/>
      <c r="BT707" s="208"/>
      <c r="BU707" s="208"/>
      <c r="BV707" s="208"/>
      <c r="BW707" s="208"/>
      <c r="BX707" s="208"/>
      <c r="BY707" s="208"/>
      <c r="BZ707" s="208"/>
      <c r="CA707" s="208"/>
      <c r="CB707" s="208"/>
      <c r="CC707" s="208"/>
      <c r="CD707" s="208"/>
      <c r="CE707" s="208"/>
      <c r="CF707" s="208"/>
      <c r="CG707" s="208"/>
      <c r="CH707" s="208"/>
      <c r="CI707" s="208"/>
      <c r="CJ707" s="208"/>
      <c r="CK707" s="208"/>
      <c r="CL707" s="208"/>
      <c r="CM707" s="208"/>
      <c r="CN707" s="208"/>
      <c r="CO707" s="208"/>
      <c r="CP707" s="208"/>
      <c r="CQ707" s="208"/>
      <c r="CR707" s="208"/>
      <c r="CS707" s="208"/>
      <c r="CT707" s="208"/>
      <c r="CU707" s="208"/>
      <c r="CV707" s="208"/>
      <c r="CW707" s="208"/>
      <c r="CX707" s="208"/>
      <c r="CY707" s="208"/>
      <c r="CZ707" s="208"/>
    </row>
    <row r="708" ht="25.15" customHeight="true" x14ac:dyDescent="0.2">
      <c r="C708" s="1843" t="s">
        <v>271</v>
      </c>
      <c r="D708" s="1734"/>
      <c r="E708" s="558">
        <v>-3.0700569828233152E-3</v>
      </c>
      <c r="F708" s="504"/>
      <c r="G708" s="504"/>
      <c r="H708" s="1844" t="s">
        <v>314</v>
      </c>
      <c r="I708" s="1734"/>
      <c r="J708" s="559">
        <v>-4.5686248743376998E-3</v>
      </c>
      <c r="K708" s="504"/>
      <c r="L708" s="504"/>
      <c r="M708" s="1845" t="s">
        <v>314</v>
      </c>
      <c r="N708" s="1734"/>
      <c r="O708" s="560">
        <v>-1.0189604659848093E-3</v>
      </c>
      <c r="P708" s="504"/>
      <c r="Q708" s="504"/>
      <c r="BA708" s="208"/>
      <c r="BB708" s="282"/>
      <c r="BC708" s="208"/>
      <c r="BD708" s="208"/>
      <c r="BE708" s="208"/>
      <c r="BF708" s="208"/>
      <c r="BG708" s="208"/>
      <c r="BH708" s="208"/>
      <c r="BI708" s="208"/>
      <c r="BJ708" s="208"/>
      <c r="BK708" s="208"/>
      <c r="BL708" s="208"/>
      <c r="BM708" s="208"/>
      <c r="BN708" s="208"/>
      <c r="BO708" s="208"/>
      <c r="BP708" s="208"/>
      <c r="BQ708" s="208"/>
      <c r="BR708" s="208"/>
      <c r="BS708" s="208"/>
      <c r="BT708" s="208"/>
      <c r="BU708" s="208"/>
      <c r="BV708" s="208"/>
      <c r="BW708" s="208"/>
      <c r="BX708" s="208"/>
      <c r="BY708" s="208"/>
      <c r="BZ708" s="208"/>
      <c r="CA708" s="208"/>
      <c r="CB708" s="208"/>
      <c r="CC708" s="208"/>
      <c r="CD708" s="208"/>
      <c r="CE708" s="208"/>
      <c r="CF708" s="208"/>
      <c r="CG708" s="208"/>
      <c r="CH708" s="208"/>
      <c r="CI708" s="208"/>
      <c r="CJ708" s="208"/>
      <c r="CK708" s="208"/>
      <c r="CL708" s="208"/>
      <c r="CM708" s="208"/>
      <c r="CN708" s="208"/>
      <c r="CO708" s="208"/>
      <c r="CP708" s="208"/>
      <c r="CQ708" s="208"/>
      <c r="CR708" s="208"/>
      <c r="CS708" s="208"/>
      <c r="CT708" s="208"/>
      <c r="CU708" s="208"/>
      <c r="CV708" s="208"/>
      <c r="CW708" s="208"/>
      <c r="CX708" s="208"/>
      <c r="CY708" s="208"/>
      <c r="CZ708" s="208"/>
    </row>
    <row r="709" ht="25.15" customHeight="true" x14ac:dyDescent="0.2">
      <c r="C709" s="1843" t="s">
        <v>295</v>
      </c>
      <c r="D709" s="1734"/>
      <c r="E709" s="558">
        <v>-5.9684607864916694E-2</v>
      </c>
      <c r="F709" s="504"/>
      <c r="G709" s="504"/>
      <c r="H709" s="1844" t="s">
        <v>289</v>
      </c>
      <c r="I709" s="1734"/>
      <c r="J709" s="559">
        <v>-7.2747460722953081E-3</v>
      </c>
      <c r="K709" s="504"/>
      <c r="L709" s="504"/>
      <c r="M709" s="1845" t="s">
        <v>289</v>
      </c>
      <c r="N709" s="1734"/>
      <c r="O709" s="560">
        <v>8.5972204807232232E-4</v>
      </c>
      <c r="P709" s="504"/>
      <c r="Q709" s="504"/>
      <c r="BA709" s="208"/>
      <c r="BB709" s="282"/>
      <c r="BC709" s="208"/>
      <c r="BD709" s="208"/>
      <c r="BE709" s="208"/>
      <c r="BF709" s="208"/>
      <c r="BG709" s="208"/>
      <c r="BH709" s="208"/>
      <c r="BI709" s="208"/>
      <c r="BJ709" s="208"/>
      <c r="BK709" s="208"/>
      <c r="BL709" s="208"/>
      <c r="BM709" s="208"/>
      <c r="BN709" s="208"/>
      <c r="BO709" s="208"/>
      <c r="BP709" s="208"/>
      <c r="BQ709" s="208"/>
      <c r="BR709" s="208"/>
      <c r="BS709" s="208"/>
      <c r="BT709" s="208"/>
      <c r="BU709" s="208"/>
      <c r="BV709" s="208"/>
      <c r="BW709" s="208"/>
      <c r="BX709" s="208"/>
      <c r="BY709" s="208"/>
      <c r="BZ709" s="208"/>
      <c r="CA709" s="208"/>
      <c r="CB709" s="208"/>
      <c r="CC709" s="208"/>
      <c r="CD709" s="208"/>
      <c r="CE709" s="208"/>
      <c r="CF709" s="208"/>
      <c r="CG709" s="208"/>
      <c r="CH709" s="208"/>
      <c r="CI709" s="208"/>
      <c r="CJ709" s="208"/>
      <c r="CK709" s="208"/>
      <c r="CL709" s="208"/>
      <c r="CM709" s="208"/>
      <c r="CN709" s="208"/>
      <c r="CO709" s="208"/>
      <c r="CP709" s="208"/>
      <c r="CQ709" s="208"/>
      <c r="CR709" s="208"/>
      <c r="CS709" s="208"/>
      <c r="CT709" s="208"/>
      <c r="CU709" s="208"/>
      <c r="CV709" s="208"/>
      <c r="CW709" s="208"/>
      <c r="CX709" s="208"/>
      <c r="CY709" s="208"/>
      <c r="CZ709" s="208"/>
    </row>
    <row r="710" ht="25.15" customHeight="true" x14ac:dyDescent="0.2">
      <c r="C710" s="1843" t="s">
        <v>234</v>
      </c>
      <c r="D710" s="1734"/>
      <c r="E710" s="558">
        <v>-1.336580281208318E-2</v>
      </c>
      <c r="F710" s="504"/>
      <c r="G710" s="504"/>
      <c r="H710" s="1844" t="s">
        <v>292</v>
      </c>
      <c r="I710" s="1734"/>
      <c r="J710" s="559">
        <v>-2.7535597574530422E-3</v>
      </c>
      <c r="K710" s="504"/>
      <c r="L710" s="504"/>
      <c r="M710" s="1845" t="s">
        <v>292</v>
      </c>
      <c r="N710" s="1734"/>
      <c r="O710" s="560">
        <v>-1.4232068399838279E-3</v>
      </c>
      <c r="P710" s="504"/>
      <c r="Q710" s="504"/>
      <c r="BA710" s="208"/>
      <c r="BB710" s="282"/>
      <c r="BC710" s="208"/>
      <c r="BD710" s="208"/>
      <c r="BE710" s="208"/>
      <c r="BF710" s="208"/>
      <c r="BG710" s="208"/>
      <c r="BH710" s="208"/>
      <c r="BI710" s="208"/>
      <c r="BJ710" s="208"/>
      <c r="BK710" s="208"/>
      <c r="BL710" s="208"/>
      <c r="BM710" s="208"/>
      <c r="BN710" s="208"/>
      <c r="BO710" s="208"/>
      <c r="BP710" s="208"/>
      <c r="BQ710" s="208"/>
      <c r="BR710" s="208"/>
      <c r="BS710" s="208"/>
      <c r="BT710" s="208"/>
      <c r="BU710" s="208"/>
      <c r="BV710" s="208"/>
      <c r="BW710" s="208"/>
      <c r="BX710" s="208"/>
      <c r="BY710" s="208"/>
      <c r="BZ710" s="208"/>
      <c r="CA710" s="208"/>
      <c r="CB710" s="208"/>
      <c r="CC710" s="208"/>
      <c r="CD710" s="208"/>
      <c r="CE710" s="208"/>
      <c r="CF710" s="208"/>
      <c r="CG710" s="208"/>
      <c r="CH710" s="208"/>
      <c r="CI710" s="208"/>
      <c r="CJ710" s="208"/>
      <c r="CK710" s="208"/>
      <c r="CL710" s="208"/>
      <c r="CM710" s="208"/>
      <c r="CN710" s="208"/>
      <c r="CO710" s="208"/>
      <c r="CP710" s="208"/>
      <c r="CQ710" s="208"/>
      <c r="CR710" s="208"/>
      <c r="CS710" s="208"/>
      <c r="CT710" s="208"/>
      <c r="CU710" s="208"/>
      <c r="CV710" s="208"/>
      <c r="CW710" s="208"/>
      <c r="CX710" s="208"/>
      <c r="CY710" s="208"/>
      <c r="CZ710" s="208"/>
    </row>
    <row r="711" ht="25.15" customHeight="true" x14ac:dyDescent="0.2">
      <c r="C711" s="1843" t="s">
        <v>258</v>
      </c>
      <c r="D711" s="1734"/>
      <c r="E711" s="558">
        <v>-1.0611721760461813E-2</v>
      </c>
      <c r="F711" s="504"/>
      <c r="G711" s="504"/>
      <c r="H711" s="1844" t="s">
        <v>310</v>
      </c>
      <c r="I711" s="1734"/>
      <c r="J711" s="559">
        <v>-4.6299038405893094E-3</v>
      </c>
      <c r="K711" s="504"/>
      <c r="L711" s="504"/>
      <c r="M711" s="1845" t="s">
        <v>310</v>
      </c>
      <c r="N711" s="1734"/>
      <c r="O711" s="560">
        <v>-3.1676967816669853E-3</v>
      </c>
      <c r="P711" s="504"/>
      <c r="Q711" s="504"/>
      <c r="BA711" s="208"/>
      <c r="BB711" s="282"/>
      <c r="BC711" s="208"/>
      <c r="BD711" s="208"/>
      <c r="BE711" s="208"/>
      <c r="BF711" s="208"/>
      <c r="BG711" s="208"/>
      <c r="BH711" s="208"/>
      <c r="BI711" s="208"/>
      <c r="BJ711" s="208"/>
      <c r="BK711" s="208"/>
      <c r="BL711" s="208"/>
      <c r="BM711" s="208"/>
      <c r="BN711" s="208"/>
      <c r="BO711" s="208"/>
      <c r="BP711" s="208"/>
      <c r="BQ711" s="208"/>
      <c r="BR711" s="208"/>
      <c r="BS711" s="208"/>
      <c r="BT711" s="208"/>
      <c r="BU711" s="208"/>
      <c r="BV711" s="208"/>
      <c r="BW711" s="208"/>
      <c r="BX711" s="208"/>
      <c r="BY711" s="208"/>
      <c r="BZ711" s="208"/>
      <c r="CA711" s="208"/>
      <c r="CB711" s="208"/>
      <c r="CC711" s="208"/>
      <c r="CD711" s="208"/>
      <c r="CE711" s="208"/>
      <c r="CF711" s="208"/>
      <c r="CG711" s="208"/>
      <c r="CH711" s="208"/>
      <c r="CI711" s="208"/>
      <c r="CJ711" s="208"/>
      <c r="CK711" s="208"/>
      <c r="CL711" s="208"/>
      <c r="CM711" s="208"/>
      <c r="CN711" s="208"/>
      <c r="CO711" s="208"/>
      <c r="CP711" s="208"/>
      <c r="CQ711" s="208"/>
      <c r="CR711" s="208"/>
      <c r="CS711" s="208"/>
      <c r="CT711" s="208"/>
      <c r="CU711" s="208"/>
      <c r="CV711" s="208"/>
      <c r="CW711" s="208"/>
      <c r="CX711" s="208"/>
      <c r="CY711" s="208"/>
      <c r="CZ711" s="208"/>
    </row>
    <row r="712" ht="25.15" customHeight="true" x14ac:dyDescent="0.2">
      <c r="C712" s="1843" t="s">
        <v>286</v>
      </c>
      <c r="D712" s="1734"/>
      <c r="E712" s="558">
        <v>-1.6464666096407978E-2</v>
      </c>
      <c r="F712" s="504"/>
      <c r="G712" s="504"/>
      <c r="H712" s="1844" t="s">
        <v>246</v>
      </c>
      <c r="I712" s="1734"/>
      <c r="J712" s="559">
        <v>-2.1048382957792263E-2</v>
      </c>
      <c r="K712" s="504"/>
      <c r="L712" s="504"/>
      <c r="M712" s="1845" t="s">
        <v>246</v>
      </c>
      <c r="N712" s="1734"/>
      <c r="O712" s="560">
        <v>-2.7665789438219991E-2</v>
      </c>
      <c r="P712" s="504"/>
      <c r="Q712" s="504"/>
      <c r="BA712" s="208"/>
      <c r="BB712" s="282"/>
      <c r="BC712" s="208"/>
      <c r="BD712" s="208"/>
      <c r="BE712" s="208"/>
      <c r="BF712" s="208"/>
      <c r="BG712" s="208"/>
      <c r="BH712" s="208"/>
      <c r="BI712" s="208"/>
      <c r="BJ712" s="208"/>
      <c r="BK712" s="208"/>
      <c r="BL712" s="208"/>
      <c r="BM712" s="208"/>
      <c r="BN712" s="208"/>
      <c r="BO712" s="208"/>
      <c r="BP712" s="208"/>
      <c r="BQ712" s="208"/>
      <c r="BR712" s="208"/>
      <c r="BS712" s="208"/>
      <c r="BT712" s="208"/>
      <c r="BU712" s="208"/>
      <c r="BV712" s="208"/>
      <c r="BW712" s="208"/>
      <c r="BX712" s="208"/>
      <c r="BY712" s="208"/>
      <c r="BZ712" s="208"/>
      <c r="CA712" s="208"/>
      <c r="CB712" s="208"/>
      <c r="CC712" s="208"/>
      <c r="CD712" s="208"/>
      <c r="CE712" s="208"/>
      <c r="CF712" s="208"/>
      <c r="CG712" s="208"/>
      <c r="CH712" s="208"/>
      <c r="CI712" s="208"/>
      <c r="CJ712" s="208"/>
      <c r="CK712" s="208"/>
      <c r="CL712" s="208"/>
      <c r="CM712" s="208"/>
      <c r="CN712" s="208"/>
      <c r="CO712" s="208"/>
      <c r="CP712" s="208"/>
      <c r="CQ712" s="208"/>
      <c r="CR712" s="208"/>
      <c r="CS712" s="208"/>
      <c r="CT712" s="208"/>
      <c r="CU712" s="208"/>
      <c r="CV712" s="208"/>
      <c r="CW712" s="208"/>
      <c r="CX712" s="208"/>
      <c r="CY712" s="208"/>
      <c r="CZ712" s="208"/>
    </row>
    <row r="713" ht="25.15" customHeight="true" x14ac:dyDescent="0.2">
      <c r="C713" s="1843" t="s">
        <v>412</v>
      </c>
      <c r="D713" s="1734"/>
      <c r="E713" s="558">
        <v>-1.5306214224721413E-3</v>
      </c>
      <c r="F713" s="504"/>
      <c r="G713" s="504"/>
      <c r="H713" s="1844" t="s">
        <v>285</v>
      </c>
      <c r="I713" s="1734"/>
      <c r="J713" s="559">
        <v>-7.4634678483443892E-3</v>
      </c>
      <c r="K713" s="504"/>
      <c r="L713" s="504"/>
      <c r="M713" s="1845" t="s">
        <v>285</v>
      </c>
      <c r="N713" s="1734"/>
      <c r="O713" s="560">
        <v>-6.1963679342938059E-3</v>
      </c>
      <c r="P713" s="504"/>
      <c r="Q713" s="504"/>
      <c r="BA713" s="208"/>
      <c r="BB713" s="282"/>
      <c r="BC713" s="208"/>
      <c r="BD713" s="208"/>
      <c r="BE713" s="208"/>
      <c r="BF713" s="208"/>
      <c r="BG713" s="208"/>
      <c r="BH713" s="208"/>
      <c r="BI713" s="208"/>
      <c r="BJ713" s="208"/>
      <c r="BK713" s="208"/>
      <c r="BL713" s="208"/>
      <c r="BM713" s="208"/>
      <c r="BN713" s="208"/>
      <c r="BO713" s="208"/>
      <c r="BP713" s="208"/>
      <c r="BQ713" s="208"/>
      <c r="BR713" s="208"/>
      <c r="BS713" s="208"/>
      <c r="BT713" s="208"/>
      <c r="BU713" s="208"/>
      <c r="BV713" s="208"/>
      <c r="BW713" s="208"/>
      <c r="BX713" s="208"/>
      <c r="BY713" s="208"/>
      <c r="BZ713" s="208"/>
      <c r="CA713" s="208"/>
      <c r="CB713" s="208"/>
      <c r="CC713" s="208"/>
      <c r="CD713" s="208"/>
      <c r="CE713" s="208"/>
      <c r="CF713" s="208"/>
      <c r="CG713" s="208"/>
      <c r="CH713" s="208"/>
      <c r="CI713" s="208"/>
      <c r="CJ713" s="208"/>
      <c r="CK713" s="208"/>
      <c r="CL713" s="208"/>
      <c r="CM713" s="208"/>
      <c r="CN713" s="208"/>
      <c r="CO713" s="208"/>
      <c r="CP713" s="208"/>
      <c r="CQ713" s="208"/>
      <c r="CR713" s="208"/>
      <c r="CS713" s="208"/>
      <c r="CT713" s="208"/>
      <c r="CU713" s="208"/>
      <c r="CV713" s="208"/>
      <c r="CW713" s="208"/>
      <c r="CX713" s="208"/>
      <c r="CY713" s="208"/>
      <c r="CZ713" s="208"/>
    </row>
    <row r="714" ht="25.15" customHeight="true" x14ac:dyDescent="0.2">
      <c r="C714" s="1843" t="s">
        <v>300</v>
      </c>
      <c r="D714" s="1734"/>
      <c r="E714" s="558">
        <v>-1.2090906318302733E-3</v>
      </c>
      <c r="F714" s="504"/>
      <c r="G714" s="504"/>
      <c r="H714" s="1844" t="s">
        <v>274</v>
      </c>
      <c r="I714" s="1734"/>
      <c r="J714" s="559">
        <v>-8.0914861609010305E-3</v>
      </c>
      <c r="K714" s="504"/>
      <c r="L714" s="504"/>
      <c r="M714" s="1845" t="s">
        <v>274</v>
      </c>
      <c r="N714" s="1734"/>
      <c r="O714" s="560">
        <v>-9.4502309693082712E-3</v>
      </c>
      <c r="P714" s="504"/>
      <c r="Q714" s="504"/>
      <c r="BA714" s="208"/>
      <c r="BB714" s="282"/>
      <c r="BC714" s="208"/>
      <c r="BD714" s="208"/>
      <c r="BE714" s="208"/>
      <c r="BF714" s="208"/>
      <c r="BG714" s="208"/>
      <c r="BH714" s="208"/>
      <c r="BI714" s="208"/>
      <c r="BJ714" s="208"/>
      <c r="BK714" s="208"/>
      <c r="BL714" s="208"/>
      <c r="BM714" s="208"/>
      <c r="BN714" s="208"/>
      <c r="BO714" s="208"/>
      <c r="BP714" s="208"/>
      <c r="BQ714" s="208"/>
      <c r="BR714" s="208"/>
      <c r="BS714" s="208"/>
      <c r="BT714" s="208"/>
      <c r="BU714" s="208"/>
      <c r="BV714" s="208"/>
      <c r="BW714" s="208"/>
      <c r="BX714" s="208"/>
      <c r="BY714" s="208"/>
      <c r="BZ714" s="208"/>
      <c r="CA714" s="208"/>
      <c r="CB714" s="208"/>
      <c r="CC714" s="208"/>
      <c r="CD714" s="208"/>
      <c r="CE714" s="208"/>
      <c r="CF714" s="208"/>
      <c r="CG714" s="208"/>
      <c r="CH714" s="208"/>
      <c r="CI714" s="208"/>
      <c r="CJ714" s="208"/>
      <c r="CK714" s="208"/>
      <c r="CL714" s="208"/>
      <c r="CM714" s="208"/>
      <c r="CN714" s="208"/>
      <c r="CO714" s="208"/>
      <c r="CP714" s="208"/>
      <c r="CQ714" s="208"/>
      <c r="CR714" s="208"/>
      <c r="CS714" s="208"/>
      <c r="CT714" s="208"/>
      <c r="CU714" s="208"/>
      <c r="CV714" s="208"/>
      <c r="CW714" s="208"/>
      <c r="CX714" s="208"/>
      <c r="CY714" s="208"/>
      <c r="CZ714" s="208"/>
    </row>
    <row r="715" ht="25.15" customHeight="true" x14ac:dyDescent="0.2">
      <c r="C715" s="1843" t="s">
        <v>375</v>
      </c>
      <c r="D715" s="1734"/>
      <c r="E715" s="558">
        <v>-7.7493011392892455E-2</v>
      </c>
      <c r="F715" s="504"/>
      <c r="G715" s="504"/>
      <c r="H715" s="1844" t="s">
        <v>275</v>
      </c>
      <c r="I715" s="1734"/>
      <c r="J715" s="559">
        <v>-1.5002131116798625E-2</v>
      </c>
      <c r="K715" s="504"/>
      <c r="L715" s="504"/>
      <c r="M715" s="1845" t="s">
        <v>275</v>
      </c>
      <c r="N715" s="1734"/>
      <c r="O715" s="560">
        <v>-5.9941733518315615E-3</v>
      </c>
      <c r="P715" s="504"/>
      <c r="Q715" s="504"/>
      <c r="BA715" s="208"/>
      <c r="BB715" s="282"/>
      <c r="BC715" s="208"/>
      <c r="BD715" s="208"/>
      <c r="BE715" s="208"/>
      <c r="BF715" s="208"/>
      <c r="BG715" s="208"/>
      <c r="BH715" s="208"/>
      <c r="BI715" s="208"/>
      <c r="BJ715" s="208"/>
      <c r="BK715" s="208"/>
      <c r="BL715" s="208"/>
      <c r="BM715" s="208"/>
      <c r="BN715" s="208"/>
      <c r="BO715" s="208"/>
      <c r="BP715" s="208"/>
      <c r="BQ715" s="208"/>
      <c r="BR715" s="208"/>
      <c r="BS715" s="208"/>
      <c r="BT715" s="208"/>
      <c r="BU715" s="208"/>
      <c r="BV715" s="208"/>
      <c r="BW715" s="208"/>
      <c r="BX715" s="208"/>
      <c r="BY715" s="208"/>
      <c r="BZ715" s="208"/>
      <c r="CA715" s="208"/>
      <c r="CB715" s="208"/>
      <c r="CC715" s="208"/>
      <c r="CD715" s="208"/>
      <c r="CE715" s="208"/>
      <c r="CF715" s="208"/>
      <c r="CG715" s="208"/>
      <c r="CH715" s="208"/>
      <c r="CI715" s="208"/>
      <c r="CJ715" s="208"/>
      <c r="CK715" s="208"/>
      <c r="CL715" s="208"/>
      <c r="CM715" s="208"/>
      <c r="CN715" s="208"/>
      <c r="CO715" s="208"/>
      <c r="CP715" s="208"/>
      <c r="CQ715" s="208"/>
      <c r="CR715" s="208"/>
      <c r="CS715" s="208"/>
      <c r="CT715" s="208"/>
      <c r="CU715" s="208"/>
      <c r="CV715" s="208"/>
      <c r="CW715" s="208"/>
      <c r="CX715" s="208"/>
      <c r="CY715" s="208"/>
      <c r="CZ715" s="208"/>
    </row>
    <row r="716" ht="25.15" customHeight="true" x14ac:dyDescent="0.2">
      <c r="C716" s="1843" t="s">
        <v>405</v>
      </c>
      <c r="D716" s="1734"/>
      <c r="E716" s="558">
        <v>-3.8086620065976609E-4</v>
      </c>
      <c r="F716" s="504"/>
      <c r="G716" s="504"/>
      <c r="H716" s="1844" t="s">
        <v>309</v>
      </c>
      <c r="I716" s="1734"/>
      <c r="J716" s="559">
        <v>-3.180173187476501E-3</v>
      </c>
      <c r="K716" s="504"/>
      <c r="L716" s="504"/>
      <c r="M716" s="1845" t="s">
        <v>309</v>
      </c>
      <c r="N716" s="1734"/>
      <c r="O716" s="560">
        <v>-1.0867695176638187E-3</v>
      </c>
      <c r="P716" s="504"/>
      <c r="Q716" s="504"/>
      <c r="BA716" s="208"/>
      <c r="BB716" s="282"/>
      <c r="BC716" s="208"/>
      <c r="BD716" s="208"/>
      <c r="BE716" s="208"/>
      <c r="BF716" s="208"/>
      <c r="BG716" s="208"/>
      <c r="BH716" s="208"/>
      <c r="BI716" s="208"/>
      <c r="BJ716" s="208"/>
      <c r="BK716" s="208"/>
      <c r="BL716" s="208"/>
      <c r="BM716" s="208"/>
      <c r="BN716" s="208"/>
      <c r="BO716" s="208"/>
      <c r="BP716" s="208"/>
      <c r="BQ716" s="208"/>
      <c r="BR716" s="208"/>
      <c r="BS716" s="208"/>
      <c r="BT716" s="208"/>
      <c r="BU716" s="208"/>
      <c r="BV716" s="208"/>
      <c r="BW716" s="208"/>
      <c r="BX716" s="208"/>
      <c r="BY716" s="208"/>
      <c r="BZ716" s="208"/>
      <c r="CA716" s="208"/>
      <c r="CB716" s="208"/>
      <c r="CC716" s="208"/>
      <c r="CD716" s="208"/>
      <c r="CE716" s="208"/>
      <c r="CF716" s="208"/>
      <c r="CG716" s="208"/>
      <c r="CH716" s="208"/>
      <c r="CI716" s="208"/>
      <c r="CJ716" s="208"/>
      <c r="CK716" s="208"/>
      <c r="CL716" s="208"/>
      <c r="CM716" s="208"/>
      <c r="CN716" s="208"/>
      <c r="CO716" s="208"/>
      <c r="CP716" s="208"/>
      <c r="CQ716" s="208"/>
      <c r="CR716" s="208"/>
      <c r="CS716" s="208"/>
      <c r="CT716" s="208"/>
      <c r="CU716" s="208"/>
      <c r="CV716" s="208"/>
      <c r="CW716" s="208"/>
      <c r="CX716" s="208"/>
      <c r="CY716" s="208"/>
      <c r="CZ716" s="208"/>
    </row>
    <row r="717" ht="25.15" customHeight="true" x14ac:dyDescent="0.2">
      <c r="C717" s="1843" t="s">
        <v>416</v>
      </c>
      <c r="D717" s="1734"/>
      <c r="E717" s="558">
        <v>-5.8305858740131825E-4</v>
      </c>
      <c r="F717" s="504"/>
      <c r="G717" s="504"/>
      <c r="H717" s="1844" t="s">
        <v>265</v>
      </c>
      <c r="I717" s="1734"/>
      <c r="J717" s="559">
        <v>-7.6812909599504034E-3</v>
      </c>
      <c r="K717" s="504"/>
      <c r="L717" s="504"/>
      <c r="M717" s="1845" t="s">
        <v>265</v>
      </c>
      <c r="N717" s="1734"/>
      <c r="O717" s="560">
        <v>-7.3944119052869036E-3</v>
      </c>
      <c r="P717" s="504"/>
      <c r="Q717" s="504"/>
      <c r="BA717" s="208"/>
      <c r="BB717" s="282"/>
      <c r="BC717" s="208"/>
      <c r="BD717" s="208"/>
      <c r="BE717" s="208"/>
      <c r="BF717" s="208"/>
      <c r="BG717" s="208"/>
      <c r="BH717" s="208"/>
      <c r="BI717" s="208"/>
      <c r="BJ717" s="208"/>
      <c r="BK717" s="208"/>
      <c r="BL717" s="208"/>
      <c r="BM717" s="208"/>
      <c r="BN717" s="208"/>
      <c r="BO717" s="208"/>
      <c r="BP717" s="208"/>
      <c r="BQ717" s="208"/>
      <c r="BR717" s="208"/>
      <c r="BS717" s="208"/>
      <c r="BT717" s="208"/>
      <c r="BU717" s="208"/>
      <c r="BV717" s="208"/>
      <c r="BW717" s="208"/>
      <c r="BX717" s="208"/>
      <c r="BY717" s="208"/>
      <c r="BZ717" s="208"/>
      <c r="CA717" s="208"/>
      <c r="CB717" s="208"/>
      <c r="CC717" s="208"/>
      <c r="CD717" s="208"/>
      <c r="CE717" s="208"/>
      <c r="CF717" s="208"/>
      <c r="CG717" s="208"/>
      <c r="CH717" s="208"/>
      <c r="CI717" s="208"/>
      <c r="CJ717" s="208"/>
      <c r="CK717" s="208"/>
      <c r="CL717" s="208"/>
      <c r="CM717" s="208"/>
      <c r="CN717" s="208"/>
      <c r="CO717" s="208"/>
      <c r="CP717" s="208"/>
      <c r="CQ717" s="208"/>
      <c r="CR717" s="208"/>
      <c r="CS717" s="208"/>
      <c r="CT717" s="208"/>
      <c r="CU717" s="208"/>
      <c r="CV717" s="208"/>
      <c r="CW717" s="208"/>
      <c r="CX717" s="208"/>
      <c r="CY717" s="208"/>
      <c r="CZ717" s="208"/>
    </row>
    <row r="718" ht="25.15" customHeight="true" x14ac:dyDescent="0.2">
      <c r="C718" s="1843" t="s">
        <v>395</v>
      </c>
      <c r="D718" s="1734"/>
      <c r="E718" s="558">
        <v>2.1964391911943684E-2</v>
      </c>
      <c r="F718" s="504"/>
      <c r="G718" s="504"/>
      <c r="H718" s="1844" t="s">
        <v>297</v>
      </c>
      <c r="I718" s="1734"/>
      <c r="J718" s="559">
        <v>-2.9243980671524953E-3</v>
      </c>
      <c r="K718" s="504"/>
      <c r="L718" s="504"/>
      <c r="M718" s="1845" t="s">
        <v>297</v>
      </c>
      <c r="N718" s="1734"/>
      <c r="O718" s="560">
        <v>1.7239897967956327E-3</v>
      </c>
      <c r="P718" s="504"/>
      <c r="Q718" s="504"/>
      <c r="BA718" s="208"/>
      <c r="BB718" s="282"/>
      <c r="BC718" s="208"/>
      <c r="BD718" s="208"/>
      <c r="BE718" s="208"/>
      <c r="BF718" s="208"/>
      <c r="BG718" s="208"/>
      <c r="BH718" s="208"/>
      <c r="BI718" s="208"/>
      <c r="BJ718" s="208"/>
      <c r="BK718" s="208"/>
      <c r="BL718" s="208"/>
      <c r="BM718" s="208"/>
      <c r="BN718" s="208"/>
      <c r="BO718" s="208"/>
      <c r="BP718" s="208"/>
      <c r="BQ718" s="208"/>
      <c r="BR718" s="208"/>
      <c r="BS718" s="208"/>
      <c r="BT718" s="208"/>
      <c r="BU718" s="208"/>
      <c r="BV718" s="208"/>
      <c r="BW718" s="208"/>
      <c r="BX718" s="208"/>
      <c r="BY718" s="208"/>
      <c r="BZ718" s="208"/>
      <c r="CA718" s="208"/>
      <c r="CB718" s="208"/>
      <c r="CC718" s="208"/>
      <c r="CD718" s="208"/>
      <c r="CE718" s="208"/>
      <c r="CF718" s="208"/>
      <c r="CG718" s="208"/>
      <c r="CH718" s="208"/>
      <c r="CI718" s="208"/>
      <c r="CJ718" s="208"/>
      <c r="CK718" s="208"/>
      <c r="CL718" s="208"/>
      <c r="CM718" s="208"/>
      <c r="CN718" s="208"/>
      <c r="CO718" s="208"/>
      <c r="CP718" s="208"/>
      <c r="CQ718" s="208"/>
      <c r="CR718" s="208"/>
      <c r="CS718" s="208"/>
      <c r="CT718" s="208"/>
      <c r="CU718" s="208"/>
      <c r="CV718" s="208"/>
      <c r="CW718" s="208"/>
      <c r="CX718" s="208"/>
      <c r="CY718" s="208"/>
      <c r="CZ718" s="208"/>
    </row>
    <row r="719" ht="25.15" customHeight="true" x14ac:dyDescent="0.2">
      <c r="C719" s="1843" t="s">
        <v>407</v>
      </c>
      <c r="D719" s="1734"/>
      <c r="E719" s="558">
        <v>-1.0742067635059114E-2</v>
      </c>
      <c r="F719" s="504"/>
      <c r="G719" s="504"/>
      <c r="H719" s="1844" t="s">
        <v>315</v>
      </c>
      <c r="I719" s="1734"/>
      <c r="J719" s="559">
        <v>-2.932630388455613E-3</v>
      </c>
      <c r="K719" s="504"/>
      <c r="L719" s="504"/>
      <c r="M719" s="1845" t="s">
        <v>315</v>
      </c>
      <c r="N719" s="1734"/>
      <c r="O719" s="560">
        <v>-4.0200446877744977E-4</v>
      </c>
      <c r="P719" s="504"/>
      <c r="Q719" s="504"/>
      <c r="BA719" s="208"/>
      <c r="BB719" s="282"/>
      <c r="BC719" s="208"/>
      <c r="BD719" s="208"/>
      <c r="BE719" s="208"/>
      <c r="BF719" s="208"/>
      <c r="BG719" s="208"/>
      <c r="BH719" s="208"/>
      <c r="BI719" s="208"/>
      <c r="BJ719" s="208"/>
      <c r="BK719" s="208"/>
      <c r="BL719" s="208"/>
      <c r="BM719" s="208"/>
      <c r="BN719" s="208"/>
      <c r="BO719" s="208"/>
      <c r="BP719" s="208"/>
      <c r="BQ719" s="208"/>
      <c r="BR719" s="208"/>
      <c r="BS719" s="208"/>
      <c r="BT719" s="208"/>
      <c r="BU719" s="208"/>
      <c r="BV719" s="208"/>
      <c r="BW719" s="208"/>
      <c r="BX719" s="208"/>
      <c r="BY719" s="208"/>
      <c r="BZ719" s="208"/>
      <c r="CA719" s="208"/>
      <c r="CB719" s="208"/>
      <c r="CC719" s="208"/>
      <c r="CD719" s="208"/>
      <c r="CE719" s="208"/>
      <c r="CF719" s="208"/>
      <c r="CG719" s="208"/>
      <c r="CH719" s="208"/>
      <c r="CI719" s="208"/>
      <c r="CJ719" s="208"/>
      <c r="CK719" s="208"/>
      <c r="CL719" s="208"/>
      <c r="CM719" s="208"/>
      <c r="CN719" s="208"/>
      <c r="CO719" s="208"/>
      <c r="CP719" s="208"/>
      <c r="CQ719" s="208"/>
      <c r="CR719" s="208"/>
      <c r="CS719" s="208"/>
      <c r="CT719" s="208"/>
      <c r="CU719" s="208"/>
      <c r="CV719" s="208"/>
      <c r="CW719" s="208"/>
      <c r="CX719" s="208"/>
      <c r="CY719" s="208"/>
      <c r="CZ719" s="208"/>
    </row>
    <row r="720" ht="25.15" customHeight="true" x14ac:dyDescent="0.2">
      <c r="C720" s="1843" t="s">
        <v>394</v>
      </c>
      <c r="D720" s="1734"/>
      <c r="E720" s="558">
        <v>-1.9651856593118272E-2</v>
      </c>
      <c r="F720" s="504"/>
      <c r="G720" s="504"/>
      <c r="H720" s="1844" t="s">
        <v>291</v>
      </c>
      <c r="I720" s="1734"/>
      <c r="J720" s="559">
        <v>-5.3850662395843229E-3</v>
      </c>
      <c r="K720" s="504"/>
      <c r="L720" s="504"/>
      <c r="M720" s="1845" t="s">
        <v>291</v>
      </c>
      <c r="N720" s="1734"/>
      <c r="O720" s="560">
        <v>1.7954851886169338E-4</v>
      </c>
      <c r="P720" s="504"/>
      <c r="Q720" s="504"/>
      <c r="BA720" s="208"/>
      <c r="BB720" s="282"/>
      <c r="BC720" s="208"/>
      <c r="BD720" s="208"/>
      <c r="BE720" s="208"/>
      <c r="BF720" s="208"/>
      <c r="BG720" s="208"/>
      <c r="BH720" s="208"/>
      <c r="BI720" s="208"/>
      <c r="BJ720" s="208"/>
      <c r="BK720" s="208"/>
      <c r="BL720" s="208"/>
      <c r="BM720" s="208"/>
      <c r="BN720" s="208"/>
      <c r="BO720" s="208"/>
      <c r="BP720" s="208"/>
      <c r="BQ720" s="208"/>
      <c r="BR720" s="208"/>
      <c r="BS720" s="208"/>
      <c r="BT720" s="208"/>
      <c r="BU720" s="208"/>
      <c r="BV720" s="208"/>
      <c r="BW720" s="208"/>
      <c r="BX720" s="208"/>
      <c r="BY720" s="208"/>
      <c r="BZ720" s="208"/>
      <c r="CA720" s="208"/>
      <c r="CB720" s="208"/>
      <c r="CC720" s="208"/>
      <c r="CD720" s="208"/>
      <c r="CE720" s="208"/>
      <c r="CF720" s="208"/>
      <c r="CG720" s="208"/>
      <c r="CH720" s="208"/>
      <c r="CI720" s="208"/>
      <c r="CJ720" s="208"/>
      <c r="CK720" s="208"/>
      <c r="CL720" s="208"/>
      <c r="CM720" s="208"/>
      <c r="CN720" s="208"/>
      <c r="CO720" s="208"/>
      <c r="CP720" s="208"/>
      <c r="CQ720" s="208"/>
      <c r="CR720" s="208"/>
      <c r="CS720" s="208"/>
      <c r="CT720" s="208"/>
      <c r="CU720" s="208"/>
      <c r="CV720" s="208"/>
      <c r="CW720" s="208"/>
      <c r="CX720" s="208"/>
      <c r="CY720" s="208"/>
      <c r="CZ720" s="208"/>
    </row>
    <row r="721" ht="25.15" customHeight="true" x14ac:dyDescent="0.2">
      <c r="C721" s="1853" t="s">
        <v>418</v>
      </c>
      <c r="D721" s="1734"/>
      <c r="E721" s="561">
        <v>-1.2564039635818108E-3</v>
      </c>
      <c r="F721" s="504"/>
      <c r="G721" s="504"/>
      <c r="H721" s="1844" t="s">
        <v>259</v>
      </c>
      <c r="I721" s="1734"/>
      <c r="J721" s="559">
        <v>-2.6763522363532896E-2</v>
      </c>
      <c r="K721" s="504"/>
      <c r="L721" s="504"/>
      <c r="M721" s="1845" t="s">
        <v>259</v>
      </c>
      <c r="N721" s="1734"/>
      <c r="O721" s="560">
        <v>-4.5815237376435961E-3</v>
      </c>
      <c r="P721" s="504"/>
      <c r="Q721" s="504"/>
      <c r="BA721" s="208"/>
      <c r="BB721" s="282"/>
      <c r="BC721" s="208"/>
      <c r="BD721" s="208"/>
      <c r="BE721" s="208"/>
      <c r="BF721" s="208"/>
      <c r="BG721" s="208"/>
      <c r="BH721" s="208"/>
      <c r="BI721" s="208"/>
      <c r="BJ721" s="208"/>
      <c r="BK721" s="208"/>
      <c r="BL721" s="208"/>
      <c r="BM721" s="208"/>
      <c r="BN721" s="208"/>
      <c r="BO721" s="208"/>
      <c r="BP721" s="208"/>
      <c r="BQ721" s="208"/>
      <c r="BR721" s="208"/>
      <c r="BS721" s="208"/>
      <c r="BT721" s="208"/>
      <c r="BU721" s="208"/>
      <c r="BV721" s="208"/>
      <c r="BW721" s="208"/>
      <c r="BX721" s="208"/>
      <c r="BY721" s="208"/>
      <c r="BZ721" s="208"/>
      <c r="CA721" s="208"/>
      <c r="CB721" s="208"/>
      <c r="CC721" s="208"/>
      <c r="CD721" s="208"/>
      <c r="CE721" s="208"/>
      <c r="CF721" s="208"/>
      <c r="CG721" s="208"/>
      <c r="CH721" s="208"/>
      <c r="CI721" s="208"/>
      <c r="CJ721" s="208"/>
      <c r="CK721" s="208"/>
      <c r="CL721" s="208"/>
      <c r="CM721" s="208"/>
      <c r="CN721" s="208"/>
      <c r="CO721" s="208"/>
      <c r="CP721" s="208"/>
      <c r="CQ721" s="208"/>
      <c r="CR721" s="208"/>
      <c r="CS721" s="208"/>
      <c r="CT721" s="208"/>
      <c r="CU721" s="208"/>
      <c r="CV721" s="208"/>
      <c r="CW721" s="208"/>
      <c r="CX721" s="208"/>
      <c r="CY721" s="208"/>
      <c r="CZ721" s="208"/>
    </row>
    <row r="722" ht="25.15" customHeight="true" x14ac:dyDescent="0.2">
      <c r="C722" s="1734"/>
      <c r="D722" s="1734"/>
      <c r="E722" s="504"/>
      <c r="F722" s="504"/>
      <c r="G722" s="504"/>
      <c r="H722" s="1844" t="s">
        <v>302</v>
      </c>
      <c r="I722" s="1734"/>
      <c r="J722" s="559">
        <v>-5.7199540913562058E-3</v>
      </c>
      <c r="K722" s="504"/>
      <c r="L722" s="504"/>
      <c r="M722" s="1845" t="s">
        <v>302</v>
      </c>
      <c r="N722" s="1734"/>
      <c r="O722" s="560">
        <v>9.210090972640927E-4</v>
      </c>
      <c r="P722" s="504"/>
      <c r="Q722" s="504"/>
      <c r="BA722" s="208"/>
      <c r="BB722" s="282"/>
      <c r="BC722" s="208"/>
      <c r="BD722" s="208"/>
      <c r="BE722" s="208"/>
      <c r="BF722" s="208"/>
      <c r="BG722" s="208"/>
      <c r="BH722" s="208"/>
      <c r="BI722" s="208"/>
      <c r="BJ722" s="208"/>
      <c r="BK722" s="208"/>
      <c r="BL722" s="208"/>
      <c r="BM722" s="208"/>
      <c r="BN722" s="208"/>
      <c r="BO722" s="208"/>
      <c r="BP722" s="208"/>
      <c r="BQ722" s="208"/>
      <c r="BR722" s="208"/>
      <c r="BS722" s="208"/>
      <c r="BT722" s="208"/>
      <c r="BU722" s="208"/>
      <c r="BV722" s="208"/>
      <c r="BW722" s="208"/>
      <c r="BX722" s="208"/>
      <c r="BY722" s="208"/>
      <c r="BZ722" s="208"/>
      <c r="CA722" s="208"/>
      <c r="CB722" s="208"/>
      <c r="CC722" s="208"/>
      <c r="CD722" s="208"/>
      <c r="CE722" s="208"/>
      <c r="CF722" s="208"/>
      <c r="CG722" s="208"/>
      <c r="CH722" s="208"/>
      <c r="CI722" s="208"/>
      <c r="CJ722" s="208"/>
      <c r="CK722" s="208"/>
      <c r="CL722" s="208"/>
      <c r="CM722" s="208"/>
      <c r="CN722" s="208"/>
      <c r="CO722" s="208"/>
      <c r="CP722" s="208"/>
      <c r="CQ722" s="208"/>
      <c r="CR722" s="208"/>
      <c r="CS722" s="208"/>
      <c r="CT722" s="208"/>
      <c r="CU722" s="208"/>
      <c r="CV722" s="208"/>
      <c r="CW722" s="208"/>
      <c r="CX722" s="208"/>
      <c r="CY722" s="208"/>
      <c r="CZ722" s="208"/>
    </row>
    <row r="723" ht="25.15" customHeight="true" x14ac:dyDescent="0.2">
      <c r="C723" s="1734"/>
      <c r="D723" s="1734"/>
      <c r="E723" s="504"/>
      <c r="F723" s="504"/>
      <c r="G723" s="504"/>
      <c r="H723" s="1844" t="s">
        <v>296</v>
      </c>
      <c r="I723" s="1734"/>
      <c r="J723" s="559">
        <v>-2.3127998494601805E-3</v>
      </c>
      <c r="K723" s="504"/>
      <c r="L723" s="504"/>
      <c r="M723" s="1845" t="s">
        <v>296</v>
      </c>
      <c r="N723" s="1734"/>
      <c r="O723" s="560">
        <v>2.9295551137571542E-3</v>
      </c>
      <c r="P723" s="504"/>
      <c r="Q723" s="504"/>
      <c r="BA723" s="208"/>
      <c r="BB723" s="282"/>
      <c r="BC723" s="208"/>
      <c r="BD723" s="208"/>
      <c r="BE723" s="208"/>
      <c r="BF723" s="208"/>
      <c r="BG723" s="208"/>
      <c r="BH723" s="208"/>
      <c r="BI723" s="208"/>
      <c r="BJ723" s="208"/>
      <c r="BK723" s="208"/>
      <c r="BL723" s="208"/>
      <c r="BM723" s="208"/>
      <c r="BN723" s="208"/>
      <c r="BO723" s="208"/>
      <c r="BP723" s="208"/>
      <c r="BQ723" s="208"/>
      <c r="BR723" s="208"/>
      <c r="BS723" s="208"/>
      <c r="BT723" s="208"/>
      <c r="BU723" s="208"/>
      <c r="BV723" s="208"/>
      <c r="BW723" s="208"/>
      <c r="BX723" s="208"/>
      <c r="BY723" s="208"/>
      <c r="BZ723" s="208"/>
      <c r="CA723" s="208"/>
      <c r="CB723" s="208"/>
      <c r="CC723" s="208"/>
      <c r="CD723" s="208"/>
      <c r="CE723" s="208"/>
      <c r="CF723" s="208"/>
      <c r="CG723" s="208"/>
      <c r="CH723" s="208"/>
      <c r="CI723" s="208"/>
      <c r="CJ723" s="208"/>
      <c r="CK723" s="208"/>
      <c r="CL723" s="208"/>
      <c r="CM723" s="208"/>
      <c r="CN723" s="208"/>
      <c r="CO723" s="208"/>
      <c r="CP723" s="208"/>
      <c r="CQ723" s="208"/>
      <c r="CR723" s="208"/>
      <c r="CS723" s="208"/>
      <c r="CT723" s="208"/>
      <c r="CU723" s="208"/>
      <c r="CV723" s="208"/>
      <c r="CW723" s="208"/>
      <c r="CX723" s="208"/>
      <c r="CY723" s="208"/>
      <c r="CZ723" s="208"/>
    </row>
    <row r="724" ht="25.15" customHeight="true" x14ac:dyDescent="0.2">
      <c r="C724" s="1852" t="s">
        <v>328</v>
      </c>
      <c r="D724" s="1734"/>
      <c r="E724" s="1734"/>
      <c r="F724" s="504"/>
      <c r="G724" s="504"/>
      <c r="H724" s="1844" t="s">
        <v>273</v>
      </c>
      <c r="I724" s="1734"/>
      <c r="J724" s="559">
        <v>-1.8654543097919946E-2</v>
      </c>
      <c r="K724" s="504"/>
      <c r="L724" s="504"/>
      <c r="M724" s="1845" t="s">
        <v>273</v>
      </c>
      <c r="N724" s="1734"/>
      <c r="O724" s="560">
        <v>-6.498828529050712E-3</v>
      </c>
      <c r="P724" s="504"/>
      <c r="Q724" s="504"/>
      <c r="BA724" s="208"/>
      <c r="BB724" s="282"/>
      <c r="BC724" s="208"/>
      <c r="BD724" s="208"/>
      <c r="BE724" s="208"/>
      <c r="BF724" s="208"/>
      <c r="BG724" s="208"/>
      <c r="BH724" s="208"/>
      <c r="BI724" s="208"/>
      <c r="BJ724" s="208"/>
      <c r="BK724" s="208"/>
      <c r="BL724" s="208"/>
      <c r="BM724" s="208"/>
      <c r="BN724" s="208"/>
      <c r="BO724" s="208"/>
      <c r="BP724" s="208"/>
      <c r="BQ724" s="208"/>
      <c r="BR724" s="208"/>
      <c r="BS724" s="208"/>
      <c r="BT724" s="208"/>
      <c r="BU724" s="208"/>
      <c r="BV724" s="208"/>
      <c r="BW724" s="208"/>
      <c r="BX724" s="208"/>
      <c r="BY724" s="208"/>
      <c r="BZ724" s="208"/>
      <c r="CA724" s="208"/>
      <c r="CB724" s="208"/>
      <c r="CC724" s="208"/>
      <c r="CD724" s="208"/>
      <c r="CE724" s="208"/>
      <c r="CF724" s="208"/>
      <c r="CG724" s="208"/>
      <c r="CH724" s="208"/>
      <c r="CI724" s="208"/>
      <c r="CJ724" s="208"/>
      <c r="CK724" s="208"/>
      <c r="CL724" s="208"/>
      <c r="CM724" s="208"/>
      <c r="CN724" s="208"/>
      <c r="CO724" s="208"/>
      <c r="CP724" s="208"/>
      <c r="CQ724" s="208"/>
      <c r="CR724" s="208"/>
      <c r="CS724" s="208"/>
      <c r="CT724" s="208"/>
      <c r="CU724" s="208"/>
      <c r="CV724" s="208"/>
      <c r="CW724" s="208"/>
      <c r="CX724" s="208"/>
      <c r="CY724" s="208"/>
      <c r="CZ724" s="208"/>
    </row>
    <row r="725" ht="25.15" customHeight="true" x14ac:dyDescent="0.2">
      <c r="C725" s="1873" t="s">
        <v>219</v>
      </c>
      <c r="D725" s="1734"/>
      <c r="E725" s="579" t="s">
        <v>220</v>
      </c>
      <c r="F725" s="504"/>
      <c r="G725" s="504"/>
      <c r="H725" s="1844" t="s">
        <v>230</v>
      </c>
      <c r="I725" s="1734"/>
      <c r="J725" s="559">
        <v>6.2301062620960718E-2</v>
      </c>
      <c r="K725" s="504"/>
      <c r="L725" s="504"/>
      <c r="M725" s="1845" t="s">
        <v>230</v>
      </c>
      <c r="N725" s="1734"/>
      <c r="O725" s="560">
        <v>5.0999058150874785E-2</v>
      </c>
      <c r="P725" s="504"/>
      <c r="Q725" s="504"/>
      <c r="BA725" s="208"/>
      <c r="BB725" s="282"/>
      <c r="BC725" s="208"/>
      <c r="BD725" s="208"/>
      <c r="BE725" s="208"/>
      <c r="BF725" s="208"/>
      <c r="BG725" s="208"/>
      <c r="BH725" s="208"/>
      <c r="BI725" s="208"/>
      <c r="BJ725" s="208"/>
      <c r="BK725" s="208"/>
      <c r="BL725" s="208"/>
      <c r="BM725" s="208"/>
      <c r="BN725" s="208"/>
      <c r="BO725" s="208"/>
      <c r="BP725" s="208"/>
      <c r="BQ725" s="208"/>
      <c r="BR725" s="208"/>
      <c r="BS725" s="208"/>
      <c r="BT725" s="208"/>
      <c r="BU725" s="208"/>
      <c r="BV725" s="208"/>
      <c r="BW725" s="208"/>
      <c r="BX725" s="208"/>
      <c r="BY725" s="208"/>
      <c r="BZ725" s="208"/>
      <c r="CA725" s="208"/>
      <c r="CB725" s="208"/>
      <c r="CC725" s="208"/>
      <c r="CD725" s="208"/>
      <c r="CE725" s="208"/>
      <c r="CF725" s="208"/>
      <c r="CG725" s="208"/>
      <c r="CH725" s="208"/>
      <c r="CI725" s="208"/>
      <c r="CJ725" s="208"/>
      <c r="CK725" s="208"/>
      <c r="CL725" s="208"/>
      <c r="CM725" s="208"/>
      <c r="CN725" s="208"/>
      <c r="CO725" s="208"/>
      <c r="CP725" s="208"/>
      <c r="CQ725" s="208"/>
      <c r="CR725" s="208"/>
      <c r="CS725" s="208"/>
      <c r="CT725" s="208"/>
      <c r="CU725" s="208"/>
      <c r="CV725" s="208"/>
      <c r="CW725" s="208"/>
      <c r="CX725" s="208"/>
      <c r="CY725" s="208"/>
      <c r="CZ725" s="208"/>
    </row>
    <row r="726" ht="25.15" customHeight="true" x14ac:dyDescent="0.2">
      <c r="C726" s="1858" t="s">
        <v>220</v>
      </c>
      <c r="D726" s="1734"/>
      <c r="E726" s="580">
        <v>0.99999999999999989</v>
      </c>
      <c r="F726" s="504"/>
      <c r="G726" s="504"/>
      <c r="H726" s="1844" t="s">
        <v>254</v>
      </c>
      <c r="I726" s="1734"/>
      <c r="J726" s="559">
        <v>-9.5387860189474379E-3</v>
      </c>
      <c r="K726" s="504"/>
      <c r="L726" s="504"/>
      <c r="M726" s="1845" t="s">
        <v>254</v>
      </c>
      <c r="N726" s="1734"/>
      <c r="O726" s="560">
        <v>-1.3774506350993461E-2</v>
      </c>
      <c r="P726" s="504"/>
      <c r="Q726" s="504"/>
      <c r="BA726" s="208"/>
      <c r="BB726" s="282"/>
      <c r="BC726" s="208"/>
      <c r="BD726" s="208"/>
      <c r="BE726" s="208"/>
      <c r="BF726" s="208"/>
      <c r="BG726" s="208"/>
      <c r="BH726" s="208"/>
      <c r="BI726" s="208"/>
      <c r="BJ726" s="208"/>
      <c r="BK726" s="208"/>
      <c r="BL726" s="208"/>
      <c r="BM726" s="208"/>
      <c r="BN726" s="208"/>
      <c r="BO726" s="208"/>
      <c r="BP726" s="208"/>
      <c r="BQ726" s="208"/>
      <c r="BR726" s="208"/>
      <c r="BS726" s="208"/>
      <c r="BT726" s="208"/>
      <c r="BU726" s="208"/>
      <c r="BV726" s="208"/>
      <c r="BW726" s="208"/>
      <c r="BX726" s="208"/>
      <c r="BY726" s="208"/>
      <c r="BZ726" s="208"/>
      <c r="CA726" s="208"/>
      <c r="CB726" s="208"/>
      <c r="CC726" s="208"/>
      <c r="CD726" s="208"/>
      <c r="CE726" s="208"/>
      <c r="CF726" s="208"/>
      <c r="CG726" s="208"/>
      <c r="CH726" s="208"/>
      <c r="CI726" s="208"/>
      <c r="CJ726" s="208"/>
      <c r="CK726" s="208"/>
      <c r="CL726" s="208"/>
      <c r="CM726" s="208"/>
      <c r="CN726" s="208"/>
      <c r="CO726" s="208"/>
      <c r="CP726" s="208"/>
      <c r="CQ726" s="208"/>
      <c r="CR726" s="208"/>
      <c r="CS726" s="208"/>
      <c r="CT726" s="208"/>
      <c r="CU726" s="208"/>
      <c r="CV726" s="208"/>
      <c r="CW726" s="208"/>
      <c r="CX726" s="208"/>
      <c r="CY726" s="208"/>
      <c r="CZ726" s="208"/>
    </row>
    <row r="727" ht="25.15" customHeight="true" x14ac:dyDescent="0.2">
      <c r="C727" s="1734"/>
      <c r="D727" s="1734"/>
      <c r="E727" s="504"/>
      <c r="F727" s="504"/>
      <c r="G727" s="504"/>
      <c r="H727" s="1844" t="s">
        <v>264</v>
      </c>
      <c r="I727" s="1734"/>
      <c r="J727" s="559">
        <v>-1.5272064352183146E-2</v>
      </c>
      <c r="K727" s="504"/>
      <c r="L727" s="504"/>
      <c r="M727" s="1845" t="s">
        <v>264</v>
      </c>
      <c r="N727" s="1734"/>
      <c r="O727" s="560">
        <v>-9.004702628466664E-3</v>
      </c>
      <c r="P727" s="504"/>
      <c r="Q727" s="504"/>
      <c r="BA727" s="208"/>
      <c r="BB727" s="282"/>
      <c r="BC727" s="208"/>
      <c r="BD727" s="208"/>
      <c r="BE727" s="208"/>
      <c r="BF727" s="208"/>
      <c r="BG727" s="208"/>
      <c r="BH727" s="208"/>
      <c r="BI727" s="208"/>
      <c r="BJ727" s="208"/>
      <c r="BK727" s="208"/>
      <c r="BL727" s="208"/>
      <c r="BM727" s="208"/>
      <c r="BN727" s="208"/>
      <c r="BO727" s="208"/>
      <c r="BP727" s="208"/>
      <c r="BQ727" s="208"/>
      <c r="BR727" s="208"/>
      <c r="BS727" s="208"/>
      <c r="BT727" s="208"/>
      <c r="BU727" s="208"/>
      <c r="BV727" s="208"/>
      <c r="BW727" s="208"/>
      <c r="BX727" s="208"/>
      <c r="BY727" s="208"/>
      <c r="BZ727" s="208"/>
      <c r="CA727" s="208"/>
      <c r="CB727" s="208"/>
      <c r="CC727" s="208"/>
      <c r="CD727" s="208"/>
      <c r="CE727" s="208"/>
      <c r="CF727" s="208"/>
      <c r="CG727" s="208"/>
      <c r="CH727" s="208"/>
      <c r="CI727" s="208"/>
      <c r="CJ727" s="208"/>
      <c r="CK727" s="208"/>
      <c r="CL727" s="208"/>
      <c r="CM727" s="208"/>
      <c r="CN727" s="208"/>
      <c r="CO727" s="208"/>
      <c r="CP727" s="208"/>
      <c r="CQ727" s="208"/>
      <c r="CR727" s="208"/>
      <c r="CS727" s="208"/>
      <c r="CT727" s="208"/>
      <c r="CU727" s="208"/>
      <c r="CV727" s="208"/>
      <c r="CW727" s="208"/>
      <c r="CX727" s="208"/>
      <c r="CY727" s="208"/>
      <c r="CZ727" s="208"/>
    </row>
    <row r="728" ht="25.15" customHeight="true" x14ac:dyDescent="0.2">
      <c r="C728" s="1734"/>
      <c r="D728" s="1734"/>
      <c r="E728" s="504"/>
      <c r="F728" s="504"/>
      <c r="G728" s="504"/>
      <c r="H728" s="1844" t="s">
        <v>305</v>
      </c>
      <c r="I728" s="1734"/>
      <c r="J728" s="559">
        <v>-7.5353570583548959E-3</v>
      </c>
      <c r="K728" s="504"/>
      <c r="L728" s="504"/>
      <c r="M728" s="1845" t="s">
        <v>305</v>
      </c>
      <c r="N728" s="1734"/>
      <c r="O728" s="560">
        <v>1.1144235808599283E-3</v>
      </c>
      <c r="P728" s="504"/>
      <c r="Q728" s="504"/>
      <c r="BA728" s="208"/>
      <c r="BB728" s="282"/>
      <c r="BC728" s="208"/>
      <c r="BD728" s="208"/>
      <c r="BE728" s="208"/>
      <c r="BF728" s="208"/>
      <c r="BG728" s="208"/>
      <c r="BH728" s="208"/>
      <c r="BI728" s="208"/>
      <c r="BJ728" s="208"/>
      <c r="BK728" s="208"/>
      <c r="BL728" s="208"/>
      <c r="BM728" s="208"/>
      <c r="BN728" s="208"/>
      <c r="BO728" s="208"/>
      <c r="BP728" s="208"/>
      <c r="BQ728" s="208"/>
      <c r="BR728" s="208"/>
      <c r="BS728" s="208"/>
      <c r="BT728" s="208"/>
      <c r="BU728" s="208"/>
      <c r="BV728" s="208"/>
      <c r="BW728" s="208"/>
      <c r="BX728" s="208"/>
      <c r="BY728" s="208"/>
      <c r="BZ728" s="208"/>
      <c r="CA728" s="208"/>
      <c r="CB728" s="208"/>
      <c r="CC728" s="208"/>
      <c r="CD728" s="208"/>
      <c r="CE728" s="208"/>
      <c r="CF728" s="208"/>
      <c r="CG728" s="208"/>
      <c r="CH728" s="208"/>
      <c r="CI728" s="208"/>
      <c r="CJ728" s="208"/>
      <c r="CK728" s="208"/>
      <c r="CL728" s="208"/>
      <c r="CM728" s="208"/>
      <c r="CN728" s="208"/>
      <c r="CO728" s="208"/>
      <c r="CP728" s="208"/>
      <c r="CQ728" s="208"/>
      <c r="CR728" s="208"/>
      <c r="CS728" s="208"/>
      <c r="CT728" s="208"/>
      <c r="CU728" s="208"/>
      <c r="CV728" s="208"/>
      <c r="CW728" s="208"/>
      <c r="CX728" s="208"/>
      <c r="CY728" s="208"/>
      <c r="CZ728" s="208"/>
    </row>
    <row r="729" ht="25.15" customHeight="true" x14ac:dyDescent="0.2">
      <c r="C729" s="1734"/>
      <c r="D729" s="1734"/>
      <c r="E729" s="504"/>
      <c r="F729" s="504"/>
      <c r="G729" s="504"/>
      <c r="H729" s="1844" t="s">
        <v>308</v>
      </c>
      <c r="I729" s="1734"/>
      <c r="J729" s="559">
        <v>-1.5741272488189614E-2</v>
      </c>
      <c r="K729" s="504"/>
      <c r="L729" s="504"/>
      <c r="M729" s="1845" t="s">
        <v>308</v>
      </c>
      <c r="N729" s="1734"/>
      <c r="O729" s="560">
        <v>-1.452424501047265E-2</v>
      </c>
      <c r="P729" s="504"/>
      <c r="Q729" s="504"/>
      <c r="BA729" s="208"/>
      <c r="BB729" s="282"/>
      <c r="BC729" s="208"/>
      <c r="BD729" s="208"/>
      <c r="BE729" s="208"/>
      <c r="BF729" s="208"/>
      <c r="BG729" s="208"/>
      <c r="BH729" s="208"/>
      <c r="BI729" s="208"/>
      <c r="BJ729" s="208"/>
      <c r="BK729" s="208"/>
      <c r="BL729" s="208"/>
      <c r="BM729" s="208"/>
      <c r="BN729" s="208"/>
      <c r="BO729" s="208"/>
      <c r="BP729" s="208"/>
      <c r="BQ729" s="208"/>
      <c r="BR729" s="208"/>
      <c r="BS729" s="208"/>
      <c r="BT729" s="208"/>
      <c r="BU729" s="208"/>
      <c r="BV729" s="208"/>
      <c r="BW729" s="208"/>
      <c r="BX729" s="208"/>
      <c r="BY729" s="208"/>
      <c r="BZ729" s="208"/>
      <c r="CA729" s="208"/>
      <c r="CB729" s="208"/>
      <c r="CC729" s="208"/>
      <c r="CD729" s="208"/>
      <c r="CE729" s="208"/>
      <c r="CF729" s="208"/>
      <c r="CG729" s="208"/>
      <c r="CH729" s="208"/>
      <c r="CI729" s="208"/>
      <c r="CJ729" s="208"/>
      <c r="CK729" s="208"/>
      <c r="CL729" s="208"/>
      <c r="CM729" s="208"/>
      <c r="CN729" s="208"/>
      <c r="CO729" s="208"/>
      <c r="CP729" s="208"/>
      <c r="CQ729" s="208"/>
      <c r="CR729" s="208"/>
      <c r="CS729" s="208"/>
      <c r="CT729" s="208"/>
      <c r="CU729" s="208"/>
      <c r="CV729" s="208"/>
      <c r="CW729" s="208"/>
      <c r="CX729" s="208"/>
      <c r="CY729" s="208"/>
      <c r="CZ729" s="208"/>
    </row>
    <row r="730" ht="25.15" customHeight="true" x14ac:dyDescent="0.2">
      <c r="C730" s="1734"/>
      <c r="D730" s="1734"/>
      <c r="E730" s="504"/>
      <c r="F730" s="504"/>
      <c r="G730" s="504"/>
      <c r="H730" s="1844" t="s">
        <v>298</v>
      </c>
      <c r="I730" s="1734"/>
      <c r="J730" s="559">
        <v>-1.3132783891648871E-2</v>
      </c>
      <c r="K730" s="504"/>
      <c r="L730" s="504"/>
      <c r="M730" s="1845" t="s">
        <v>298</v>
      </c>
      <c r="N730" s="1734"/>
      <c r="O730" s="560">
        <v>-1.0909447905872121E-2</v>
      </c>
      <c r="P730" s="504"/>
      <c r="Q730" s="504"/>
      <c r="BA730" s="208"/>
      <c r="BB730" s="282"/>
      <c r="BC730" s="208"/>
      <c r="BD730" s="208"/>
      <c r="BE730" s="208"/>
      <c r="BF730" s="208"/>
      <c r="BG730" s="208"/>
      <c r="BH730" s="208"/>
      <c r="BI730" s="208"/>
      <c r="BJ730" s="208"/>
      <c r="BK730" s="208"/>
      <c r="BL730" s="208"/>
      <c r="BM730" s="208"/>
      <c r="BN730" s="208"/>
      <c r="BO730" s="208"/>
      <c r="BP730" s="208"/>
      <c r="BQ730" s="208"/>
      <c r="BR730" s="208"/>
      <c r="BS730" s="208"/>
      <c r="BT730" s="208"/>
      <c r="BU730" s="208"/>
      <c r="BV730" s="208"/>
      <c r="BW730" s="208"/>
      <c r="BX730" s="208"/>
      <c r="BY730" s="208"/>
      <c r="BZ730" s="208"/>
      <c r="CA730" s="208"/>
      <c r="CB730" s="208"/>
      <c r="CC730" s="208"/>
      <c r="CD730" s="208"/>
      <c r="CE730" s="208"/>
      <c r="CF730" s="208"/>
      <c r="CG730" s="208"/>
      <c r="CH730" s="208"/>
      <c r="CI730" s="208"/>
      <c r="CJ730" s="208"/>
      <c r="CK730" s="208"/>
      <c r="CL730" s="208"/>
      <c r="CM730" s="208"/>
      <c r="CN730" s="208"/>
      <c r="CO730" s="208"/>
      <c r="CP730" s="208"/>
      <c r="CQ730" s="208"/>
      <c r="CR730" s="208"/>
      <c r="CS730" s="208"/>
      <c r="CT730" s="208"/>
      <c r="CU730" s="208"/>
      <c r="CV730" s="208"/>
      <c r="CW730" s="208"/>
      <c r="CX730" s="208"/>
      <c r="CY730" s="208"/>
      <c r="CZ730" s="208"/>
    </row>
    <row r="731" ht="25.15" customHeight="true" x14ac:dyDescent="0.2">
      <c r="C731" s="1734"/>
      <c r="D731" s="1734"/>
      <c r="E731" s="504"/>
      <c r="F731" s="504"/>
      <c r="G731" s="504"/>
      <c r="H731" s="1844" t="s">
        <v>293</v>
      </c>
      <c r="I731" s="1734"/>
      <c r="J731" s="559">
        <v>-2.4577215294549035E-3</v>
      </c>
      <c r="K731" s="504"/>
      <c r="L731" s="504"/>
      <c r="M731" s="1845" t="s">
        <v>293</v>
      </c>
      <c r="N731" s="1734"/>
      <c r="O731" s="560">
        <v>8.7233925955464385E-3</v>
      </c>
      <c r="P731" s="504"/>
      <c r="Q731" s="504"/>
      <c r="BA731" s="208"/>
      <c r="BB731" s="282"/>
      <c r="BC731" s="208"/>
      <c r="BD731" s="208"/>
      <c r="BE731" s="208"/>
      <c r="BF731" s="208"/>
      <c r="BG731" s="208"/>
      <c r="BH731" s="208"/>
      <c r="BI731" s="208"/>
      <c r="BJ731" s="208"/>
      <c r="BK731" s="208"/>
      <c r="BL731" s="208"/>
      <c r="BM731" s="208"/>
      <c r="BN731" s="208"/>
      <c r="BO731" s="208"/>
      <c r="BP731" s="208"/>
      <c r="BQ731" s="208"/>
      <c r="BR731" s="208"/>
      <c r="BS731" s="208"/>
      <c r="BT731" s="208"/>
      <c r="BU731" s="208"/>
      <c r="BV731" s="208"/>
      <c r="BW731" s="208"/>
      <c r="BX731" s="208"/>
      <c r="BY731" s="208"/>
      <c r="BZ731" s="208"/>
      <c r="CA731" s="208"/>
      <c r="CB731" s="208"/>
      <c r="CC731" s="208"/>
      <c r="CD731" s="208"/>
      <c r="CE731" s="208"/>
      <c r="CF731" s="208"/>
      <c r="CG731" s="208"/>
      <c r="CH731" s="208"/>
      <c r="CI731" s="208"/>
      <c r="CJ731" s="208"/>
      <c r="CK731" s="208"/>
      <c r="CL731" s="208"/>
      <c r="CM731" s="208"/>
      <c r="CN731" s="208"/>
      <c r="CO731" s="208"/>
      <c r="CP731" s="208"/>
      <c r="CQ731" s="208"/>
      <c r="CR731" s="208"/>
      <c r="CS731" s="208"/>
      <c r="CT731" s="208"/>
      <c r="CU731" s="208"/>
      <c r="CV731" s="208"/>
      <c r="CW731" s="208"/>
      <c r="CX731" s="208"/>
      <c r="CY731" s="208"/>
      <c r="CZ731" s="208"/>
    </row>
    <row r="732" ht="25.15" customHeight="true" x14ac:dyDescent="0.2">
      <c r="C732" s="1734"/>
      <c r="D732" s="1734"/>
      <c r="E732" s="504"/>
      <c r="F732" s="504"/>
      <c r="G732" s="504"/>
      <c r="H732" s="1844" t="s">
        <v>222</v>
      </c>
      <c r="I732" s="1734"/>
      <c r="J732" s="559">
        <v>8.4765476131691428E-2</v>
      </c>
      <c r="K732" s="504"/>
      <c r="L732" s="504"/>
      <c r="M732" s="1845" t="s">
        <v>222</v>
      </c>
      <c r="N732" s="1734"/>
      <c r="O732" s="560">
        <v>7.4209557792694905E-2</v>
      </c>
      <c r="P732" s="504"/>
      <c r="Q732" s="504"/>
      <c r="BA732" s="208"/>
      <c r="BB732" s="282"/>
      <c r="BC732" s="208"/>
      <c r="BD732" s="208"/>
      <c r="BE732" s="208"/>
      <c r="BF732" s="208"/>
      <c r="BG732" s="208"/>
      <c r="BH732" s="208"/>
      <c r="BI732" s="208"/>
      <c r="BJ732" s="208"/>
      <c r="BK732" s="208"/>
      <c r="BL732" s="208"/>
      <c r="BM732" s="208"/>
      <c r="BN732" s="208"/>
      <c r="BO732" s="208"/>
      <c r="BP732" s="208"/>
      <c r="BQ732" s="208"/>
      <c r="BR732" s="208"/>
      <c r="BS732" s="208"/>
      <c r="BT732" s="208"/>
      <c r="BU732" s="208"/>
      <c r="BV732" s="208"/>
      <c r="BW732" s="208"/>
      <c r="BX732" s="208"/>
      <c r="BY732" s="208"/>
      <c r="BZ732" s="208"/>
      <c r="CA732" s="208"/>
      <c r="CB732" s="208"/>
      <c r="CC732" s="208"/>
      <c r="CD732" s="208"/>
      <c r="CE732" s="208"/>
      <c r="CF732" s="208"/>
      <c r="CG732" s="208"/>
      <c r="CH732" s="208"/>
      <c r="CI732" s="208"/>
      <c r="CJ732" s="208"/>
      <c r="CK732" s="208"/>
      <c r="CL732" s="208"/>
      <c r="CM732" s="208"/>
      <c r="CN732" s="208"/>
      <c r="CO732" s="208"/>
      <c r="CP732" s="208"/>
      <c r="CQ732" s="208"/>
      <c r="CR732" s="208"/>
      <c r="CS732" s="208"/>
      <c r="CT732" s="208"/>
      <c r="CU732" s="208"/>
      <c r="CV732" s="208"/>
      <c r="CW732" s="208"/>
      <c r="CX732" s="208"/>
      <c r="CY732" s="208"/>
      <c r="CZ732" s="208"/>
    </row>
    <row r="733" ht="25.15" customHeight="true" x14ac:dyDescent="0.2">
      <c r="C733" s="1734"/>
      <c r="D733" s="1734"/>
      <c r="E733" s="504"/>
      <c r="F733" s="504"/>
      <c r="G733" s="504"/>
      <c r="H733" s="1844" t="s">
        <v>413</v>
      </c>
      <c r="I733" s="1734"/>
      <c r="J733" s="559">
        <v>1.5690566481973162E-3</v>
      </c>
      <c r="K733" s="504"/>
      <c r="L733" s="504"/>
      <c r="M733" s="1845" t="s">
        <v>413</v>
      </c>
      <c r="N733" s="1734"/>
      <c r="O733" s="560">
        <v>8.7073048652757997E-3</v>
      </c>
      <c r="P733" s="504"/>
      <c r="Q733" s="504"/>
      <c r="BA733" s="208"/>
      <c r="BB733" s="282"/>
      <c r="BC733" s="208"/>
      <c r="BD733" s="208"/>
      <c r="BE733" s="208"/>
      <c r="BF733" s="208"/>
      <c r="BG733" s="208"/>
      <c r="BH733" s="208"/>
      <c r="BI733" s="208"/>
      <c r="BJ733" s="208"/>
      <c r="BK733" s="208"/>
      <c r="BL733" s="208"/>
      <c r="BM733" s="208"/>
      <c r="BN733" s="208"/>
      <c r="BO733" s="208"/>
      <c r="BP733" s="208"/>
      <c r="BQ733" s="208"/>
      <c r="BR733" s="208"/>
      <c r="BS733" s="208"/>
      <c r="BT733" s="208"/>
      <c r="BU733" s="208"/>
      <c r="BV733" s="208"/>
      <c r="BW733" s="208"/>
      <c r="BX733" s="208"/>
      <c r="BY733" s="208"/>
      <c r="BZ733" s="208"/>
      <c r="CA733" s="208"/>
      <c r="CB733" s="208"/>
      <c r="CC733" s="208"/>
      <c r="CD733" s="208"/>
      <c r="CE733" s="208"/>
      <c r="CF733" s="208"/>
      <c r="CG733" s="208"/>
      <c r="CH733" s="208"/>
      <c r="CI733" s="208"/>
      <c r="CJ733" s="208"/>
      <c r="CK733" s="208"/>
      <c r="CL733" s="208"/>
      <c r="CM733" s="208"/>
      <c r="CN733" s="208"/>
      <c r="CO733" s="208"/>
      <c r="CP733" s="208"/>
      <c r="CQ733" s="208"/>
      <c r="CR733" s="208"/>
      <c r="CS733" s="208"/>
      <c r="CT733" s="208"/>
      <c r="CU733" s="208"/>
      <c r="CV733" s="208"/>
      <c r="CW733" s="208"/>
      <c r="CX733" s="208"/>
      <c r="CY733" s="208"/>
      <c r="CZ733" s="208"/>
    </row>
    <row r="734" ht="25.15" customHeight="true" x14ac:dyDescent="0.2">
      <c r="C734" s="1734"/>
      <c r="D734" s="1734"/>
      <c r="E734" s="504"/>
      <c r="F734" s="504"/>
      <c r="G734" s="504"/>
      <c r="H734" s="1844" t="s">
        <v>281</v>
      </c>
      <c r="I734" s="1734"/>
      <c r="J734" s="559">
        <v>-1.8084905059622496E-2</v>
      </c>
      <c r="K734" s="504"/>
      <c r="L734" s="504"/>
      <c r="M734" s="1845" t="s">
        <v>281</v>
      </c>
      <c r="N734" s="1734"/>
      <c r="O734" s="560">
        <v>1.61636046947112E-3</v>
      </c>
      <c r="P734" s="504"/>
      <c r="Q734" s="504"/>
      <c r="BA734" s="208"/>
      <c r="BB734" s="282"/>
      <c r="BC734" s="208"/>
      <c r="BD734" s="208"/>
      <c r="BE734" s="208"/>
      <c r="BF734" s="208"/>
      <c r="BG734" s="208"/>
      <c r="BH734" s="208"/>
      <c r="BI734" s="208"/>
      <c r="BJ734" s="208"/>
      <c r="BK734" s="208"/>
      <c r="BL734" s="208"/>
      <c r="BM734" s="208"/>
      <c r="BN734" s="208"/>
      <c r="BO734" s="208"/>
      <c r="BP734" s="208"/>
      <c r="BQ734" s="208"/>
      <c r="BR734" s="208"/>
      <c r="BS734" s="208"/>
      <c r="BT734" s="208"/>
      <c r="BU734" s="208"/>
      <c r="BV734" s="208"/>
      <c r="BW734" s="208"/>
      <c r="BX734" s="208"/>
      <c r="BY734" s="208"/>
      <c r="BZ734" s="208"/>
      <c r="CA734" s="208"/>
      <c r="CB734" s="208"/>
      <c r="CC734" s="208"/>
      <c r="CD734" s="208"/>
      <c r="CE734" s="208"/>
      <c r="CF734" s="208"/>
      <c r="CG734" s="208"/>
      <c r="CH734" s="208"/>
      <c r="CI734" s="208"/>
      <c r="CJ734" s="208"/>
      <c r="CK734" s="208"/>
      <c r="CL734" s="208"/>
      <c r="CM734" s="208"/>
      <c r="CN734" s="208"/>
      <c r="CO734" s="208"/>
      <c r="CP734" s="208"/>
      <c r="CQ734" s="208"/>
      <c r="CR734" s="208"/>
      <c r="CS734" s="208"/>
      <c r="CT734" s="208"/>
      <c r="CU734" s="208"/>
      <c r="CV734" s="208"/>
      <c r="CW734" s="208"/>
      <c r="CX734" s="208"/>
      <c r="CY734" s="208"/>
      <c r="CZ734" s="208"/>
    </row>
    <row r="735" ht="25.15" customHeight="true" x14ac:dyDescent="0.2">
      <c r="C735" s="1734"/>
      <c r="D735" s="1734"/>
      <c r="E735" s="504"/>
      <c r="F735" s="504"/>
      <c r="G735" s="504"/>
      <c r="H735" s="1844" t="s">
        <v>253</v>
      </c>
      <c r="I735" s="1734"/>
      <c r="J735" s="559">
        <v>-1.9479458926068494E-2</v>
      </c>
      <c r="K735" s="504"/>
      <c r="L735" s="504"/>
      <c r="M735" s="1845" t="s">
        <v>253</v>
      </c>
      <c r="N735" s="1734"/>
      <c r="O735" s="560">
        <v>-1.3751345986839491E-3</v>
      </c>
      <c r="P735" s="504"/>
      <c r="Q735" s="504"/>
      <c r="BA735" s="208"/>
      <c r="BB735" s="282"/>
      <c r="BC735" s="208"/>
      <c r="BD735" s="208"/>
      <c r="BE735" s="208"/>
      <c r="BF735" s="208"/>
      <c r="BG735" s="208"/>
      <c r="BH735" s="208"/>
      <c r="BI735" s="208"/>
      <c r="BJ735" s="208"/>
      <c r="BK735" s="208"/>
      <c r="BL735" s="208"/>
      <c r="BM735" s="208"/>
      <c r="BN735" s="208"/>
      <c r="BO735" s="208"/>
      <c r="BP735" s="208"/>
      <c r="BQ735" s="208"/>
      <c r="BR735" s="208"/>
      <c r="BS735" s="208"/>
      <c r="BT735" s="208"/>
      <c r="BU735" s="208"/>
      <c r="BV735" s="208"/>
      <c r="BW735" s="208"/>
      <c r="BX735" s="208"/>
      <c r="BY735" s="208"/>
      <c r="BZ735" s="208"/>
      <c r="CA735" s="208"/>
      <c r="CB735" s="208"/>
      <c r="CC735" s="208"/>
      <c r="CD735" s="208"/>
      <c r="CE735" s="208"/>
      <c r="CF735" s="208"/>
      <c r="CG735" s="208"/>
      <c r="CH735" s="208"/>
      <c r="CI735" s="208"/>
      <c r="CJ735" s="208"/>
      <c r="CK735" s="208"/>
      <c r="CL735" s="208"/>
      <c r="CM735" s="208"/>
      <c r="CN735" s="208"/>
      <c r="CO735" s="208"/>
      <c r="CP735" s="208"/>
      <c r="CQ735" s="208"/>
      <c r="CR735" s="208"/>
      <c r="CS735" s="208"/>
      <c r="CT735" s="208"/>
      <c r="CU735" s="208"/>
      <c r="CV735" s="208"/>
      <c r="CW735" s="208"/>
      <c r="CX735" s="208"/>
      <c r="CY735" s="208"/>
      <c r="CZ735" s="208"/>
    </row>
    <row r="736" ht="25.15" customHeight="true" x14ac:dyDescent="0.2">
      <c r="C736" s="1734"/>
      <c r="D736" s="1734"/>
      <c r="E736" s="504"/>
      <c r="F736" s="504"/>
      <c r="G736" s="504"/>
      <c r="H736" s="1844" t="s">
        <v>271</v>
      </c>
      <c r="I736" s="1734"/>
      <c r="J736" s="559">
        <v>-1.3056171256132029E-2</v>
      </c>
      <c r="K736" s="504"/>
      <c r="L736" s="504"/>
      <c r="M736" s="1845" t="s">
        <v>271</v>
      </c>
      <c r="N736" s="1734"/>
      <c r="O736" s="560">
        <v>-1.6939006337616271E-3</v>
      </c>
      <c r="P736" s="504"/>
      <c r="Q736" s="504"/>
      <c r="BA736" s="208"/>
      <c r="BB736" s="282"/>
      <c r="BC736" s="208"/>
      <c r="BD736" s="208"/>
      <c r="BE736" s="208"/>
      <c r="BF736" s="208"/>
      <c r="BG736" s="208"/>
      <c r="BH736" s="208"/>
      <c r="BI736" s="208"/>
      <c r="BJ736" s="208"/>
      <c r="BK736" s="208"/>
      <c r="BL736" s="208"/>
      <c r="BM736" s="208"/>
      <c r="BN736" s="208"/>
      <c r="BO736" s="208"/>
      <c r="BP736" s="208"/>
      <c r="BQ736" s="208"/>
      <c r="BR736" s="208"/>
      <c r="BS736" s="208"/>
      <c r="BT736" s="208"/>
      <c r="BU736" s="208"/>
      <c r="BV736" s="208"/>
      <c r="BW736" s="208"/>
      <c r="BX736" s="208"/>
      <c r="BY736" s="208"/>
      <c r="BZ736" s="208"/>
      <c r="CA736" s="208"/>
      <c r="CB736" s="208"/>
      <c r="CC736" s="208"/>
      <c r="CD736" s="208"/>
      <c r="CE736" s="208"/>
      <c r="CF736" s="208"/>
      <c r="CG736" s="208"/>
      <c r="CH736" s="208"/>
      <c r="CI736" s="208"/>
      <c r="CJ736" s="208"/>
      <c r="CK736" s="208"/>
      <c r="CL736" s="208"/>
      <c r="CM736" s="208"/>
      <c r="CN736" s="208"/>
      <c r="CO736" s="208"/>
      <c r="CP736" s="208"/>
      <c r="CQ736" s="208"/>
      <c r="CR736" s="208"/>
      <c r="CS736" s="208"/>
      <c r="CT736" s="208"/>
      <c r="CU736" s="208"/>
      <c r="CV736" s="208"/>
      <c r="CW736" s="208"/>
      <c r="CX736" s="208"/>
      <c r="CY736" s="208"/>
      <c r="CZ736" s="208"/>
    </row>
    <row r="737" ht="25.15" customHeight="true" x14ac:dyDescent="0.2">
      <c r="C737" s="1734"/>
      <c r="D737" s="1734"/>
      <c r="E737" s="504"/>
      <c r="F737" s="504"/>
      <c r="G737" s="504"/>
      <c r="H737" s="1844" t="s">
        <v>295</v>
      </c>
      <c r="I737" s="1734"/>
      <c r="J737" s="559">
        <v>-6.9751803418843156E-2</v>
      </c>
      <c r="K737" s="504"/>
      <c r="L737" s="504"/>
      <c r="M737" s="1845" t="s">
        <v>295</v>
      </c>
      <c r="N737" s="1734"/>
      <c r="O737" s="560">
        <v>-4.9720380669125777E-2</v>
      </c>
      <c r="P737" s="504"/>
      <c r="Q737" s="504"/>
      <c r="BA737" s="208"/>
      <c r="BB737" s="282"/>
      <c r="BC737" s="208"/>
      <c r="BD737" s="208"/>
      <c r="BE737" s="208"/>
      <c r="BF737" s="208"/>
      <c r="BG737" s="208"/>
      <c r="BH737" s="208"/>
      <c r="BI737" s="208"/>
      <c r="BJ737" s="208"/>
      <c r="BK737" s="208"/>
      <c r="BL737" s="208"/>
      <c r="BM737" s="208"/>
      <c r="BN737" s="208"/>
      <c r="BO737" s="208"/>
      <c r="BP737" s="208"/>
      <c r="BQ737" s="208"/>
      <c r="BR737" s="208"/>
      <c r="BS737" s="208"/>
      <c r="BT737" s="208"/>
      <c r="BU737" s="208"/>
      <c r="BV737" s="208"/>
      <c r="BW737" s="208"/>
      <c r="BX737" s="208"/>
      <c r="BY737" s="208"/>
      <c r="BZ737" s="208"/>
      <c r="CA737" s="208"/>
      <c r="CB737" s="208"/>
      <c r="CC737" s="208"/>
      <c r="CD737" s="208"/>
      <c r="CE737" s="208"/>
      <c r="CF737" s="208"/>
      <c r="CG737" s="208"/>
      <c r="CH737" s="208"/>
      <c r="CI737" s="208"/>
      <c r="CJ737" s="208"/>
      <c r="CK737" s="208"/>
      <c r="CL737" s="208"/>
      <c r="CM737" s="208"/>
      <c r="CN737" s="208"/>
      <c r="CO737" s="208"/>
      <c r="CP737" s="208"/>
      <c r="CQ737" s="208"/>
      <c r="CR737" s="208"/>
      <c r="CS737" s="208"/>
      <c r="CT737" s="208"/>
      <c r="CU737" s="208"/>
      <c r="CV737" s="208"/>
      <c r="CW737" s="208"/>
      <c r="CX737" s="208"/>
      <c r="CY737" s="208"/>
      <c r="CZ737" s="208"/>
    </row>
    <row r="738" ht="25.15" customHeight="true" x14ac:dyDescent="0.2">
      <c r="C738" s="1734"/>
      <c r="D738" s="1734"/>
      <c r="E738" s="504"/>
      <c r="F738" s="504"/>
      <c r="G738" s="504"/>
      <c r="H738" s="1844" t="s">
        <v>234</v>
      </c>
      <c r="I738" s="1734"/>
      <c r="J738" s="559">
        <v>-1.2447624509874881E-2</v>
      </c>
      <c r="K738" s="504"/>
      <c r="L738" s="504"/>
      <c r="M738" s="1845" t="s">
        <v>234</v>
      </c>
      <c r="N738" s="1734"/>
      <c r="O738" s="560">
        <v>-1.4216599261446396E-2</v>
      </c>
      <c r="P738" s="504"/>
      <c r="Q738" s="504"/>
      <c r="BA738" s="208"/>
      <c r="BB738" s="282"/>
      <c r="BC738" s="208"/>
      <c r="BD738" s="208"/>
      <c r="BE738" s="208"/>
      <c r="BF738" s="208"/>
      <c r="BG738" s="208"/>
      <c r="BH738" s="208"/>
      <c r="BI738" s="208"/>
      <c r="BJ738" s="208"/>
      <c r="BK738" s="208"/>
      <c r="BL738" s="208"/>
      <c r="BM738" s="208"/>
      <c r="BN738" s="208"/>
      <c r="BO738" s="208"/>
      <c r="BP738" s="208"/>
      <c r="BQ738" s="208"/>
      <c r="BR738" s="208"/>
      <c r="BS738" s="208"/>
      <c r="BT738" s="208"/>
      <c r="BU738" s="208"/>
      <c r="BV738" s="208"/>
      <c r="BW738" s="208"/>
      <c r="BX738" s="208"/>
      <c r="BY738" s="208"/>
      <c r="BZ738" s="208"/>
      <c r="CA738" s="208"/>
      <c r="CB738" s="208"/>
      <c r="CC738" s="208"/>
      <c r="CD738" s="208"/>
      <c r="CE738" s="208"/>
      <c r="CF738" s="208"/>
      <c r="CG738" s="208"/>
      <c r="CH738" s="208"/>
      <c r="CI738" s="208"/>
      <c r="CJ738" s="208"/>
      <c r="CK738" s="208"/>
      <c r="CL738" s="208"/>
      <c r="CM738" s="208"/>
      <c r="CN738" s="208"/>
      <c r="CO738" s="208"/>
      <c r="CP738" s="208"/>
      <c r="CQ738" s="208"/>
      <c r="CR738" s="208"/>
      <c r="CS738" s="208"/>
      <c r="CT738" s="208"/>
      <c r="CU738" s="208"/>
      <c r="CV738" s="208"/>
      <c r="CW738" s="208"/>
      <c r="CX738" s="208"/>
      <c r="CY738" s="208"/>
      <c r="CZ738" s="208"/>
    </row>
    <row r="739" ht="25.15" customHeight="true" x14ac:dyDescent="0.2">
      <c r="C739" s="1734"/>
      <c r="D739" s="1734"/>
      <c r="E739" s="504"/>
      <c r="F739" s="504"/>
      <c r="G739" s="504"/>
      <c r="H739" s="1844" t="s">
        <v>258</v>
      </c>
      <c r="I739" s="1734"/>
      <c r="J739" s="559">
        <v>-1.206945185542563E-2</v>
      </c>
      <c r="K739" s="504"/>
      <c r="L739" s="504"/>
      <c r="M739" s="1845" t="s">
        <v>258</v>
      </c>
      <c r="N739" s="1734"/>
      <c r="O739" s="560">
        <v>-8.2611896372399313E-3</v>
      </c>
      <c r="P739" s="504"/>
      <c r="Q739" s="504"/>
      <c r="BA739" s="208"/>
      <c r="BB739" s="282"/>
      <c r="BC739" s="208"/>
      <c r="BD739" s="208"/>
      <c r="BE739" s="208"/>
      <c r="BF739" s="208"/>
      <c r="BG739" s="208"/>
      <c r="BH739" s="208"/>
      <c r="BI739" s="208"/>
      <c r="BJ739" s="208"/>
      <c r="BK739" s="208"/>
      <c r="BL739" s="208"/>
      <c r="BM739" s="208"/>
      <c r="BN739" s="208"/>
      <c r="BO739" s="208"/>
      <c r="BP739" s="208"/>
      <c r="BQ739" s="208"/>
      <c r="BR739" s="208"/>
      <c r="BS739" s="208"/>
      <c r="BT739" s="208"/>
      <c r="BU739" s="208"/>
      <c r="BV739" s="208"/>
      <c r="BW739" s="208"/>
      <c r="BX739" s="208"/>
      <c r="BY739" s="208"/>
      <c r="BZ739" s="208"/>
      <c r="CA739" s="208"/>
      <c r="CB739" s="208"/>
      <c r="CC739" s="208"/>
      <c r="CD739" s="208"/>
      <c r="CE739" s="208"/>
      <c r="CF739" s="208"/>
      <c r="CG739" s="208"/>
      <c r="CH739" s="208"/>
      <c r="CI739" s="208"/>
      <c r="CJ739" s="208"/>
      <c r="CK739" s="208"/>
      <c r="CL739" s="208"/>
      <c r="CM739" s="208"/>
      <c r="CN739" s="208"/>
      <c r="CO739" s="208"/>
      <c r="CP739" s="208"/>
      <c r="CQ739" s="208"/>
      <c r="CR739" s="208"/>
      <c r="CS739" s="208"/>
      <c r="CT739" s="208"/>
      <c r="CU739" s="208"/>
      <c r="CV739" s="208"/>
      <c r="CW739" s="208"/>
      <c r="CX739" s="208"/>
      <c r="CY739" s="208"/>
      <c r="CZ739" s="208"/>
    </row>
    <row r="740" ht="25.15" customHeight="true" x14ac:dyDescent="0.2">
      <c r="C740" s="1734"/>
      <c r="D740" s="1734"/>
      <c r="E740" s="504"/>
      <c r="F740" s="504"/>
      <c r="G740" s="504"/>
      <c r="H740" s="1844" t="s">
        <v>286</v>
      </c>
      <c r="I740" s="1734"/>
      <c r="J740" s="559">
        <v>-2.2688141378293922E-2</v>
      </c>
      <c r="K740" s="504"/>
      <c r="L740" s="504"/>
      <c r="M740" s="1845" t="s">
        <v>286</v>
      </c>
      <c r="N740" s="1734"/>
      <c r="O740" s="560">
        <v>-1.1799216876118396E-2</v>
      </c>
      <c r="P740" s="504"/>
      <c r="Q740" s="504"/>
      <c r="BA740" s="208"/>
      <c r="BB740" s="282"/>
      <c r="BC740" s="208"/>
      <c r="BD740" s="208"/>
      <c r="BE740" s="208"/>
      <c r="BF740" s="208"/>
      <c r="BG740" s="208"/>
      <c r="BH740" s="208"/>
      <c r="BI740" s="208"/>
      <c r="BJ740" s="208"/>
      <c r="BK740" s="208"/>
      <c r="BL740" s="208"/>
      <c r="BM740" s="208"/>
      <c r="BN740" s="208"/>
      <c r="BO740" s="208"/>
      <c r="BP740" s="208"/>
      <c r="BQ740" s="208"/>
      <c r="BR740" s="208"/>
      <c r="BS740" s="208"/>
      <c r="BT740" s="208"/>
      <c r="BU740" s="208"/>
      <c r="BV740" s="208"/>
      <c r="BW740" s="208"/>
      <c r="BX740" s="208"/>
      <c r="BY740" s="208"/>
      <c r="BZ740" s="208"/>
      <c r="CA740" s="208"/>
      <c r="CB740" s="208"/>
      <c r="CC740" s="208"/>
      <c r="CD740" s="208"/>
      <c r="CE740" s="208"/>
      <c r="CF740" s="208"/>
      <c r="CG740" s="208"/>
      <c r="CH740" s="208"/>
      <c r="CI740" s="208"/>
      <c r="CJ740" s="208"/>
      <c r="CK740" s="208"/>
      <c r="CL740" s="208"/>
      <c r="CM740" s="208"/>
      <c r="CN740" s="208"/>
      <c r="CO740" s="208"/>
      <c r="CP740" s="208"/>
      <c r="CQ740" s="208"/>
      <c r="CR740" s="208"/>
      <c r="CS740" s="208"/>
      <c r="CT740" s="208"/>
      <c r="CU740" s="208"/>
      <c r="CV740" s="208"/>
      <c r="CW740" s="208"/>
      <c r="CX740" s="208"/>
      <c r="CY740" s="208"/>
      <c r="CZ740" s="208"/>
    </row>
    <row r="741" ht="25.15" customHeight="true" x14ac:dyDescent="0.2">
      <c r="C741" s="1734"/>
      <c r="D741" s="1734"/>
      <c r="E741" s="504"/>
      <c r="F741" s="504"/>
      <c r="G741" s="504"/>
      <c r="H741" s="1844" t="s">
        <v>412</v>
      </c>
      <c r="I741" s="1734"/>
      <c r="J741" s="559">
        <v>-8.4917317166088389E-3</v>
      </c>
      <c r="K741" s="504"/>
      <c r="L741" s="504"/>
      <c r="M741" s="1845" t="s">
        <v>412</v>
      </c>
      <c r="N741" s="1734"/>
      <c r="O741" s="560">
        <v>-1.4019531588598637E-3</v>
      </c>
      <c r="P741" s="504"/>
      <c r="Q741" s="504"/>
      <c r="BA741" s="208"/>
      <c r="BB741" s="282"/>
      <c r="BC741" s="208"/>
      <c r="BD741" s="208"/>
      <c r="BE741" s="208"/>
      <c r="BF741" s="208"/>
      <c r="BG741" s="208"/>
      <c r="BH741" s="208"/>
      <c r="BI741" s="208"/>
      <c r="BJ741" s="208"/>
      <c r="BK741" s="208"/>
      <c r="BL741" s="208"/>
      <c r="BM741" s="208"/>
      <c r="BN741" s="208"/>
      <c r="BO741" s="208"/>
      <c r="BP741" s="208"/>
      <c r="BQ741" s="208"/>
      <c r="BR741" s="208"/>
      <c r="BS741" s="208"/>
      <c r="BT741" s="208"/>
      <c r="BU741" s="208"/>
      <c r="BV741" s="208"/>
      <c r="BW741" s="208"/>
      <c r="BX741" s="208"/>
      <c r="BY741" s="208"/>
      <c r="BZ741" s="208"/>
      <c r="CA741" s="208"/>
      <c r="CB741" s="208"/>
      <c r="CC741" s="208"/>
      <c r="CD741" s="208"/>
      <c r="CE741" s="208"/>
      <c r="CF741" s="208"/>
      <c r="CG741" s="208"/>
      <c r="CH741" s="208"/>
      <c r="CI741" s="208"/>
      <c r="CJ741" s="208"/>
      <c r="CK741" s="208"/>
      <c r="CL741" s="208"/>
      <c r="CM741" s="208"/>
      <c r="CN741" s="208"/>
      <c r="CO741" s="208"/>
      <c r="CP741" s="208"/>
      <c r="CQ741" s="208"/>
      <c r="CR741" s="208"/>
      <c r="CS741" s="208"/>
      <c r="CT741" s="208"/>
      <c r="CU741" s="208"/>
      <c r="CV741" s="208"/>
      <c r="CW741" s="208"/>
      <c r="CX741" s="208"/>
      <c r="CY741" s="208"/>
      <c r="CZ741" s="208"/>
    </row>
    <row r="742" ht="25.15" customHeight="true" x14ac:dyDescent="0.2">
      <c r="C742" s="1734"/>
      <c r="D742" s="1734"/>
      <c r="E742" s="504"/>
      <c r="F742" s="504"/>
      <c r="G742" s="504"/>
      <c r="H742" s="1844" t="s">
        <v>300</v>
      </c>
      <c r="I742" s="1734"/>
      <c r="J742" s="559">
        <v>-3.3177950505854123E-3</v>
      </c>
      <c r="K742" s="504"/>
      <c r="L742" s="504"/>
      <c r="M742" s="1845" t="s">
        <v>300</v>
      </c>
      <c r="N742" s="1734"/>
      <c r="O742" s="560">
        <v>-1.2167801574580032E-3</v>
      </c>
      <c r="P742" s="504"/>
      <c r="Q742" s="504"/>
      <c r="BA742" s="208"/>
      <c r="BB742" s="282"/>
      <c r="BC742" s="208"/>
      <c r="BD742" s="208"/>
      <c r="BE742" s="208"/>
      <c r="BF742" s="208"/>
      <c r="BG742" s="208"/>
      <c r="BH742" s="208"/>
      <c r="BI742" s="208"/>
      <c r="BJ742" s="208"/>
      <c r="BK742" s="208"/>
      <c r="BL742" s="208"/>
      <c r="BM742" s="208"/>
      <c r="BN742" s="208"/>
      <c r="BO742" s="208"/>
      <c r="BP742" s="208"/>
      <c r="BQ742" s="208"/>
      <c r="BR742" s="208"/>
      <c r="BS742" s="208"/>
      <c r="BT742" s="208"/>
      <c r="BU742" s="208"/>
      <c r="BV742" s="208"/>
      <c r="BW742" s="208"/>
      <c r="BX742" s="208"/>
      <c r="BY742" s="208"/>
      <c r="BZ742" s="208"/>
      <c r="CA742" s="208"/>
      <c r="CB742" s="208"/>
      <c r="CC742" s="208"/>
      <c r="CD742" s="208"/>
      <c r="CE742" s="208"/>
      <c r="CF742" s="208"/>
      <c r="CG742" s="208"/>
      <c r="CH742" s="208"/>
      <c r="CI742" s="208"/>
      <c r="CJ742" s="208"/>
      <c r="CK742" s="208"/>
      <c r="CL742" s="208"/>
      <c r="CM742" s="208"/>
      <c r="CN742" s="208"/>
      <c r="CO742" s="208"/>
      <c r="CP742" s="208"/>
      <c r="CQ742" s="208"/>
      <c r="CR742" s="208"/>
      <c r="CS742" s="208"/>
      <c r="CT742" s="208"/>
      <c r="CU742" s="208"/>
      <c r="CV742" s="208"/>
      <c r="CW742" s="208"/>
      <c r="CX742" s="208"/>
      <c r="CY742" s="208"/>
      <c r="CZ742" s="208"/>
    </row>
    <row r="743" ht="25.15" customHeight="true" x14ac:dyDescent="0.2">
      <c r="C743" s="1734"/>
      <c r="D743" s="1734"/>
      <c r="E743" s="504"/>
      <c r="F743" s="504"/>
      <c r="G743" s="504"/>
      <c r="H743" s="1844" t="s">
        <v>375</v>
      </c>
      <c r="I743" s="1734"/>
      <c r="J743" s="559">
        <v>-8.2338805381944769E-2</v>
      </c>
      <c r="K743" s="504"/>
      <c r="L743" s="504"/>
      <c r="M743" s="1845" t="s">
        <v>375</v>
      </c>
      <c r="N743" s="1734"/>
      <c r="O743" s="560">
        <v>-7.4998059198241193E-2</v>
      </c>
      <c r="P743" s="504"/>
      <c r="Q743" s="504"/>
      <c r="BA743" s="208"/>
      <c r="BB743" s="282"/>
      <c r="BC743" s="208"/>
      <c r="BD743" s="208"/>
      <c r="BE743" s="208"/>
      <c r="BF743" s="208"/>
      <c r="BG743" s="208"/>
      <c r="BH743" s="208"/>
      <c r="BI743" s="208"/>
      <c r="BJ743" s="208"/>
      <c r="BK743" s="208"/>
      <c r="BL743" s="208"/>
      <c r="BM743" s="208"/>
      <c r="BN743" s="208"/>
      <c r="BO743" s="208"/>
      <c r="BP743" s="208"/>
      <c r="BQ743" s="208"/>
      <c r="BR743" s="208"/>
      <c r="BS743" s="208"/>
      <c r="BT743" s="208"/>
      <c r="BU743" s="208"/>
      <c r="BV743" s="208"/>
      <c r="BW743" s="208"/>
      <c r="BX743" s="208"/>
      <c r="BY743" s="208"/>
      <c r="BZ743" s="208"/>
      <c r="CA743" s="208"/>
      <c r="CB743" s="208"/>
      <c r="CC743" s="208"/>
      <c r="CD743" s="208"/>
      <c r="CE743" s="208"/>
      <c r="CF743" s="208"/>
      <c r="CG743" s="208"/>
      <c r="CH743" s="208"/>
      <c r="CI743" s="208"/>
      <c r="CJ743" s="208"/>
      <c r="CK743" s="208"/>
      <c r="CL743" s="208"/>
      <c r="CM743" s="208"/>
      <c r="CN743" s="208"/>
      <c r="CO743" s="208"/>
      <c r="CP743" s="208"/>
      <c r="CQ743" s="208"/>
      <c r="CR743" s="208"/>
      <c r="CS743" s="208"/>
      <c r="CT743" s="208"/>
      <c r="CU743" s="208"/>
      <c r="CV743" s="208"/>
      <c r="CW743" s="208"/>
      <c r="CX743" s="208"/>
      <c r="CY743" s="208"/>
      <c r="CZ743" s="208"/>
    </row>
    <row r="744" ht="25.15" customHeight="true" x14ac:dyDescent="0.2">
      <c r="C744" s="1734"/>
      <c r="D744" s="1734"/>
      <c r="E744" s="504"/>
      <c r="F744" s="504"/>
      <c r="G744" s="504"/>
      <c r="H744" s="1844" t="s">
        <v>405</v>
      </c>
      <c r="I744" s="1734"/>
      <c r="J744" s="559">
        <v>-1.9136381830283121E-2</v>
      </c>
      <c r="K744" s="504"/>
      <c r="L744" s="504"/>
      <c r="M744" s="1845" t="s">
        <v>405</v>
      </c>
      <c r="N744" s="1734"/>
      <c r="O744" s="560">
        <v>2.5299945511712326E-3</v>
      </c>
      <c r="P744" s="504"/>
      <c r="Q744" s="504"/>
      <c r="BA744" s="208"/>
      <c r="BB744" s="282"/>
      <c r="BC744" s="208"/>
      <c r="BD744" s="208"/>
      <c r="BE744" s="208"/>
      <c r="BF744" s="208"/>
      <c r="BG744" s="208"/>
      <c r="BH744" s="208"/>
      <c r="BI744" s="208"/>
      <c r="BJ744" s="208"/>
      <c r="BK744" s="208"/>
      <c r="BL744" s="208"/>
      <c r="BM744" s="208"/>
      <c r="BN744" s="208"/>
      <c r="BO744" s="208"/>
      <c r="BP744" s="208"/>
      <c r="BQ744" s="208"/>
      <c r="BR744" s="208"/>
      <c r="BS744" s="208"/>
      <c r="BT744" s="208"/>
      <c r="BU744" s="208"/>
      <c r="BV744" s="208"/>
      <c r="BW744" s="208"/>
      <c r="BX744" s="208"/>
      <c r="BY744" s="208"/>
      <c r="BZ744" s="208"/>
      <c r="CA744" s="208"/>
      <c r="CB744" s="208"/>
      <c r="CC744" s="208"/>
      <c r="CD744" s="208"/>
      <c r="CE744" s="208"/>
      <c r="CF744" s="208"/>
      <c r="CG744" s="208"/>
      <c r="CH744" s="208"/>
      <c r="CI744" s="208"/>
      <c r="CJ744" s="208"/>
      <c r="CK744" s="208"/>
      <c r="CL744" s="208"/>
      <c r="CM744" s="208"/>
      <c r="CN744" s="208"/>
      <c r="CO744" s="208"/>
      <c r="CP744" s="208"/>
      <c r="CQ744" s="208"/>
      <c r="CR744" s="208"/>
      <c r="CS744" s="208"/>
      <c r="CT744" s="208"/>
      <c r="CU744" s="208"/>
      <c r="CV744" s="208"/>
      <c r="CW744" s="208"/>
      <c r="CX744" s="208"/>
      <c r="CY744" s="208"/>
      <c r="CZ744" s="208"/>
    </row>
    <row r="745" ht="25.15" customHeight="true" x14ac:dyDescent="0.2">
      <c r="C745" s="1734"/>
      <c r="D745" s="1734"/>
      <c r="E745" s="504"/>
      <c r="F745" s="504"/>
      <c r="G745" s="504"/>
      <c r="H745" s="1844" t="s">
        <v>416</v>
      </c>
      <c r="I745" s="1734"/>
      <c r="J745" s="559">
        <v>-5.261654140436659E-3</v>
      </c>
      <c r="K745" s="504"/>
      <c r="L745" s="504"/>
      <c r="M745" s="1845" t="s">
        <v>416</v>
      </c>
      <c r="N745" s="1734"/>
      <c r="O745" s="560">
        <v>2.6872420937430714E-4</v>
      </c>
      <c r="P745" s="504"/>
      <c r="Q745" s="504"/>
      <c r="BA745" s="208"/>
      <c r="BB745" s="282"/>
      <c r="BC745" s="208"/>
      <c r="BD745" s="208"/>
      <c r="BE745" s="208"/>
      <c r="BF745" s="208"/>
      <c r="BG745" s="208"/>
      <c r="BH745" s="208"/>
      <c r="BI745" s="208"/>
      <c r="BJ745" s="208"/>
      <c r="BK745" s="208"/>
      <c r="BL745" s="208"/>
      <c r="BM745" s="208"/>
      <c r="BN745" s="208"/>
      <c r="BO745" s="208"/>
      <c r="BP745" s="208"/>
      <c r="BQ745" s="208"/>
      <c r="BR745" s="208"/>
      <c r="BS745" s="208"/>
      <c r="BT745" s="208"/>
      <c r="BU745" s="208"/>
      <c r="BV745" s="208"/>
      <c r="BW745" s="208"/>
      <c r="BX745" s="208"/>
      <c r="BY745" s="208"/>
      <c r="BZ745" s="208"/>
      <c r="CA745" s="208"/>
      <c r="CB745" s="208"/>
      <c r="CC745" s="208"/>
      <c r="CD745" s="208"/>
      <c r="CE745" s="208"/>
      <c r="CF745" s="208"/>
      <c r="CG745" s="208"/>
      <c r="CH745" s="208"/>
      <c r="CI745" s="208"/>
      <c r="CJ745" s="208"/>
      <c r="CK745" s="208"/>
      <c r="CL745" s="208"/>
      <c r="CM745" s="208"/>
      <c r="CN745" s="208"/>
      <c r="CO745" s="208"/>
      <c r="CP745" s="208"/>
      <c r="CQ745" s="208"/>
      <c r="CR745" s="208"/>
      <c r="CS745" s="208"/>
      <c r="CT745" s="208"/>
      <c r="CU745" s="208"/>
      <c r="CV745" s="208"/>
      <c r="CW745" s="208"/>
      <c r="CX745" s="208"/>
      <c r="CY745" s="208"/>
      <c r="CZ745" s="208"/>
    </row>
    <row r="746" ht="25.15" customHeight="true" x14ac:dyDescent="0.2">
      <c r="C746" s="1734"/>
      <c r="D746" s="1734"/>
      <c r="E746" s="504"/>
      <c r="F746" s="504"/>
      <c r="G746" s="504"/>
      <c r="H746" s="1844" t="s">
        <v>395</v>
      </c>
      <c r="I746" s="1734"/>
      <c r="J746" s="559">
        <v>3.3965895326947201E-2</v>
      </c>
      <c r="K746" s="504"/>
      <c r="L746" s="504"/>
      <c r="M746" s="1845" t="s">
        <v>395</v>
      </c>
      <c r="N746" s="1734"/>
      <c r="O746" s="560">
        <v>1.5385438398211654E-2</v>
      </c>
      <c r="P746" s="504"/>
      <c r="Q746" s="504"/>
      <c r="BA746" s="208"/>
      <c r="BB746" s="282"/>
      <c r="BC746" s="208"/>
      <c r="BD746" s="208"/>
      <c r="BE746" s="208"/>
      <c r="BF746" s="208"/>
      <c r="BG746" s="208"/>
      <c r="BH746" s="208"/>
      <c r="BI746" s="208"/>
      <c r="BJ746" s="208"/>
      <c r="BK746" s="208"/>
      <c r="BL746" s="208"/>
      <c r="BM746" s="208"/>
      <c r="BN746" s="208"/>
      <c r="BO746" s="208"/>
      <c r="BP746" s="208"/>
      <c r="BQ746" s="208"/>
      <c r="BR746" s="208"/>
      <c r="BS746" s="208"/>
      <c r="BT746" s="208"/>
      <c r="BU746" s="208"/>
      <c r="BV746" s="208"/>
      <c r="BW746" s="208"/>
      <c r="BX746" s="208"/>
      <c r="BY746" s="208"/>
      <c r="BZ746" s="208"/>
      <c r="CA746" s="208"/>
      <c r="CB746" s="208"/>
      <c r="CC746" s="208"/>
      <c r="CD746" s="208"/>
      <c r="CE746" s="208"/>
      <c r="CF746" s="208"/>
      <c r="CG746" s="208"/>
      <c r="CH746" s="208"/>
      <c r="CI746" s="208"/>
      <c r="CJ746" s="208"/>
      <c r="CK746" s="208"/>
      <c r="CL746" s="208"/>
      <c r="CM746" s="208"/>
      <c r="CN746" s="208"/>
      <c r="CO746" s="208"/>
      <c r="CP746" s="208"/>
      <c r="CQ746" s="208"/>
      <c r="CR746" s="208"/>
      <c r="CS746" s="208"/>
      <c r="CT746" s="208"/>
      <c r="CU746" s="208"/>
      <c r="CV746" s="208"/>
      <c r="CW746" s="208"/>
      <c r="CX746" s="208"/>
      <c r="CY746" s="208"/>
      <c r="CZ746" s="208"/>
    </row>
    <row r="747" ht="25.15" customHeight="true" x14ac:dyDescent="0.2">
      <c r="C747" s="1734"/>
      <c r="D747" s="1734"/>
      <c r="E747" s="504"/>
      <c r="F747" s="504"/>
      <c r="G747" s="504"/>
      <c r="H747" s="1844" t="s">
        <v>407</v>
      </c>
      <c r="I747" s="1734"/>
      <c r="J747" s="559">
        <v>-1.4440737818459403E-2</v>
      </c>
      <c r="K747" s="504"/>
      <c r="L747" s="504"/>
      <c r="M747" s="1845" t="s">
        <v>407</v>
      </c>
      <c r="N747" s="1734"/>
      <c r="O747" s="560">
        <v>-6.2534219460894771E-3</v>
      </c>
      <c r="P747" s="504"/>
      <c r="Q747" s="504"/>
      <c r="BA747" s="208"/>
      <c r="BB747" s="282"/>
      <c r="BC747" s="208"/>
      <c r="BD747" s="208"/>
      <c r="BE747" s="208"/>
      <c r="BF747" s="208"/>
      <c r="BG747" s="208"/>
      <c r="BH747" s="208"/>
      <c r="BI747" s="208"/>
      <c r="BJ747" s="208"/>
      <c r="BK747" s="208"/>
      <c r="BL747" s="208"/>
      <c r="BM747" s="208"/>
      <c r="BN747" s="208"/>
      <c r="BO747" s="208"/>
      <c r="BP747" s="208"/>
      <c r="BQ747" s="208"/>
      <c r="BR747" s="208"/>
      <c r="BS747" s="208"/>
      <c r="BT747" s="208"/>
      <c r="BU747" s="208"/>
      <c r="BV747" s="208"/>
      <c r="BW747" s="208"/>
      <c r="BX747" s="208"/>
      <c r="BY747" s="208"/>
      <c r="BZ747" s="208"/>
      <c r="CA747" s="208"/>
      <c r="CB747" s="208"/>
      <c r="CC747" s="208"/>
      <c r="CD747" s="208"/>
      <c r="CE747" s="208"/>
      <c r="CF747" s="208"/>
      <c r="CG747" s="208"/>
      <c r="CH747" s="208"/>
      <c r="CI747" s="208"/>
      <c r="CJ747" s="208"/>
      <c r="CK747" s="208"/>
      <c r="CL747" s="208"/>
      <c r="CM747" s="208"/>
      <c r="CN747" s="208"/>
      <c r="CO747" s="208"/>
      <c r="CP747" s="208"/>
      <c r="CQ747" s="208"/>
      <c r="CR747" s="208"/>
      <c r="CS747" s="208"/>
      <c r="CT747" s="208"/>
      <c r="CU747" s="208"/>
      <c r="CV747" s="208"/>
      <c r="CW747" s="208"/>
      <c r="CX747" s="208"/>
      <c r="CY747" s="208"/>
      <c r="CZ747" s="208"/>
    </row>
    <row r="748" ht="25.15" customHeight="true" x14ac:dyDescent="0.2">
      <c r="C748" s="1734"/>
      <c r="D748" s="1734"/>
      <c r="E748" s="504"/>
      <c r="F748" s="504"/>
      <c r="G748" s="504"/>
      <c r="H748" s="1844" t="s">
        <v>394</v>
      </c>
      <c r="I748" s="1734"/>
      <c r="J748" s="559">
        <v>-3.5163956026575814E-2</v>
      </c>
      <c r="K748" s="504"/>
      <c r="L748" s="504"/>
      <c r="M748" s="1845" t="s">
        <v>394</v>
      </c>
      <c r="N748" s="1734"/>
      <c r="O748" s="560">
        <v>-1.4799616071085023E-2</v>
      </c>
      <c r="P748" s="504"/>
      <c r="Q748" s="504"/>
      <c r="BA748" s="208"/>
      <c r="BB748" s="282"/>
      <c r="BC748" s="208"/>
      <c r="BD748" s="208"/>
      <c r="BE748" s="208"/>
      <c r="BF748" s="208"/>
      <c r="BG748" s="208"/>
      <c r="BH748" s="208"/>
      <c r="BI748" s="208"/>
      <c r="BJ748" s="208"/>
      <c r="BK748" s="208"/>
      <c r="BL748" s="208"/>
      <c r="BM748" s="208"/>
      <c r="BN748" s="208"/>
      <c r="BO748" s="208"/>
      <c r="BP748" s="208"/>
      <c r="BQ748" s="208"/>
      <c r="BR748" s="208"/>
      <c r="BS748" s="208"/>
      <c r="BT748" s="208"/>
      <c r="BU748" s="208"/>
      <c r="BV748" s="208"/>
      <c r="BW748" s="208"/>
      <c r="BX748" s="208"/>
      <c r="BY748" s="208"/>
      <c r="BZ748" s="208"/>
      <c r="CA748" s="208"/>
      <c r="CB748" s="208"/>
      <c r="CC748" s="208"/>
      <c r="CD748" s="208"/>
      <c r="CE748" s="208"/>
      <c r="CF748" s="208"/>
      <c r="CG748" s="208"/>
      <c r="CH748" s="208"/>
      <c r="CI748" s="208"/>
      <c r="CJ748" s="208"/>
      <c r="CK748" s="208"/>
      <c r="CL748" s="208"/>
      <c r="CM748" s="208"/>
      <c r="CN748" s="208"/>
      <c r="CO748" s="208"/>
      <c r="CP748" s="208"/>
      <c r="CQ748" s="208"/>
      <c r="CR748" s="208"/>
      <c r="CS748" s="208"/>
      <c r="CT748" s="208"/>
      <c r="CU748" s="208"/>
      <c r="CV748" s="208"/>
      <c r="CW748" s="208"/>
      <c r="CX748" s="208"/>
      <c r="CY748" s="208"/>
      <c r="CZ748" s="208"/>
    </row>
    <row r="749" ht="25.15" customHeight="true" x14ac:dyDescent="0.2">
      <c r="C749" s="1734"/>
      <c r="D749" s="1734"/>
      <c r="E749" s="504"/>
      <c r="F749" s="504"/>
      <c r="G749" s="504"/>
      <c r="H749" s="1844" t="s">
        <v>418</v>
      </c>
      <c r="I749" s="1734"/>
      <c r="J749" s="559">
        <v>-2.0748387137483992E-3</v>
      </c>
      <c r="K749" s="504"/>
      <c r="L749" s="504"/>
      <c r="M749" s="1845" t="s">
        <v>418</v>
      </c>
      <c r="N749" s="1734"/>
      <c r="O749" s="560">
        <v>-1.1458118695901358E-3</v>
      </c>
      <c r="P749" s="504"/>
      <c r="Q749" s="504"/>
      <c r="BA749" s="208"/>
      <c r="BB749" s="282"/>
      <c r="BC749" s="208"/>
      <c r="BD749" s="208"/>
      <c r="BE749" s="208"/>
      <c r="BF749" s="208"/>
      <c r="BG749" s="208"/>
      <c r="BH749" s="208"/>
      <c r="BI749" s="208"/>
      <c r="BJ749" s="208"/>
      <c r="BK749" s="208"/>
      <c r="BL749" s="208"/>
      <c r="BM749" s="208"/>
      <c r="BN749" s="208"/>
      <c r="BO749" s="208"/>
      <c r="BP749" s="208"/>
      <c r="BQ749" s="208"/>
      <c r="BR749" s="208"/>
      <c r="BS749" s="208"/>
      <c r="BT749" s="208"/>
      <c r="BU749" s="208"/>
      <c r="BV749" s="208"/>
      <c r="BW749" s="208"/>
      <c r="BX749" s="208"/>
      <c r="BY749" s="208"/>
      <c r="BZ749" s="208"/>
      <c r="CA749" s="208"/>
      <c r="CB749" s="208"/>
      <c r="CC749" s="208"/>
      <c r="CD749" s="208"/>
      <c r="CE749" s="208"/>
      <c r="CF749" s="208"/>
      <c r="CG749" s="208"/>
      <c r="CH749" s="208"/>
      <c r="CI749" s="208"/>
      <c r="CJ749" s="208"/>
      <c r="CK749" s="208"/>
      <c r="CL749" s="208"/>
      <c r="CM749" s="208"/>
      <c r="CN749" s="208"/>
      <c r="CO749" s="208"/>
      <c r="CP749" s="208"/>
      <c r="CQ749" s="208"/>
      <c r="CR749" s="208"/>
      <c r="CS749" s="208"/>
      <c r="CT749" s="208"/>
      <c r="CU749" s="208"/>
      <c r="CV749" s="208"/>
      <c r="CW749" s="208"/>
      <c r="CX749" s="208"/>
      <c r="CY749" s="208"/>
      <c r="CZ749" s="208"/>
    </row>
    <row r="750" ht="25.15" customHeight="true" x14ac:dyDescent="0.2">
      <c r="C750" s="1734"/>
      <c r="D750" s="1734"/>
      <c r="E750" s="504"/>
      <c r="F750" s="504"/>
      <c r="G750" s="504"/>
      <c r="H750" s="1844" t="s">
        <v>403</v>
      </c>
      <c r="I750" s="1734"/>
      <c r="J750" s="559">
        <v>-1.9571357309723567E-2</v>
      </c>
      <c r="K750" s="504"/>
      <c r="L750" s="504"/>
      <c r="M750" s="1845" t="s">
        <v>403</v>
      </c>
      <c r="N750" s="1734"/>
      <c r="O750" s="560">
        <v>-2.8803226161729311E-3</v>
      </c>
      <c r="P750" s="504"/>
      <c r="Q750" s="504"/>
      <c r="BA750" s="208"/>
      <c r="BB750" s="282"/>
      <c r="BC750" s="208"/>
      <c r="BD750" s="208"/>
      <c r="BE750" s="208"/>
      <c r="BF750" s="208"/>
      <c r="BG750" s="208"/>
      <c r="BH750" s="208"/>
      <c r="BI750" s="208"/>
      <c r="BJ750" s="208"/>
      <c r="BK750" s="208"/>
      <c r="BL750" s="208"/>
      <c r="BM750" s="208"/>
      <c r="BN750" s="208"/>
      <c r="BO750" s="208"/>
      <c r="BP750" s="208"/>
      <c r="BQ750" s="208"/>
      <c r="BR750" s="208"/>
      <c r="BS750" s="208"/>
      <c r="BT750" s="208"/>
      <c r="BU750" s="208"/>
      <c r="BV750" s="208"/>
      <c r="BW750" s="208"/>
      <c r="BX750" s="208"/>
      <c r="BY750" s="208"/>
      <c r="BZ750" s="208"/>
      <c r="CA750" s="208"/>
      <c r="CB750" s="208"/>
      <c r="CC750" s="208"/>
      <c r="CD750" s="208"/>
      <c r="CE750" s="208"/>
      <c r="CF750" s="208"/>
      <c r="CG750" s="208"/>
      <c r="CH750" s="208"/>
      <c r="CI750" s="208"/>
      <c r="CJ750" s="208"/>
      <c r="CK750" s="208"/>
      <c r="CL750" s="208"/>
      <c r="CM750" s="208"/>
      <c r="CN750" s="208"/>
      <c r="CO750" s="208"/>
      <c r="CP750" s="208"/>
      <c r="CQ750" s="208"/>
      <c r="CR750" s="208"/>
      <c r="CS750" s="208"/>
      <c r="CT750" s="208"/>
      <c r="CU750" s="208"/>
      <c r="CV750" s="208"/>
      <c r="CW750" s="208"/>
      <c r="CX750" s="208"/>
      <c r="CY750" s="208"/>
      <c r="CZ750" s="208"/>
    </row>
    <row r="751" ht="25.15" customHeight="true" x14ac:dyDescent="0.2">
      <c r="C751" s="1734"/>
      <c r="D751" s="1734"/>
      <c r="E751" s="504"/>
      <c r="F751" s="504"/>
      <c r="G751" s="504"/>
      <c r="H751" s="1844" t="s">
        <v>420</v>
      </c>
      <c r="I751" s="1734"/>
      <c r="J751" s="559">
        <v>-2.4723747140693326E-3</v>
      </c>
      <c r="K751" s="504"/>
      <c r="L751" s="504"/>
      <c r="M751" s="1845" t="s">
        <v>420</v>
      </c>
      <c r="N751" s="1734"/>
      <c r="O751" s="560">
        <v>1.6628466564166361E-4</v>
      </c>
      <c r="P751" s="504"/>
      <c r="Q751" s="504"/>
      <c r="BA751" s="208"/>
      <c r="BB751" s="282"/>
      <c r="BC751" s="208"/>
      <c r="BD751" s="208"/>
      <c r="BE751" s="208"/>
      <c r="BF751" s="208"/>
      <c r="BG751" s="208"/>
      <c r="BH751" s="208"/>
      <c r="BI751" s="208"/>
      <c r="BJ751" s="208"/>
      <c r="BK751" s="208"/>
      <c r="BL751" s="208"/>
      <c r="BM751" s="208"/>
      <c r="BN751" s="208"/>
      <c r="BO751" s="208"/>
      <c r="BP751" s="208"/>
      <c r="BQ751" s="208"/>
      <c r="BR751" s="208"/>
      <c r="BS751" s="208"/>
      <c r="BT751" s="208"/>
      <c r="BU751" s="208"/>
      <c r="BV751" s="208"/>
      <c r="BW751" s="208"/>
      <c r="BX751" s="208"/>
      <c r="BY751" s="208"/>
      <c r="BZ751" s="208"/>
      <c r="CA751" s="208"/>
      <c r="CB751" s="208"/>
      <c r="CC751" s="208"/>
      <c r="CD751" s="208"/>
      <c r="CE751" s="208"/>
      <c r="CF751" s="208"/>
      <c r="CG751" s="208"/>
      <c r="CH751" s="208"/>
      <c r="CI751" s="208"/>
      <c r="CJ751" s="208"/>
      <c r="CK751" s="208"/>
      <c r="CL751" s="208"/>
      <c r="CM751" s="208"/>
      <c r="CN751" s="208"/>
      <c r="CO751" s="208"/>
      <c r="CP751" s="208"/>
      <c r="CQ751" s="208"/>
      <c r="CR751" s="208"/>
      <c r="CS751" s="208"/>
      <c r="CT751" s="208"/>
      <c r="CU751" s="208"/>
      <c r="CV751" s="208"/>
      <c r="CW751" s="208"/>
      <c r="CX751" s="208"/>
      <c r="CY751" s="208"/>
      <c r="CZ751" s="208"/>
    </row>
    <row r="752" ht="25.15" customHeight="true" x14ac:dyDescent="0.2">
      <c r="C752" s="1734"/>
      <c r="D752" s="1734"/>
      <c r="E752" s="504"/>
      <c r="F752" s="504"/>
      <c r="G752" s="504"/>
      <c r="H752" s="1844" t="s">
        <v>419</v>
      </c>
      <c r="I752" s="1734"/>
      <c r="J752" s="559">
        <v>-4.01363673801993E-3</v>
      </c>
      <c r="K752" s="504"/>
      <c r="L752" s="504"/>
      <c r="M752" s="1845" t="s">
        <v>419</v>
      </c>
      <c r="N752" s="1734"/>
      <c r="O752" s="560">
        <v>-5.5405703663986069E-4</v>
      </c>
      <c r="P752" s="504"/>
      <c r="Q752" s="504"/>
      <c r="BA752" s="208"/>
      <c r="BB752" s="282"/>
      <c r="BC752" s="208"/>
      <c r="BD752" s="208"/>
      <c r="BE752" s="208"/>
      <c r="BF752" s="208"/>
      <c r="BG752" s="208"/>
      <c r="BH752" s="208"/>
      <c r="BI752" s="208"/>
      <c r="BJ752" s="208"/>
      <c r="BK752" s="208"/>
      <c r="BL752" s="208"/>
      <c r="BM752" s="208"/>
      <c r="BN752" s="208"/>
      <c r="BO752" s="208"/>
      <c r="BP752" s="208"/>
      <c r="BQ752" s="208"/>
      <c r="BR752" s="208"/>
      <c r="BS752" s="208"/>
      <c r="BT752" s="208"/>
      <c r="BU752" s="208"/>
      <c r="BV752" s="208"/>
      <c r="BW752" s="208"/>
      <c r="BX752" s="208"/>
      <c r="BY752" s="208"/>
      <c r="BZ752" s="208"/>
      <c r="CA752" s="208"/>
      <c r="CB752" s="208"/>
      <c r="CC752" s="208"/>
      <c r="CD752" s="208"/>
      <c r="CE752" s="208"/>
      <c r="CF752" s="208"/>
      <c r="CG752" s="208"/>
      <c r="CH752" s="208"/>
      <c r="CI752" s="208"/>
      <c r="CJ752" s="208"/>
      <c r="CK752" s="208"/>
      <c r="CL752" s="208"/>
      <c r="CM752" s="208"/>
      <c r="CN752" s="208"/>
      <c r="CO752" s="208"/>
      <c r="CP752" s="208"/>
      <c r="CQ752" s="208"/>
      <c r="CR752" s="208"/>
      <c r="CS752" s="208"/>
      <c r="CT752" s="208"/>
      <c r="CU752" s="208"/>
      <c r="CV752" s="208"/>
      <c r="CW752" s="208"/>
      <c r="CX752" s="208"/>
      <c r="CY752" s="208"/>
      <c r="CZ752" s="208"/>
    </row>
    <row r="753" ht="25.15" customHeight="true" x14ac:dyDescent="0.2">
      <c r="C753" s="1734"/>
      <c r="D753" s="1734"/>
      <c r="E753" s="504"/>
      <c r="F753" s="504"/>
      <c r="G753" s="504"/>
      <c r="H753" s="1844" t="s">
        <v>398</v>
      </c>
      <c r="I753" s="1734"/>
      <c r="J753" s="559">
        <v>-2.4718368483181749E-2</v>
      </c>
      <c r="K753" s="504"/>
      <c r="L753" s="504"/>
      <c r="M753" s="1845" t="s">
        <v>398</v>
      </c>
      <c r="N753" s="1734"/>
      <c r="O753" s="560">
        <v>-2.6306053924283673E-2</v>
      </c>
      <c r="P753" s="504"/>
      <c r="Q753" s="504"/>
      <c r="BA753" s="208"/>
      <c r="BB753" s="282"/>
      <c r="BC753" s="208"/>
      <c r="BD753" s="208"/>
      <c r="BE753" s="208"/>
      <c r="BF753" s="208"/>
      <c r="BG753" s="208"/>
      <c r="BH753" s="208"/>
      <c r="BI753" s="208"/>
      <c r="BJ753" s="208"/>
      <c r="BK753" s="208"/>
      <c r="BL753" s="208"/>
      <c r="BM753" s="208"/>
      <c r="BN753" s="208"/>
      <c r="BO753" s="208"/>
      <c r="BP753" s="208"/>
      <c r="BQ753" s="208"/>
      <c r="BR753" s="208"/>
      <c r="BS753" s="208"/>
      <c r="BT753" s="208"/>
      <c r="BU753" s="208"/>
      <c r="BV753" s="208"/>
      <c r="BW753" s="208"/>
      <c r="BX753" s="208"/>
      <c r="BY753" s="208"/>
      <c r="BZ753" s="208"/>
      <c r="CA753" s="208"/>
      <c r="CB753" s="208"/>
      <c r="CC753" s="208"/>
      <c r="CD753" s="208"/>
      <c r="CE753" s="208"/>
      <c r="CF753" s="208"/>
      <c r="CG753" s="208"/>
      <c r="CH753" s="208"/>
      <c r="CI753" s="208"/>
      <c r="CJ753" s="208"/>
      <c r="CK753" s="208"/>
      <c r="CL753" s="208"/>
      <c r="CM753" s="208"/>
      <c r="CN753" s="208"/>
      <c r="CO753" s="208"/>
      <c r="CP753" s="208"/>
      <c r="CQ753" s="208"/>
      <c r="CR753" s="208"/>
      <c r="CS753" s="208"/>
      <c r="CT753" s="208"/>
      <c r="CU753" s="208"/>
      <c r="CV753" s="208"/>
      <c r="CW753" s="208"/>
      <c r="CX753" s="208"/>
      <c r="CY753" s="208"/>
      <c r="CZ753" s="208"/>
    </row>
    <row r="754" ht="25.15" customHeight="true" x14ac:dyDescent="0.2">
      <c r="C754" s="1734"/>
      <c r="D754" s="1734"/>
      <c r="E754" s="504"/>
      <c r="F754" s="504"/>
      <c r="G754" s="504"/>
      <c r="H754" s="1844" t="s">
        <v>417</v>
      </c>
      <c r="I754" s="1734"/>
      <c r="J754" s="559">
        <v>-5.1198174726954596E-3</v>
      </c>
      <c r="K754" s="504"/>
      <c r="L754" s="504"/>
      <c r="M754" s="1845" t="s">
        <v>417</v>
      </c>
      <c r="N754" s="1734"/>
      <c r="O754" s="560">
        <v>-2.776375209225555E-3</v>
      </c>
      <c r="P754" s="504"/>
      <c r="Q754" s="504"/>
      <c r="BA754" s="208"/>
      <c r="BB754" s="282"/>
      <c r="BC754" s="208"/>
      <c r="BD754" s="208"/>
      <c r="BE754" s="208"/>
      <c r="BF754" s="208"/>
      <c r="BG754" s="208"/>
      <c r="BH754" s="208"/>
      <c r="BI754" s="208"/>
      <c r="BJ754" s="208"/>
      <c r="BK754" s="208"/>
      <c r="BL754" s="208"/>
      <c r="BM754" s="208"/>
      <c r="BN754" s="208"/>
      <c r="BO754" s="208"/>
      <c r="BP754" s="208"/>
      <c r="BQ754" s="208"/>
      <c r="BR754" s="208"/>
      <c r="BS754" s="208"/>
      <c r="BT754" s="208"/>
      <c r="BU754" s="208"/>
      <c r="BV754" s="208"/>
      <c r="BW754" s="208"/>
      <c r="BX754" s="208"/>
      <c r="BY754" s="208"/>
      <c r="BZ754" s="208"/>
      <c r="CA754" s="208"/>
      <c r="CB754" s="208"/>
      <c r="CC754" s="208"/>
      <c r="CD754" s="208"/>
      <c r="CE754" s="208"/>
      <c r="CF754" s="208"/>
      <c r="CG754" s="208"/>
      <c r="CH754" s="208"/>
      <c r="CI754" s="208"/>
      <c r="CJ754" s="208"/>
      <c r="CK754" s="208"/>
      <c r="CL754" s="208"/>
      <c r="CM754" s="208"/>
      <c r="CN754" s="208"/>
      <c r="CO754" s="208"/>
      <c r="CP754" s="208"/>
      <c r="CQ754" s="208"/>
      <c r="CR754" s="208"/>
      <c r="CS754" s="208"/>
      <c r="CT754" s="208"/>
      <c r="CU754" s="208"/>
      <c r="CV754" s="208"/>
      <c r="CW754" s="208"/>
      <c r="CX754" s="208"/>
      <c r="CY754" s="208"/>
      <c r="CZ754" s="208"/>
    </row>
    <row r="755" ht="25.15" customHeight="true" x14ac:dyDescent="0.2">
      <c r="C755" s="1734"/>
      <c r="D755" s="1734"/>
      <c r="E755" s="504"/>
      <c r="F755" s="504"/>
      <c r="G755" s="504"/>
      <c r="H755" s="1844" t="s">
        <v>400</v>
      </c>
      <c r="I755" s="1734"/>
      <c r="J755" s="559">
        <v>-2.3387597726375324E-2</v>
      </c>
      <c r="K755" s="504"/>
      <c r="L755" s="504"/>
      <c r="M755" s="1845" t="s">
        <v>400</v>
      </c>
      <c r="N755" s="1734"/>
      <c r="O755" s="560">
        <v>-1.7163008781368498E-2</v>
      </c>
      <c r="P755" s="504"/>
      <c r="Q755" s="504"/>
      <c r="BA755" s="208"/>
      <c r="BB755" s="282"/>
      <c r="BC755" s="208"/>
      <c r="BD755" s="208"/>
      <c r="BE755" s="208"/>
      <c r="BF755" s="208"/>
      <c r="BG755" s="208"/>
      <c r="BH755" s="208"/>
      <c r="BI755" s="208"/>
      <c r="BJ755" s="208"/>
      <c r="BK755" s="208"/>
      <c r="BL755" s="208"/>
      <c r="BM755" s="208"/>
      <c r="BN755" s="208"/>
      <c r="BO755" s="208"/>
      <c r="BP755" s="208"/>
      <c r="BQ755" s="208"/>
      <c r="BR755" s="208"/>
      <c r="BS755" s="208"/>
      <c r="BT755" s="208"/>
      <c r="BU755" s="208"/>
      <c r="BV755" s="208"/>
      <c r="BW755" s="208"/>
      <c r="BX755" s="208"/>
      <c r="BY755" s="208"/>
      <c r="BZ755" s="208"/>
      <c r="CA755" s="208"/>
      <c r="CB755" s="208"/>
      <c r="CC755" s="208"/>
      <c r="CD755" s="208"/>
      <c r="CE755" s="208"/>
      <c r="CF755" s="208"/>
      <c r="CG755" s="208"/>
      <c r="CH755" s="208"/>
      <c r="CI755" s="208"/>
      <c r="CJ755" s="208"/>
      <c r="CK755" s="208"/>
      <c r="CL755" s="208"/>
      <c r="CM755" s="208"/>
      <c r="CN755" s="208"/>
      <c r="CO755" s="208"/>
      <c r="CP755" s="208"/>
      <c r="CQ755" s="208"/>
      <c r="CR755" s="208"/>
      <c r="CS755" s="208"/>
      <c r="CT755" s="208"/>
      <c r="CU755" s="208"/>
      <c r="CV755" s="208"/>
      <c r="CW755" s="208"/>
      <c r="CX755" s="208"/>
      <c r="CY755" s="208"/>
      <c r="CZ755" s="208"/>
    </row>
    <row r="756" ht="25.15" customHeight="true" x14ac:dyDescent="0.2">
      <c r="C756" s="1734"/>
      <c r="D756" s="1734"/>
      <c r="E756" s="504"/>
      <c r="F756" s="504"/>
      <c r="G756" s="504"/>
      <c r="H756" s="1844" t="s">
        <v>415</v>
      </c>
      <c r="I756" s="1734"/>
      <c r="J756" s="559">
        <v>-5.3998863602323114E-3</v>
      </c>
      <c r="K756" s="504"/>
      <c r="L756" s="504"/>
      <c r="M756" s="1845" t="s">
        <v>415</v>
      </c>
      <c r="N756" s="1734"/>
      <c r="O756" s="560">
        <v>1.0493029810181294E-3</v>
      </c>
      <c r="P756" s="504"/>
      <c r="Q756" s="504"/>
      <c r="BA756" s="208"/>
      <c r="BB756" s="282"/>
      <c r="BC756" s="208"/>
      <c r="BD756" s="208"/>
      <c r="BE756" s="208"/>
      <c r="BF756" s="208"/>
      <c r="BG756" s="208"/>
      <c r="BH756" s="208"/>
      <c r="BI756" s="208"/>
      <c r="BJ756" s="208"/>
      <c r="BK756" s="208"/>
      <c r="BL756" s="208"/>
      <c r="BM756" s="208"/>
      <c r="BN756" s="208"/>
      <c r="BO756" s="208"/>
      <c r="BP756" s="208"/>
      <c r="BQ756" s="208"/>
      <c r="BR756" s="208"/>
      <c r="BS756" s="208"/>
      <c r="BT756" s="208"/>
      <c r="BU756" s="208"/>
      <c r="BV756" s="208"/>
      <c r="BW756" s="208"/>
      <c r="BX756" s="208"/>
      <c r="BY756" s="208"/>
      <c r="BZ756" s="208"/>
      <c r="CA756" s="208"/>
      <c r="CB756" s="208"/>
      <c r="CC756" s="208"/>
      <c r="CD756" s="208"/>
      <c r="CE756" s="208"/>
      <c r="CF756" s="208"/>
      <c r="CG756" s="208"/>
      <c r="CH756" s="208"/>
      <c r="CI756" s="208"/>
      <c r="CJ756" s="208"/>
      <c r="CK756" s="208"/>
      <c r="CL756" s="208"/>
      <c r="CM756" s="208"/>
      <c r="CN756" s="208"/>
      <c r="CO756" s="208"/>
      <c r="CP756" s="208"/>
      <c r="CQ756" s="208"/>
      <c r="CR756" s="208"/>
      <c r="CS756" s="208"/>
      <c r="CT756" s="208"/>
      <c r="CU756" s="208"/>
      <c r="CV756" s="208"/>
      <c r="CW756" s="208"/>
      <c r="CX756" s="208"/>
      <c r="CY756" s="208"/>
      <c r="CZ756" s="208"/>
    </row>
    <row r="757" ht="25.15" customHeight="true" x14ac:dyDescent="0.2">
      <c r="C757" s="1734"/>
      <c r="D757" s="1734"/>
      <c r="E757" s="504"/>
      <c r="F757" s="504"/>
      <c r="G757" s="504"/>
      <c r="H757" s="1844" t="s">
        <v>409</v>
      </c>
      <c r="I757" s="1734"/>
      <c r="J757" s="559">
        <v>6.7753747972270064E-3</v>
      </c>
      <c r="K757" s="504"/>
      <c r="L757" s="504"/>
      <c r="M757" s="1845" t="s">
        <v>409</v>
      </c>
      <c r="N757" s="1734"/>
      <c r="O757" s="560">
        <v>1.2415525810706851E-2</v>
      </c>
      <c r="P757" s="504"/>
      <c r="Q757" s="504"/>
      <c r="BA757" s="208"/>
      <c r="BB757" s="282"/>
      <c r="BC757" s="208"/>
      <c r="BD757" s="208"/>
      <c r="BE757" s="208"/>
      <c r="BF757" s="208"/>
      <c r="BG757" s="208"/>
      <c r="BH757" s="208"/>
      <c r="BI757" s="208"/>
      <c r="BJ757" s="208"/>
      <c r="BK757" s="208"/>
      <c r="BL757" s="208"/>
      <c r="BM757" s="208"/>
      <c r="BN757" s="208"/>
      <c r="BO757" s="208"/>
      <c r="BP757" s="208"/>
      <c r="BQ757" s="208"/>
      <c r="BR757" s="208"/>
      <c r="BS757" s="208"/>
      <c r="BT757" s="208"/>
      <c r="BU757" s="208"/>
      <c r="BV757" s="208"/>
      <c r="BW757" s="208"/>
      <c r="BX757" s="208"/>
      <c r="BY757" s="208"/>
      <c r="BZ757" s="208"/>
      <c r="CA757" s="208"/>
      <c r="CB757" s="208"/>
      <c r="CC757" s="208"/>
      <c r="CD757" s="208"/>
      <c r="CE757" s="208"/>
      <c r="CF757" s="208"/>
      <c r="CG757" s="208"/>
      <c r="CH757" s="208"/>
      <c r="CI757" s="208"/>
      <c r="CJ757" s="208"/>
      <c r="CK757" s="208"/>
      <c r="CL757" s="208"/>
      <c r="CM757" s="208"/>
      <c r="CN757" s="208"/>
      <c r="CO757" s="208"/>
      <c r="CP757" s="208"/>
      <c r="CQ757" s="208"/>
      <c r="CR757" s="208"/>
      <c r="CS757" s="208"/>
      <c r="CT757" s="208"/>
      <c r="CU757" s="208"/>
      <c r="CV757" s="208"/>
      <c r="CW757" s="208"/>
      <c r="CX757" s="208"/>
      <c r="CY757" s="208"/>
      <c r="CZ757" s="208"/>
    </row>
    <row r="758" ht="25.15" customHeight="true" x14ac:dyDescent="0.2">
      <c r="C758" s="1734"/>
      <c r="D758" s="1734"/>
      <c r="E758" s="504"/>
      <c r="F758" s="504"/>
      <c r="G758" s="504"/>
      <c r="H758" s="1844" t="s">
        <v>399</v>
      </c>
      <c r="I758" s="1734"/>
      <c r="J758" s="559">
        <v>1.2152303593768418E-2</v>
      </c>
      <c r="K758" s="504"/>
      <c r="L758" s="504"/>
      <c r="M758" s="1845" t="s">
        <v>399</v>
      </c>
      <c r="N758" s="1734"/>
      <c r="O758" s="560">
        <v>2.1163643098229396E-2</v>
      </c>
      <c r="P758" s="504"/>
      <c r="Q758" s="504"/>
      <c r="BA758" s="208"/>
      <c r="BB758" s="282"/>
      <c r="BC758" s="208"/>
      <c r="BD758" s="208"/>
      <c r="BE758" s="208"/>
      <c r="BF758" s="208"/>
      <c r="BG758" s="208"/>
      <c r="BH758" s="208"/>
      <c r="BI758" s="208"/>
      <c r="BJ758" s="208"/>
      <c r="BK758" s="208"/>
      <c r="BL758" s="208"/>
      <c r="BM758" s="208"/>
      <c r="BN758" s="208"/>
      <c r="BO758" s="208"/>
      <c r="BP758" s="208"/>
      <c r="BQ758" s="208"/>
      <c r="BR758" s="208"/>
      <c r="BS758" s="208"/>
      <c r="BT758" s="208"/>
      <c r="BU758" s="208"/>
      <c r="BV758" s="208"/>
      <c r="BW758" s="208"/>
      <c r="BX758" s="208"/>
      <c r="BY758" s="208"/>
      <c r="BZ758" s="208"/>
      <c r="CA758" s="208"/>
      <c r="CB758" s="208"/>
      <c r="CC758" s="208"/>
      <c r="CD758" s="208"/>
      <c r="CE758" s="208"/>
      <c r="CF758" s="208"/>
      <c r="CG758" s="208"/>
      <c r="CH758" s="208"/>
      <c r="CI758" s="208"/>
      <c r="CJ758" s="208"/>
      <c r="CK758" s="208"/>
      <c r="CL758" s="208"/>
      <c r="CM758" s="208"/>
      <c r="CN758" s="208"/>
      <c r="CO758" s="208"/>
      <c r="CP758" s="208"/>
      <c r="CQ758" s="208"/>
      <c r="CR758" s="208"/>
      <c r="CS758" s="208"/>
      <c r="CT758" s="208"/>
      <c r="CU758" s="208"/>
      <c r="CV758" s="208"/>
      <c r="CW758" s="208"/>
      <c r="CX758" s="208"/>
      <c r="CY758" s="208"/>
      <c r="CZ758" s="208"/>
    </row>
    <row r="759" ht="25.15" customHeight="true" x14ac:dyDescent="0.2">
      <c r="C759" s="1734"/>
      <c r="D759" s="1734"/>
      <c r="E759" s="504"/>
      <c r="F759" s="504"/>
      <c r="G759" s="504"/>
      <c r="H759" s="1844" t="s">
        <v>406</v>
      </c>
      <c r="I759" s="1734"/>
      <c r="J759" s="559">
        <v>-2.3651394112142003E-3</v>
      </c>
      <c r="K759" s="504"/>
      <c r="L759" s="504"/>
      <c r="M759" s="1845" t="s">
        <v>406</v>
      </c>
      <c r="N759" s="1734"/>
      <c r="O759" s="560">
        <v>-1.6167246302350387E-2</v>
      </c>
      <c r="P759" s="504"/>
      <c r="Q759" s="504"/>
      <c r="BA759" s="208"/>
      <c r="BB759" s="282"/>
      <c r="BC759" s="208"/>
      <c r="BD759" s="208"/>
      <c r="BE759" s="208"/>
      <c r="BF759" s="208"/>
      <c r="BG759" s="208"/>
      <c r="BH759" s="208"/>
      <c r="BI759" s="208"/>
      <c r="BJ759" s="208"/>
      <c r="BK759" s="208"/>
      <c r="BL759" s="208"/>
      <c r="BM759" s="208"/>
      <c r="BN759" s="208"/>
      <c r="BO759" s="208"/>
      <c r="BP759" s="208"/>
      <c r="BQ759" s="208"/>
      <c r="BR759" s="208"/>
      <c r="BS759" s="208"/>
      <c r="BT759" s="208"/>
      <c r="BU759" s="208"/>
      <c r="BV759" s="208"/>
      <c r="BW759" s="208"/>
      <c r="BX759" s="208"/>
      <c r="BY759" s="208"/>
      <c r="BZ759" s="208"/>
      <c r="CA759" s="208"/>
      <c r="CB759" s="208"/>
      <c r="CC759" s="208"/>
      <c r="CD759" s="208"/>
      <c r="CE759" s="208"/>
      <c r="CF759" s="208"/>
      <c r="CG759" s="208"/>
      <c r="CH759" s="208"/>
      <c r="CI759" s="208"/>
      <c r="CJ759" s="208"/>
      <c r="CK759" s="208"/>
      <c r="CL759" s="208"/>
      <c r="CM759" s="208"/>
      <c r="CN759" s="208"/>
      <c r="CO759" s="208"/>
      <c r="CP759" s="208"/>
      <c r="CQ759" s="208"/>
      <c r="CR759" s="208"/>
      <c r="CS759" s="208"/>
      <c r="CT759" s="208"/>
      <c r="CU759" s="208"/>
      <c r="CV759" s="208"/>
      <c r="CW759" s="208"/>
      <c r="CX759" s="208"/>
      <c r="CY759" s="208"/>
      <c r="CZ759" s="208"/>
    </row>
    <row r="760" ht="25.15" customHeight="true" x14ac:dyDescent="0.2">
      <c r="C760" s="1734"/>
      <c r="D760" s="1734"/>
      <c r="E760" s="504"/>
      <c r="F760" s="504"/>
      <c r="G760" s="504"/>
      <c r="H760" s="1844" t="s">
        <v>414</v>
      </c>
      <c r="I760" s="1734"/>
      <c r="J760" s="559">
        <v>-5.39988636023236E-3</v>
      </c>
      <c r="K760" s="504"/>
      <c r="L760" s="504"/>
      <c r="M760" s="1845" t="s">
        <v>414</v>
      </c>
      <c r="N760" s="1734"/>
      <c r="O760" s="560">
        <v>1.0493029810180079E-3</v>
      </c>
      <c r="P760" s="504"/>
      <c r="Q760" s="504"/>
      <c r="BA760" s="208"/>
      <c r="BB760" s="282"/>
      <c r="BC760" s="208"/>
      <c r="BD760" s="208"/>
      <c r="BE760" s="208"/>
      <c r="BF760" s="208"/>
      <c r="BG760" s="208"/>
      <c r="BH760" s="208"/>
      <c r="BI760" s="208"/>
      <c r="BJ760" s="208"/>
      <c r="BK760" s="208"/>
      <c r="BL760" s="208"/>
      <c r="BM760" s="208"/>
      <c r="BN760" s="208"/>
      <c r="BO760" s="208"/>
      <c r="BP760" s="208"/>
      <c r="BQ760" s="208"/>
      <c r="BR760" s="208"/>
      <c r="BS760" s="208"/>
      <c r="BT760" s="208"/>
      <c r="BU760" s="208"/>
      <c r="BV760" s="208"/>
      <c r="BW760" s="208"/>
      <c r="BX760" s="208"/>
      <c r="BY760" s="208"/>
      <c r="BZ760" s="208"/>
      <c r="CA760" s="208"/>
      <c r="CB760" s="208"/>
      <c r="CC760" s="208"/>
      <c r="CD760" s="208"/>
      <c r="CE760" s="208"/>
      <c r="CF760" s="208"/>
      <c r="CG760" s="208"/>
      <c r="CH760" s="208"/>
      <c r="CI760" s="208"/>
      <c r="CJ760" s="208"/>
      <c r="CK760" s="208"/>
      <c r="CL760" s="208"/>
      <c r="CM760" s="208"/>
      <c r="CN760" s="208"/>
      <c r="CO760" s="208"/>
      <c r="CP760" s="208"/>
      <c r="CQ760" s="208"/>
      <c r="CR760" s="208"/>
      <c r="CS760" s="208"/>
      <c r="CT760" s="208"/>
      <c r="CU760" s="208"/>
      <c r="CV760" s="208"/>
      <c r="CW760" s="208"/>
      <c r="CX760" s="208"/>
      <c r="CY760" s="208"/>
      <c r="CZ760" s="208"/>
    </row>
    <row r="761" ht="25.15" customHeight="true" x14ac:dyDescent="0.2">
      <c r="C761" s="1734"/>
      <c r="D761" s="1734"/>
      <c r="E761" s="504"/>
      <c r="F761" s="504"/>
      <c r="G761" s="504"/>
      <c r="H761" s="1844" t="s">
        <v>410</v>
      </c>
      <c r="I761" s="1734"/>
      <c r="J761" s="559">
        <v>6.7753747972269978E-3</v>
      </c>
      <c r="K761" s="504"/>
      <c r="L761" s="504"/>
      <c r="M761" s="1845" t="s">
        <v>410</v>
      </c>
      <c r="N761" s="1734"/>
      <c r="O761" s="560">
        <v>1.2415525810706783E-2</v>
      </c>
      <c r="P761" s="504"/>
      <c r="Q761" s="504"/>
      <c r="BA761" s="208"/>
      <c r="BB761" s="282"/>
      <c r="BC761" s="208"/>
      <c r="BD761" s="208"/>
      <c r="BE761" s="208"/>
      <c r="BF761" s="208"/>
      <c r="BG761" s="208"/>
      <c r="BH761" s="208"/>
      <c r="BI761" s="208"/>
      <c r="BJ761" s="208"/>
      <c r="BK761" s="208"/>
      <c r="BL761" s="208"/>
      <c r="BM761" s="208"/>
      <c r="BN761" s="208"/>
      <c r="BO761" s="208"/>
      <c r="BP761" s="208"/>
      <c r="BQ761" s="208"/>
      <c r="BR761" s="208"/>
      <c r="BS761" s="208"/>
      <c r="BT761" s="208"/>
      <c r="BU761" s="208"/>
      <c r="BV761" s="208"/>
      <c r="BW761" s="208"/>
      <c r="BX761" s="208"/>
      <c r="BY761" s="208"/>
      <c r="BZ761" s="208"/>
      <c r="CA761" s="208"/>
      <c r="CB761" s="208"/>
      <c r="CC761" s="208"/>
      <c r="CD761" s="208"/>
      <c r="CE761" s="208"/>
      <c r="CF761" s="208"/>
      <c r="CG761" s="208"/>
      <c r="CH761" s="208"/>
      <c r="CI761" s="208"/>
      <c r="CJ761" s="208"/>
      <c r="CK761" s="208"/>
      <c r="CL761" s="208"/>
      <c r="CM761" s="208"/>
      <c r="CN761" s="208"/>
      <c r="CO761" s="208"/>
      <c r="CP761" s="208"/>
      <c r="CQ761" s="208"/>
      <c r="CR761" s="208"/>
      <c r="CS761" s="208"/>
      <c r="CT761" s="208"/>
      <c r="CU761" s="208"/>
      <c r="CV761" s="208"/>
      <c r="CW761" s="208"/>
      <c r="CX761" s="208"/>
      <c r="CY761" s="208"/>
      <c r="CZ761" s="208"/>
    </row>
    <row r="762" ht="25.15" customHeight="true" x14ac:dyDescent="0.2">
      <c r="C762" s="1734"/>
      <c r="D762" s="1734"/>
      <c r="E762" s="504"/>
      <c r="F762" s="504"/>
      <c r="G762" s="504"/>
      <c r="H762" s="1844" t="s">
        <v>401</v>
      </c>
      <c r="I762" s="1734"/>
      <c r="J762" s="559">
        <v>1.2152303593768636E-2</v>
      </c>
      <c r="K762" s="504"/>
      <c r="L762" s="504"/>
      <c r="M762" s="1845" t="s">
        <v>401</v>
      </c>
      <c r="N762" s="1734"/>
      <c r="O762" s="560">
        <v>2.1163643098229344E-2</v>
      </c>
      <c r="P762" s="504"/>
      <c r="Q762" s="504"/>
      <c r="BA762" s="208"/>
      <c r="BB762" s="282"/>
      <c r="BC762" s="208"/>
      <c r="BD762" s="208"/>
      <c r="BE762" s="208"/>
      <c r="BF762" s="208"/>
      <c r="BG762" s="208"/>
      <c r="BH762" s="208"/>
      <c r="BI762" s="208"/>
      <c r="BJ762" s="208"/>
      <c r="BK762" s="208"/>
      <c r="BL762" s="208"/>
      <c r="BM762" s="208"/>
      <c r="BN762" s="208"/>
      <c r="BO762" s="208"/>
      <c r="BP762" s="208"/>
      <c r="BQ762" s="208"/>
      <c r="BR762" s="208"/>
      <c r="BS762" s="208"/>
      <c r="BT762" s="208"/>
      <c r="BU762" s="208"/>
      <c r="BV762" s="208"/>
      <c r="BW762" s="208"/>
      <c r="BX762" s="208"/>
      <c r="BY762" s="208"/>
      <c r="BZ762" s="208"/>
      <c r="CA762" s="208"/>
      <c r="CB762" s="208"/>
      <c r="CC762" s="208"/>
      <c r="CD762" s="208"/>
      <c r="CE762" s="208"/>
      <c r="CF762" s="208"/>
      <c r="CG762" s="208"/>
      <c r="CH762" s="208"/>
      <c r="CI762" s="208"/>
      <c r="CJ762" s="208"/>
      <c r="CK762" s="208"/>
      <c r="CL762" s="208"/>
      <c r="CM762" s="208"/>
      <c r="CN762" s="208"/>
      <c r="CO762" s="208"/>
      <c r="CP762" s="208"/>
      <c r="CQ762" s="208"/>
      <c r="CR762" s="208"/>
      <c r="CS762" s="208"/>
      <c r="CT762" s="208"/>
      <c r="CU762" s="208"/>
      <c r="CV762" s="208"/>
      <c r="CW762" s="208"/>
      <c r="CX762" s="208"/>
      <c r="CY762" s="208"/>
      <c r="CZ762" s="208"/>
    </row>
    <row r="763" ht="25.15" customHeight="true" x14ac:dyDescent="0.2">
      <c r="C763" s="1734"/>
      <c r="D763" s="1734"/>
      <c r="E763" s="504"/>
      <c r="F763" s="504"/>
      <c r="G763" s="504"/>
      <c r="H763" s="1854" t="s">
        <v>404</v>
      </c>
      <c r="I763" s="1734"/>
      <c r="J763" s="562">
        <v>-2.3651394112141773E-3</v>
      </c>
      <c r="K763" s="504"/>
      <c r="L763" s="504"/>
      <c r="M763" s="1855" t="s">
        <v>404</v>
      </c>
      <c r="N763" s="1734"/>
      <c r="O763" s="563">
        <v>-1.6167246302350391E-2</v>
      </c>
      <c r="P763" s="504"/>
      <c r="Q763" s="504"/>
      <c r="BA763" s="208"/>
      <c r="BB763" s="282"/>
      <c r="BC763" s="208"/>
      <c r="BD763" s="208"/>
      <c r="BE763" s="208"/>
      <c r="BF763" s="208"/>
      <c r="BG763" s="208"/>
      <c r="BH763" s="208"/>
      <c r="BI763" s="208"/>
      <c r="BJ763" s="208"/>
      <c r="BK763" s="208"/>
      <c r="BL763" s="208"/>
      <c r="BM763" s="208"/>
      <c r="BN763" s="208"/>
      <c r="BO763" s="208"/>
      <c r="BP763" s="208"/>
      <c r="BQ763" s="208"/>
      <c r="BR763" s="208"/>
      <c r="BS763" s="208"/>
      <c r="BT763" s="208"/>
      <c r="BU763" s="208"/>
      <c r="BV763" s="208"/>
      <c r="BW763" s="208"/>
      <c r="BX763" s="208"/>
      <c r="BY763" s="208"/>
      <c r="BZ763" s="208"/>
      <c r="CA763" s="208"/>
      <c r="CB763" s="208"/>
      <c r="CC763" s="208"/>
      <c r="CD763" s="208"/>
      <c r="CE763" s="208"/>
      <c r="CF763" s="208"/>
      <c r="CG763" s="208"/>
      <c r="CH763" s="208"/>
      <c r="CI763" s="208"/>
      <c r="CJ763" s="208"/>
      <c r="CK763" s="208"/>
      <c r="CL763" s="208"/>
      <c r="CM763" s="208"/>
      <c r="CN763" s="208"/>
      <c r="CO763" s="208"/>
      <c r="CP763" s="208"/>
      <c r="CQ763" s="208"/>
      <c r="CR763" s="208"/>
      <c r="CS763" s="208"/>
      <c r="CT763" s="208"/>
      <c r="CU763" s="208"/>
      <c r="CV763" s="208"/>
      <c r="CW763" s="208"/>
      <c r="CX763" s="208"/>
      <c r="CY763" s="208"/>
      <c r="CZ763" s="208"/>
    </row>
    <row r="764" ht="25.15" customHeight="true" x14ac:dyDescent="0.2">
      <c r="C764" s="1734"/>
      <c r="D764" s="1734"/>
      <c r="E764" s="504"/>
      <c r="F764" s="504"/>
      <c r="G764" s="504"/>
      <c r="H764" s="1734"/>
      <c r="I764" s="1734"/>
      <c r="J764" s="504"/>
      <c r="K764" s="504"/>
      <c r="L764" s="504"/>
      <c r="M764" s="1734"/>
      <c r="N764" s="1734"/>
      <c r="O764" s="504"/>
      <c r="P764" s="504"/>
      <c r="Q764" s="504"/>
      <c r="BA764" s="208"/>
      <c r="BB764" s="282"/>
      <c r="BC764" s="208"/>
      <c r="BD764" s="208"/>
      <c r="BE764" s="208"/>
      <c r="BF764" s="208"/>
      <c r="BG764" s="208"/>
      <c r="BH764" s="208"/>
      <c r="BI764" s="208"/>
      <c r="BJ764" s="208"/>
      <c r="BK764" s="208"/>
      <c r="BL764" s="208"/>
      <c r="BM764" s="208"/>
      <c r="BN764" s="208"/>
      <c r="BO764" s="208"/>
      <c r="BP764" s="208"/>
      <c r="BQ764" s="208"/>
      <c r="BR764" s="208"/>
      <c r="BS764" s="208"/>
      <c r="BT764" s="208"/>
      <c r="BU764" s="208"/>
      <c r="BV764" s="208"/>
      <c r="BW764" s="208"/>
      <c r="BX764" s="208"/>
      <c r="BY764" s="208"/>
      <c r="BZ764" s="208"/>
      <c r="CA764" s="208"/>
      <c r="CB764" s="208"/>
      <c r="CC764" s="208"/>
      <c r="CD764" s="208"/>
      <c r="CE764" s="208"/>
      <c r="CF764" s="208"/>
      <c r="CG764" s="208"/>
      <c r="CH764" s="208"/>
      <c r="CI764" s="208"/>
      <c r="CJ764" s="208"/>
      <c r="CK764" s="208"/>
      <c r="CL764" s="208"/>
      <c r="CM764" s="208"/>
      <c r="CN764" s="208"/>
      <c r="CO764" s="208"/>
      <c r="CP764" s="208"/>
      <c r="CQ764" s="208"/>
      <c r="CR764" s="208"/>
      <c r="CS764" s="208"/>
      <c r="CT764" s="208"/>
      <c r="CU764" s="208"/>
      <c r="CV764" s="208"/>
      <c r="CW764" s="208"/>
      <c r="CX764" s="208"/>
      <c r="CY764" s="208"/>
      <c r="CZ764" s="208"/>
    </row>
    <row r="765" ht="25.15" customHeight="true" x14ac:dyDescent="0.2">
      <c r="C765" s="1734"/>
      <c r="D765" s="1734"/>
      <c r="E765" s="504"/>
      <c r="F765" s="504"/>
      <c r="G765" s="504"/>
      <c r="H765" s="1734"/>
      <c r="I765" s="1734"/>
      <c r="J765" s="504"/>
      <c r="K765" s="504"/>
      <c r="L765" s="504"/>
      <c r="M765" s="1734"/>
      <c r="N765" s="1734"/>
      <c r="O765" s="504"/>
      <c r="P765" s="504"/>
      <c r="Q765" s="504"/>
      <c r="BA765" s="208"/>
      <c r="BB765" s="282"/>
      <c r="BC765" s="208"/>
      <c r="BD765" s="208"/>
      <c r="BE765" s="208"/>
      <c r="BF765" s="208"/>
      <c r="BG765" s="208"/>
      <c r="BH765" s="208"/>
      <c r="BI765" s="208"/>
      <c r="BJ765" s="208"/>
      <c r="BK765" s="208"/>
      <c r="BL765" s="208"/>
      <c r="BM765" s="208"/>
      <c r="BN765" s="208"/>
      <c r="BO765" s="208"/>
      <c r="BP765" s="208"/>
      <c r="BQ765" s="208"/>
      <c r="BR765" s="208"/>
      <c r="BS765" s="208"/>
      <c r="BT765" s="208"/>
      <c r="BU765" s="208"/>
      <c r="BV765" s="208"/>
      <c r="BW765" s="208"/>
      <c r="BX765" s="208"/>
      <c r="BY765" s="208"/>
      <c r="BZ765" s="208"/>
      <c r="CA765" s="208"/>
      <c r="CB765" s="208"/>
      <c r="CC765" s="208"/>
      <c r="CD765" s="208"/>
      <c r="CE765" s="208"/>
      <c r="CF765" s="208"/>
      <c r="CG765" s="208"/>
      <c r="CH765" s="208"/>
      <c r="CI765" s="208"/>
      <c r="CJ765" s="208"/>
      <c r="CK765" s="208"/>
      <c r="CL765" s="208"/>
      <c r="CM765" s="208"/>
      <c r="CN765" s="208"/>
      <c r="CO765" s="208"/>
      <c r="CP765" s="208"/>
      <c r="CQ765" s="208"/>
      <c r="CR765" s="208"/>
      <c r="CS765" s="208"/>
      <c r="CT765" s="208"/>
      <c r="CU765" s="208"/>
      <c r="CV765" s="208"/>
      <c r="CW765" s="208"/>
      <c r="CX765" s="208"/>
      <c r="CY765" s="208"/>
      <c r="CZ765" s="208"/>
    </row>
    <row r="766" ht="25.15" customHeight="true" x14ac:dyDescent="0.2">
      <c r="C766" s="1734"/>
      <c r="D766" s="1734"/>
      <c r="E766" s="504"/>
      <c r="F766" s="504"/>
      <c r="G766" s="504"/>
      <c r="H766" s="1856" t="s">
        <v>328</v>
      </c>
      <c r="I766" s="1734"/>
      <c r="J766" s="1734"/>
      <c r="K766" s="504"/>
      <c r="L766" s="504"/>
      <c r="M766" s="1857" t="s">
        <v>328</v>
      </c>
      <c r="N766" s="1734"/>
      <c r="O766" s="1734"/>
      <c r="P766" s="504"/>
      <c r="Q766" s="504"/>
      <c r="BA766" s="208"/>
      <c r="BB766" s="282"/>
      <c r="BC766" s="208"/>
      <c r="BD766" s="208"/>
      <c r="BE766" s="208"/>
      <c r="BF766" s="208"/>
      <c r="BG766" s="208"/>
      <c r="BH766" s="208"/>
      <c r="BI766" s="208"/>
      <c r="BJ766" s="208"/>
      <c r="BK766" s="208"/>
      <c r="BL766" s="208"/>
      <c r="BM766" s="208"/>
      <c r="BN766" s="208"/>
      <c r="BO766" s="208"/>
      <c r="BP766" s="208"/>
      <c r="BQ766" s="208"/>
      <c r="BR766" s="208"/>
      <c r="BS766" s="208"/>
      <c r="BT766" s="208"/>
      <c r="BU766" s="208"/>
      <c r="BV766" s="208"/>
      <c r="BW766" s="208"/>
      <c r="BX766" s="208"/>
      <c r="BY766" s="208"/>
      <c r="BZ766" s="208"/>
      <c r="CA766" s="208"/>
      <c r="CB766" s="208"/>
      <c r="CC766" s="208"/>
      <c r="CD766" s="208"/>
      <c r="CE766" s="208"/>
      <c r="CF766" s="208"/>
      <c r="CG766" s="208"/>
      <c r="CH766" s="208"/>
      <c r="CI766" s="208"/>
      <c r="CJ766" s="208"/>
      <c r="CK766" s="208"/>
      <c r="CL766" s="208"/>
      <c r="CM766" s="208"/>
      <c r="CN766" s="208"/>
      <c r="CO766" s="208"/>
      <c r="CP766" s="208"/>
      <c r="CQ766" s="208"/>
      <c r="CR766" s="208"/>
      <c r="CS766" s="208"/>
      <c r="CT766" s="208"/>
      <c r="CU766" s="208"/>
      <c r="CV766" s="208"/>
      <c r="CW766" s="208"/>
      <c r="CX766" s="208"/>
      <c r="CY766" s="208"/>
      <c r="CZ766" s="208"/>
    </row>
    <row r="767" ht="25.15" customHeight="true" x14ac:dyDescent="0.2">
      <c r="C767" s="1734"/>
      <c r="D767" s="1734"/>
      <c r="E767" s="504"/>
      <c r="F767" s="504"/>
      <c r="G767" s="504"/>
      <c r="H767" s="1874" t="s">
        <v>219</v>
      </c>
      <c r="I767" s="1734"/>
      <c r="J767" s="581" t="s">
        <v>220</v>
      </c>
      <c r="K767" s="504"/>
      <c r="L767" s="504"/>
      <c r="M767" s="1875" t="s">
        <v>219</v>
      </c>
      <c r="N767" s="1734"/>
      <c r="O767" s="582" t="s">
        <v>220</v>
      </c>
      <c r="P767" s="504"/>
      <c r="Q767" s="504"/>
      <c r="BA767" s="208"/>
      <c r="BB767" s="282"/>
      <c r="BC767" s="208"/>
      <c r="BD767" s="208"/>
      <c r="BE767" s="208"/>
      <c r="BF767" s="208"/>
      <c r="BG767" s="208"/>
      <c r="BH767" s="208"/>
      <c r="BI767" s="208"/>
      <c r="BJ767" s="208"/>
      <c r="BK767" s="208"/>
      <c r="BL767" s="208"/>
      <c r="BM767" s="208"/>
      <c r="BN767" s="208"/>
      <c r="BO767" s="208"/>
      <c r="BP767" s="208"/>
      <c r="BQ767" s="208"/>
      <c r="BR767" s="208"/>
      <c r="BS767" s="208"/>
      <c r="BT767" s="208"/>
      <c r="BU767" s="208"/>
      <c r="BV767" s="208"/>
      <c r="BW767" s="208"/>
      <c r="BX767" s="208"/>
      <c r="BY767" s="208"/>
      <c r="BZ767" s="208"/>
      <c r="CA767" s="208"/>
      <c r="CB767" s="208"/>
      <c r="CC767" s="208"/>
      <c r="CD767" s="208"/>
      <c r="CE767" s="208"/>
      <c r="CF767" s="208"/>
      <c r="CG767" s="208"/>
      <c r="CH767" s="208"/>
      <c r="CI767" s="208"/>
      <c r="CJ767" s="208"/>
      <c r="CK767" s="208"/>
      <c r="CL767" s="208"/>
      <c r="CM767" s="208"/>
      <c r="CN767" s="208"/>
      <c r="CO767" s="208"/>
      <c r="CP767" s="208"/>
      <c r="CQ767" s="208"/>
      <c r="CR767" s="208"/>
      <c r="CS767" s="208"/>
      <c r="CT767" s="208"/>
      <c r="CU767" s="208"/>
      <c r="CV767" s="208"/>
      <c r="CW767" s="208"/>
      <c r="CX767" s="208"/>
      <c r="CY767" s="208"/>
      <c r="CZ767" s="208"/>
    </row>
    <row r="768" ht="25.15" customHeight="true" x14ac:dyDescent="0.2">
      <c r="C768" s="1734"/>
      <c r="D768" s="1734"/>
      <c r="E768" s="504"/>
      <c r="F768" s="504"/>
      <c r="G768" s="504"/>
      <c r="H768" s="1871" t="s">
        <v>220</v>
      </c>
      <c r="I768" s="1734"/>
      <c r="J768" s="583">
        <v>0.99999999999999956</v>
      </c>
      <c r="K768" s="504"/>
      <c r="L768" s="504"/>
      <c r="M768" s="1872" t="s">
        <v>220</v>
      </c>
      <c r="N768" s="1734"/>
      <c r="O768" s="584">
        <v>1.0000000000000002</v>
      </c>
      <c r="P768" s="504"/>
      <c r="Q768" s="504"/>
      <c r="BA768" s="206"/>
      <c r="BB768" s="283"/>
      <c r="BC768" s="206"/>
      <c r="BD768" s="206"/>
      <c r="BE768" s="206"/>
      <c r="BF768" s="206"/>
      <c r="BG768" s="206"/>
      <c r="BH768" s="206"/>
      <c r="BI768" s="206"/>
      <c r="BJ768" s="206"/>
      <c r="BK768" s="206"/>
      <c r="BL768" s="206"/>
      <c r="BM768" s="206"/>
      <c r="BN768" s="206"/>
      <c r="BO768" s="206"/>
      <c r="BP768" s="206"/>
      <c r="BQ768" s="206"/>
      <c r="BR768" s="206"/>
      <c r="BS768" s="206"/>
      <c r="BT768" s="206"/>
      <c r="BU768" s="206"/>
      <c r="BV768" s="206"/>
      <c r="BW768" s="206"/>
      <c r="BX768" s="206"/>
      <c r="BY768" s="206"/>
      <c r="BZ768" s="206"/>
      <c r="CA768" s="206"/>
      <c r="CB768" s="206"/>
      <c r="CC768" s="206"/>
      <c r="CD768" s="206"/>
      <c r="CE768" s="206"/>
      <c r="CF768" s="206"/>
      <c r="CG768" s="206"/>
      <c r="CH768" s="206"/>
      <c r="CI768" s="206"/>
      <c r="CJ768" s="206"/>
      <c r="CK768" s="206"/>
      <c r="CL768" s="206"/>
      <c r="CM768" s="206"/>
      <c r="CN768" s="206"/>
      <c r="CO768" s="206"/>
      <c r="CP768" s="206"/>
      <c r="CQ768" s="206"/>
      <c r="CR768" s="206"/>
      <c r="CS768" s="206"/>
      <c r="CT768" s="206"/>
      <c r="CU768" s="206"/>
      <c r="CV768" s="206"/>
      <c r="CW768" s="206"/>
      <c r="CX768" s="206"/>
      <c r="CY768" s="206"/>
      <c r="CZ768" s="206"/>
    </row>
    <row r="769" ht="25.15" customHeight="true" x14ac:dyDescent="0.2">
      <c r="C769" s="1734"/>
      <c r="D769" s="1734"/>
      <c r="E769" s="504"/>
      <c r="F769" s="504"/>
      <c r="G769" s="504"/>
      <c r="H769" s="1734"/>
      <c r="I769" s="1734"/>
      <c r="J769" s="504"/>
      <c r="K769" s="504"/>
      <c r="L769" s="504"/>
      <c r="M769" s="1734"/>
      <c r="N769" s="1734"/>
      <c r="O769" s="504"/>
      <c r="P769" s="504"/>
      <c r="Q769" s="504"/>
      <c r="BA769" s="206"/>
      <c r="BB769" s="283"/>
      <c r="BC769" s="206"/>
      <c r="BD769" s="206"/>
      <c r="BE769" s="206"/>
      <c r="BF769" s="206"/>
      <c r="BG769" s="206"/>
      <c r="BH769" s="206"/>
      <c r="BI769" s="206"/>
      <c r="BJ769" s="206"/>
      <c r="BK769" s="206"/>
      <c r="BL769" s="206"/>
      <c r="BM769" s="206"/>
      <c r="BN769" s="206"/>
      <c r="BO769" s="206"/>
      <c r="BP769" s="206"/>
      <c r="BQ769" s="206"/>
      <c r="BR769" s="206"/>
      <c r="BS769" s="206"/>
      <c r="BT769" s="206"/>
      <c r="BU769" s="206"/>
      <c r="BV769" s="206"/>
      <c r="BW769" s="206"/>
      <c r="BX769" s="206"/>
      <c r="BY769" s="206"/>
      <c r="BZ769" s="206"/>
      <c r="CA769" s="206"/>
      <c r="CB769" s="206"/>
      <c r="CC769" s="206"/>
      <c r="CD769" s="206"/>
      <c r="CE769" s="206"/>
      <c r="CF769" s="206"/>
      <c r="CG769" s="206"/>
      <c r="CH769" s="206"/>
      <c r="CI769" s="206"/>
      <c r="CJ769" s="206"/>
      <c r="CK769" s="206"/>
      <c r="CL769" s="206"/>
      <c r="CM769" s="206"/>
      <c r="CN769" s="206"/>
      <c r="CO769" s="206"/>
      <c r="CP769" s="206"/>
      <c r="CQ769" s="206"/>
      <c r="CR769" s="206"/>
      <c r="CS769" s="206"/>
      <c r="CT769" s="206"/>
      <c r="CU769" s="206"/>
      <c r="CV769" s="206"/>
      <c r="CW769" s="206"/>
      <c r="CX769" s="206"/>
      <c r="CY769" s="206"/>
      <c r="CZ769" s="206"/>
    </row>
    <row r="770" ht="25.15" customHeight="true" x14ac:dyDescent="0.2">
      <c r="C770" s="1734"/>
      <c r="D770" s="1734"/>
      <c r="E770" s="504"/>
      <c r="F770" s="504"/>
      <c r="G770" s="504"/>
      <c r="H770" s="1734"/>
      <c r="I770" s="1734"/>
      <c r="J770" s="504"/>
      <c r="K770" s="504"/>
      <c r="L770" s="504"/>
      <c r="M770" s="1734"/>
      <c r="N770" s="1734"/>
      <c r="O770" s="504"/>
      <c r="P770" s="504"/>
      <c r="Q770" s="504"/>
      <c r="BA770" s="206"/>
      <c r="BB770" s="283"/>
      <c r="BC770" s="206"/>
      <c r="BD770" s="206"/>
      <c r="BE770" s="206"/>
      <c r="BF770" s="206"/>
      <c r="BG770" s="206"/>
      <c r="BH770" s="206"/>
      <c r="BI770" s="206"/>
      <c r="BJ770" s="206"/>
      <c r="BK770" s="206"/>
      <c r="BL770" s="206"/>
      <c r="BM770" s="206"/>
      <c r="BN770" s="206"/>
      <c r="BO770" s="206"/>
      <c r="BP770" s="206"/>
      <c r="BQ770" s="206"/>
      <c r="BR770" s="206"/>
      <c r="BS770" s="206"/>
      <c r="BT770" s="206"/>
      <c r="BU770" s="206"/>
      <c r="BV770" s="206"/>
      <c r="BW770" s="206"/>
      <c r="BX770" s="206"/>
      <c r="BY770" s="206"/>
      <c r="BZ770" s="206"/>
      <c r="CA770" s="206"/>
      <c r="CB770" s="206"/>
      <c r="CC770" s="206"/>
      <c r="CD770" s="206"/>
      <c r="CE770" s="206"/>
      <c r="CF770" s="206"/>
      <c r="CG770" s="206"/>
      <c r="CH770" s="206"/>
      <c r="CI770" s="206"/>
      <c r="CJ770" s="206"/>
      <c r="CK770" s="206"/>
      <c r="CL770" s="206"/>
      <c r="CM770" s="206"/>
      <c r="CN770" s="206"/>
      <c r="CO770" s="206"/>
      <c r="CP770" s="206"/>
      <c r="CQ770" s="206"/>
      <c r="CR770" s="206"/>
      <c r="CS770" s="206"/>
      <c r="CT770" s="206"/>
      <c r="CU770" s="206"/>
      <c r="CV770" s="206"/>
      <c r="CW770" s="206"/>
      <c r="CX770" s="206"/>
      <c r="CY770" s="206"/>
      <c r="CZ770" s="206"/>
    </row>
    <row r="771" ht="25.15" customHeight="true" x14ac:dyDescent="0.2">
      <c r="C771" s="1734"/>
      <c r="D771" s="1734"/>
      <c r="E771" s="504"/>
      <c r="F771" s="504"/>
      <c r="G771" s="504"/>
      <c r="H771" s="1734"/>
      <c r="I771" s="1734"/>
      <c r="J771" s="504"/>
      <c r="K771" s="504"/>
      <c r="L771" s="504"/>
      <c r="M771" s="1734"/>
      <c r="N771" s="1734"/>
      <c r="O771" s="504"/>
      <c r="P771" s="504"/>
      <c r="Q771" s="504"/>
      <c r="BA771" s="206"/>
      <c r="BB771" s="283"/>
      <c r="BC771" s="206"/>
      <c r="BD771" s="206"/>
      <c r="BE771" s="206"/>
      <c r="BF771" s="206"/>
      <c r="BG771" s="206"/>
      <c r="BH771" s="206"/>
      <c r="BI771" s="206"/>
      <c r="BJ771" s="206"/>
      <c r="BK771" s="206"/>
      <c r="BL771" s="206"/>
      <c r="BM771" s="206"/>
      <c r="BN771" s="206"/>
      <c r="BO771" s="206"/>
      <c r="BP771" s="206"/>
      <c r="BQ771" s="206"/>
      <c r="BR771" s="206"/>
      <c r="BS771" s="206"/>
      <c r="BT771" s="206"/>
      <c r="BU771" s="206"/>
      <c r="BV771" s="206"/>
      <c r="BW771" s="206"/>
      <c r="BX771" s="206"/>
      <c r="BY771" s="206"/>
      <c r="BZ771" s="206"/>
      <c r="CA771" s="206"/>
      <c r="CB771" s="206"/>
      <c r="CC771" s="206"/>
      <c r="CD771" s="206"/>
      <c r="CE771" s="206"/>
      <c r="CF771" s="206"/>
      <c r="CG771" s="206"/>
      <c r="CH771" s="206"/>
      <c r="CI771" s="206"/>
      <c r="CJ771" s="206"/>
      <c r="CK771" s="206"/>
      <c r="CL771" s="206"/>
      <c r="CM771" s="206"/>
      <c r="CN771" s="206"/>
      <c r="CO771" s="206"/>
      <c r="CP771" s="206"/>
      <c r="CQ771" s="206"/>
      <c r="CR771" s="206"/>
      <c r="CS771" s="206"/>
      <c r="CT771" s="206"/>
      <c r="CU771" s="206"/>
      <c r="CV771" s="206"/>
      <c r="CW771" s="206"/>
      <c r="CX771" s="206"/>
      <c r="CY771" s="206"/>
      <c r="CZ771" s="206"/>
    </row>
    <row r="772" ht="25.15" customHeight="true" x14ac:dyDescent="0.2">
      <c r="C772" s="1734"/>
      <c r="D772" s="1734"/>
      <c r="E772" s="504"/>
      <c r="F772" s="504"/>
      <c r="G772" s="504"/>
      <c r="H772" s="1734"/>
      <c r="I772" s="1734"/>
      <c r="J772" s="504"/>
      <c r="K772" s="504"/>
      <c r="L772" s="504"/>
      <c r="M772" s="1734"/>
      <c r="N772" s="1734"/>
      <c r="O772" s="504"/>
      <c r="P772" s="504"/>
      <c r="Q772" s="504"/>
      <c r="BA772" s="206"/>
      <c r="BB772" s="283"/>
      <c r="BC772" s="206"/>
      <c r="BD772" s="206"/>
      <c r="BE772" s="206"/>
      <c r="BF772" s="206"/>
      <c r="BG772" s="206"/>
      <c r="BH772" s="206"/>
      <c r="BI772" s="206"/>
      <c r="BJ772" s="206"/>
      <c r="BK772" s="206"/>
      <c r="BL772" s="206"/>
      <c r="BM772" s="206"/>
      <c r="BN772" s="206"/>
      <c r="BO772" s="206"/>
      <c r="BP772" s="206"/>
      <c r="BQ772" s="206"/>
      <c r="BR772" s="206"/>
      <c r="BS772" s="206"/>
      <c r="BT772" s="206"/>
      <c r="BU772" s="206"/>
      <c r="BV772" s="206"/>
      <c r="BW772" s="206"/>
      <c r="BX772" s="206"/>
      <c r="BY772" s="206"/>
      <c r="BZ772" s="206"/>
      <c r="CA772" s="206"/>
      <c r="CB772" s="206"/>
      <c r="CC772" s="206"/>
      <c r="CD772" s="206"/>
      <c r="CE772" s="206"/>
      <c r="CF772" s="206"/>
      <c r="CG772" s="206"/>
      <c r="CH772" s="206"/>
      <c r="CI772" s="206"/>
      <c r="CJ772" s="206"/>
      <c r="CK772" s="206"/>
      <c r="CL772" s="206"/>
      <c r="CM772" s="206"/>
      <c r="CN772" s="206"/>
      <c r="CO772" s="206"/>
      <c r="CP772" s="206"/>
      <c r="CQ772" s="206"/>
      <c r="CR772" s="206"/>
      <c r="CS772" s="206"/>
      <c r="CT772" s="206"/>
      <c r="CU772" s="206"/>
      <c r="CV772" s="206"/>
      <c r="CW772" s="206"/>
      <c r="CX772" s="206"/>
      <c r="CY772" s="206"/>
      <c r="CZ772" s="206"/>
    </row>
    <row r="773" ht="25.15" customHeight="true" x14ac:dyDescent="0.2">
      <c r="C773" s="1734"/>
      <c r="D773" s="1734"/>
      <c r="E773" s="504"/>
      <c r="F773" s="504"/>
      <c r="G773" s="504"/>
      <c r="H773" s="1734"/>
      <c r="I773" s="1734"/>
      <c r="J773" s="504"/>
      <c r="K773" s="504"/>
      <c r="L773" s="504"/>
      <c r="M773" s="1734"/>
      <c r="N773" s="1734"/>
      <c r="O773" s="504"/>
      <c r="P773" s="504"/>
      <c r="Q773" s="504"/>
      <c r="BA773" s="206"/>
      <c r="BB773" s="283"/>
      <c r="BC773" s="206"/>
      <c r="BD773" s="206"/>
      <c r="BE773" s="206"/>
      <c r="BF773" s="206"/>
      <c r="BG773" s="206"/>
      <c r="BH773" s="206"/>
      <c r="BI773" s="206"/>
      <c r="BJ773" s="206"/>
      <c r="BK773" s="206"/>
      <c r="BL773" s="206"/>
      <c r="BM773" s="206"/>
      <c r="BN773" s="206"/>
      <c r="BO773" s="206"/>
      <c r="BP773" s="206"/>
      <c r="BQ773" s="206"/>
      <c r="BR773" s="206"/>
      <c r="BS773" s="206"/>
      <c r="BT773" s="206"/>
      <c r="BU773" s="206"/>
      <c r="BV773" s="206"/>
      <c r="BW773" s="206"/>
      <c r="BX773" s="206"/>
      <c r="BY773" s="206"/>
      <c r="BZ773" s="206"/>
      <c r="CA773" s="206"/>
      <c r="CB773" s="206"/>
      <c r="CC773" s="206"/>
      <c r="CD773" s="206"/>
      <c r="CE773" s="206"/>
      <c r="CF773" s="206"/>
      <c r="CG773" s="206"/>
      <c r="CH773" s="206"/>
      <c r="CI773" s="206"/>
      <c r="CJ773" s="206"/>
      <c r="CK773" s="206"/>
      <c r="CL773" s="206"/>
      <c r="CM773" s="206"/>
      <c r="CN773" s="206"/>
      <c r="CO773" s="206"/>
      <c r="CP773" s="206"/>
      <c r="CQ773" s="206"/>
      <c r="CR773" s="206"/>
      <c r="CS773" s="206"/>
      <c r="CT773" s="206"/>
      <c r="CU773" s="206"/>
      <c r="CV773" s="206"/>
      <c r="CW773" s="206"/>
      <c r="CX773" s="206"/>
      <c r="CY773" s="206"/>
      <c r="CZ773" s="206"/>
    </row>
    <row r="774" ht="25.15" customHeight="true" x14ac:dyDescent="0.2">
      <c r="C774" s="1734"/>
      <c r="D774" s="1734"/>
      <c r="E774" s="504"/>
      <c r="F774" s="504"/>
      <c r="G774" s="504"/>
      <c r="H774" s="1734"/>
      <c r="I774" s="1734"/>
      <c r="J774" s="504"/>
      <c r="K774" s="504"/>
      <c r="L774" s="504"/>
      <c r="M774" s="1734"/>
      <c r="N774" s="1734"/>
      <c r="O774" s="504"/>
      <c r="P774" s="504"/>
      <c r="Q774" s="504"/>
      <c r="BA774" s="206"/>
      <c r="BB774" s="283"/>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M774" s="206"/>
      <c r="CN774" s="206"/>
      <c r="CO774" s="206"/>
      <c r="CP774" s="206"/>
      <c r="CQ774" s="206"/>
      <c r="CR774" s="206"/>
      <c r="CS774" s="206"/>
      <c r="CT774" s="206"/>
      <c r="CU774" s="206"/>
      <c r="CV774" s="206"/>
      <c r="CW774" s="206"/>
      <c r="CX774" s="206"/>
      <c r="CY774" s="206"/>
      <c r="CZ774" s="206"/>
    </row>
    <row r="775" ht="25.15" customHeight="true" x14ac:dyDescent="0.2">
      <c r="C775" s="1734"/>
      <c r="D775" s="1734"/>
      <c r="E775" s="504"/>
      <c r="F775" s="504"/>
      <c r="G775" s="504"/>
      <c r="H775" s="1734"/>
      <c r="I775" s="1734"/>
      <c r="J775" s="504"/>
      <c r="K775" s="504"/>
      <c r="L775" s="504"/>
      <c r="M775" s="1734"/>
      <c r="N775" s="1734"/>
      <c r="O775" s="504"/>
      <c r="P775" s="504"/>
      <c r="Q775" s="504"/>
      <c r="BA775" s="206"/>
      <c r="BB775" s="283"/>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M775" s="206"/>
      <c r="CN775" s="206"/>
      <c r="CO775" s="206"/>
      <c r="CP775" s="206"/>
      <c r="CQ775" s="206"/>
      <c r="CR775" s="206"/>
      <c r="CS775" s="206"/>
      <c r="CT775" s="206"/>
      <c r="CU775" s="206"/>
      <c r="CV775" s="206"/>
      <c r="CW775" s="206"/>
      <c r="CX775" s="206"/>
      <c r="CY775" s="206"/>
      <c r="CZ775" s="206"/>
    </row>
    <row r="776" ht="25.15" customHeight="true" x14ac:dyDescent="0.2">
      <c r="C776" s="1734"/>
      <c r="D776" s="1734"/>
      <c r="E776" s="504"/>
      <c r="F776" s="504"/>
      <c r="G776" s="504"/>
      <c r="H776" s="1734"/>
      <c r="I776" s="1734"/>
      <c r="J776" s="504"/>
      <c r="K776" s="504"/>
      <c r="L776" s="504"/>
      <c r="M776" s="1734"/>
      <c r="N776" s="1734"/>
      <c r="O776" s="504"/>
      <c r="P776" s="504"/>
      <c r="Q776" s="504"/>
      <c r="BA776" s="206"/>
      <c r="BB776" s="283"/>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M776" s="206"/>
      <c r="CN776" s="206"/>
      <c r="CO776" s="206"/>
      <c r="CP776" s="206"/>
      <c r="CQ776" s="206"/>
      <c r="CR776" s="206"/>
      <c r="CS776" s="206"/>
      <c r="CT776" s="206"/>
      <c r="CU776" s="206"/>
      <c r="CV776" s="206"/>
      <c r="CW776" s="206"/>
      <c r="CX776" s="206"/>
      <c r="CY776" s="206"/>
      <c r="CZ776" s="206"/>
    </row>
    <row r="777" ht="25.15" customHeight="true" x14ac:dyDescent="0.2">
      <c r="C777" s="1734"/>
      <c r="D777" s="1734"/>
      <c r="E777" s="504"/>
      <c r="F777" s="504"/>
      <c r="G777" s="504"/>
      <c r="H777" s="1734"/>
      <c r="I777" s="1734"/>
      <c r="J777" s="504"/>
      <c r="K777" s="504"/>
      <c r="L777" s="504"/>
      <c r="M777" s="1734"/>
      <c r="N777" s="1734"/>
      <c r="O777" s="504"/>
      <c r="P777" s="504"/>
      <c r="Q777" s="504"/>
      <c r="BA777" s="206"/>
      <c r="BB777" s="283"/>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M777" s="206"/>
      <c r="CN777" s="206"/>
      <c r="CO777" s="206"/>
      <c r="CP777" s="206"/>
      <c r="CQ777" s="206"/>
      <c r="CR777" s="206"/>
      <c r="CS777" s="206"/>
      <c r="CT777" s="206"/>
      <c r="CU777" s="206"/>
      <c r="CV777" s="206"/>
      <c r="CW777" s="206"/>
      <c r="CX777" s="206"/>
      <c r="CY777" s="206"/>
      <c r="CZ777" s="206"/>
    </row>
    <row r="778" ht="25.15" customHeight="true" x14ac:dyDescent="0.2">
      <c r="C778" s="1734"/>
      <c r="D778" s="1734"/>
      <c r="E778" s="504"/>
      <c r="F778" s="504"/>
      <c r="G778" s="504"/>
      <c r="H778" s="1734"/>
      <c r="I778" s="1734"/>
      <c r="J778" s="504"/>
      <c r="K778" s="504"/>
      <c r="L778" s="504"/>
      <c r="M778" s="1734"/>
      <c r="N778" s="1734"/>
      <c r="O778" s="504"/>
      <c r="P778" s="504"/>
      <c r="Q778" s="504"/>
      <c r="BA778" s="206"/>
      <c r="BB778" s="283"/>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M778" s="206"/>
      <c r="CN778" s="206"/>
      <c r="CO778" s="206"/>
      <c r="CP778" s="206"/>
      <c r="CQ778" s="206"/>
      <c r="CR778" s="206"/>
      <c r="CS778" s="206"/>
      <c r="CT778" s="206"/>
      <c r="CU778" s="206"/>
      <c r="CV778" s="206"/>
      <c r="CW778" s="206"/>
      <c r="CX778" s="206"/>
      <c r="CY778" s="206"/>
      <c r="CZ778" s="206"/>
    </row>
    <row r="779" ht="25.15" customHeight="true" x14ac:dyDescent="0.2">
      <c r="C779" s="1734"/>
      <c r="D779" s="1734"/>
      <c r="E779" s="504"/>
      <c r="F779" s="504"/>
      <c r="G779" s="504"/>
      <c r="H779" s="1734"/>
      <c r="I779" s="1734"/>
      <c r="J779" s="504"/>
      <c r="K779" s="504"/>
      <c r="L779" s="504"/>
      <c r="M779" s="1734"/>
      <c r="N779" s="1734"/>
      <c r="O779" s="504"/>
      <c r="P779" s="504"/>
      <c r="Q779" s="504"/>
      <c r="BA779" s="206"/>
      <c r="BB779" s="283"/>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M779" s="206"/>
      <c r="CN779" s="206"/>
      <c r="CO779" s="206"/>
      <c r="CP779" s="206"/>
      <c r="CQ779" s="206"/>
      <c r="CR779" s="206"/>
      <c r="CS779" s="206"/>
      <c r="CT779" s="206"/>
      <c r="CU779" s="206"/>
      <c r="CV779" s="206"/>
      <c r="CW779" s="206"/>
      <c r="CX779" s="206"/>
      <c r="CY779" s="206"/>
      <c r="CZ779" s="206"/>
    </row>
    <row r="780" ht="25.15" customHeight="true" x14ac:dyDescent="0.2">
      <c r="C780" s="1734"/>
      <c r="D780" s="1734"/>
      <c r="E780" s="504"/>
      <c r="F780" s="504"/>
      <c r="G780" s="504"/>
      <c r="H780" s="1734"/>
      <c r="I780" s="1734"/>
      <c r="J780" s="504"/>
      <c r="K780" s="504"/>
      <c r="L780" s="504"/>
      <c r="M780" s="1734"/>
      <c r="N780" s="1734"/>
      <c r="O780" s="504"/>
      <c r="P780" s="504"/>
      <c r="Q780" s="504"/>
      <c r="BA780" s="206"/>
      <c r="BB780" s="283"/>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M780" s="206"/>
      <c r="CN780" s="206"/>
      <c r="CO780" s="206"/>
      <c r="CP780" s="206"/>
      <c r="CQ780" s="206"/>
      <c r="CR780" s="206"/>
      <c r="CS780" s="206"/>
      <c r="CT780" s="206"/>
      <c r="CU780" s="206"/>
      <c r="CV780" s="206"/>
      <c r="CW780" s="206"/>
      <c r="CX780" s="206"/>
      <c r="CY780" s="206"/>
      <c r="CZ780" s="206"/>
    </row>
    <row r="781" ht="25.15" customHeight="true" x14ac:dyDescent="0.2">
      <c r="C781" s="1734"/>
      <c r="D781" s="1734"/>
      <c r="E781" s="504"/>
      <c r="F781" s="504"/>
      <c r="G781" s="504"/>
      <c r="H781" s="1734"/>
      <c r="I781" s="1734"/>
      <c r="J781" s="504"/>
      <c r="K781" s="504"/>
      <c r="L781" s="504"/>
      <c r="M781" s="1734"/>
      <c r="N781" s="1734"/>
      <c r="O781" s="504"/>
      <c r="P781" s="504"/>
      <c r="Q781" s="504"/>
      <c r="BA781" s="206"/>
      <c r="BB781" s="283"/>
      <c r="BC781" s="206"/>
      <c r="BD781" s="206"/>
      <c r="BE781" s="206"/>
      <c r="BF781" s="206"/>
      <c r="BG781" s="206"/>
      <c r="BH781" s="206"/>
      <c r="BI781" s="206"/>
      <c r="BJ781" s="206"/>
      <c r="BK781" s="206"/>
      <c r="BL781" s="206"/>
      <c r="BM781" s="206"/>
      <c r="BN781" s="206"/>
      <c r="BO781" s="206"/>
      <c r="BP781" s="206"/>
      <c r="BQ781" s="206"/>
      <c r="BR781" s="206"/>
      <c r="BS781" s="206"/>
      <c r="BT781" s="206"/>
      <c r="BU781" s="206"/>
      <c r="BV781" s="206"/>
      <c r="BW781" s="206"/>
      <c r="BX781" s="206"/>
      <c r="BY781" s="206"/>
      <c r="BZ781" s="206"/>
      <c r="CA781" s="206"/>
      <c r="CB781" s="206"/>
      <c r="CC781" s="206"/>
      <c r="CD781" s="206"/>
      <c r="CE781" s="206"/>
      <c r="CF781" s="206"/>
      <c r="CG781" s="206"/>
      <c r="CH781" s="206"/>
      <c r="CI781" s="206"/>
      <c r="CJ781" s="206"/>
      <c r="CK781" s="206"/>
      <c r="CL781" s="206"/>
      <c r="CM781" s="206"/>
      <c r="CN781" s="206"/>
      <c r="CO781" s="206"/>
      <c r="CP781" s="206"/>
      <c r="CQ781" s="206"/>
      <c r="CR781" s="206"/>
      <c r="CS781" s="206"/>
      <c r="CT781" s="206"/>
      <c r="CU781" s="206"/>
      <c r="CV781" s="206"/>
      <c r="CW781" s="206"/>
      <c r="CX781" s="206"/>
      <c r="CY781" s="206"/>
      <c r="CZ781" s="206"/>
    </row>
    <row r="782" ht="25.15" customHeight="true" x14ac:dyDescent="0.2">
      <c r="C782" s="1734"/>
      <c r="D782" s="1734"/>
      <c r="E782" s="504"/>
      <c r="F782" s="504"/>
      <c r="G782" s="504"/>
      <c r="H782" s="1734"/>
      <c r="I782" s="1734"/>
      <c r="J782" s="504"/>
      <c r="K782" s="504"/>
      <c r="L782" s="504"/>
      <c r="M782" s="1734"/>
      <c r="N782" s="1734"/>
      <c r="O782" s="504"/>
      <c r="P782" s="504"/>
      <c r="Q782" s="504"/>
      <c r="BA782" s="206"/>
      <c r="BB782" s="283"/>
      <c r="BC782" s="206"/>
      <c r="BD782" s="206"/>
      <c r="BE782" s="206"/>
      <c r="BF782" s="206"/>
      <c r="BG782" s="206"/>
      <c r="BH782" s="206"/>
      <c r="BI782" s="206"/>
      <c r="BJ782" s="206"/>
      <c r="BK782" s="206"/>
      <c r="BL782" s="206"/>
      <c r="BM782" s="206"/>
      <c r="BN782" s="206"/>
      <c r="BO782" s="206"/>
      <c r="BP782" s="206"/>
      <c r="BQ782" s="206"/>
      <c r="BR782" s="206"/>
      <c r="BS782" s="206"/>
      <c r="BT782" s="206"/>
      <c r="BU782" s="206"/>
      <c r="BV782" s="206"/>
      <c r="BW782" s="206"/>
      <c r="BX782" s="206"/>
      <c r="BY782" s="206"/>
      <c r="BZ782" s="206"/>
      <c r="CA782" s="206"/>
      <c r="CB782" s="206"/>
      <c r="CC782" s="206"/>
      <c r="CD782" s="206"/>
      <c r="CE782" s="206"/>
      <c r="CF782" s="206"/>
      <c r="CG782" s="206"/>
      <c r="CH782" s="206"/>
      <c r="CI782" s="206"/>
      <c r="CJ782" s="206"/>
      <c r="CK782" s="206"/>
      <c r="CL782" s="206"/>
      <c r="CM782" s="206"/>
      <c r="CN782" s="206"/>
      <c r="CO782" s="206"/>
      <c r="CP782" s="206"/>
      <c r="CQ782" s="206"/>
      <c r="CR782" s="206"/>
      <c r="CS782" s="206"/>
      <c r="CT782" s="206"/>
      <c r="CU782" s="206"/>
      <c r="CV782" s="206"/>
      <c r="CW782" s="206"/>
      <c r="CX782" s="206"/>
      <c r="CY782" s="206"/>
      <c r="CZ782" s="206"/>
    </row>
    <row r="783" ht="25.15" customHeight="true" x14ac:dyDescent="0.2">
      <c r="C783" s="1734"/>
      <c r="D783" s="1734"/>
      <c r="E783" s="504"/>
      <c r="F783" s="504"/>
      <c r="G783" s="504"/>
      <c r="H783" s="1734"/>
      <c r="I783" s="1734"/>
      <c r="J783" s="504"/>
      <c r="K783" s="504"/>
      <c r="L783" s="504"/>
      <c r="M783" s="1734"/>
      <c r="N783" s="1734"/>
      <c r="O783" s="504"/>
      <c r="P783" s="504"/>
      <c r="Q783" s="504"/>
      <c r="BA783" s="206"/>
      <c r="BB783" s="283"/>
      <c r="BC783" s="206"/>
      <c r="BD783" s="206"/>
      <c r="BE783" s="206"/>
      <c r="BF783" s="206"/>
      <c r="BG783" s="206"/>
      <c r="BH783" s="206"/>
      <c r="BI783" s="206"/>
      <c r="BJ783" s="206"/>
      <c r="BK783" s="206"/>
      <c r="BL783" s="206"/>
      <c r="BM783" s="206"/>
      <c r="BN783" s="206"/>
      <c r="BO783" s="206"/>
      <c r="BP783" s="206"/>
      <c r="BQ783" s="206"/>
      <c r="BR783" s="206"/>
      <c r="BS783" s="206"/>
      <c r="BT783" s="206"/>
      <c r="BU783" s="206"/>
      <c r="BV783" s="206"/>
      <c r="BW783" s="206"/>
      <c r="BX783" s="206"/>
      <c r="BY783" s="206"/>
      <c r="BZ783" s="206"/>
      <c r="CA783" s="206"/>
      <c r="CB783" s="206"/>
      <c r="CC783" s="206"/>
      <c r="CD783" s="206"/>
      <c r="CE783" s="206"/>
      <c r="CF783" s="206"/>
      <c r="CG783" s="206"/>
      <c r="CH783" s="206"/>
      <c r="CI783" s="206"/>
      <c r="CJ783" s="206"/>
      <c r="CK783" s="206"/>
      <c r="CL783" s="206"/>
      <c r="CM783" s="206"/>
      <c r="CN783" s="206"/>
      <c r="CO783" s="206"/>
      <c r="CP783" s="206"/>
      <c r="CQ783" s="206"/>
      <c r="CR783" s="206"/>
      <c r="CS783" s="206"/>
      <c r="CT783" s="206"/>
      <c r="CU783" s="206"/>
      <c r="CV783" s="206"/>
      <c r="CW783" s="206"/>
      <c r="CX783" s="206"/>
      <c r="CY783" s="206"/>
      <c r="CZ783" s="206"/>
    </row>
    <row r="784" ht="25.15" customHeight="true" x14ac:dyDescent="0.2">
      <c r="C784" s="1734"/>
      <c r="D784" s="1734"/>
      <c r="E784" s="504"/>
      <c r="F784" s="504"/>
      <c r="G784" s="504"/>
      <c r="H784" s="1734"/>
      <c r="I784" s="1734"/>
      <c r="J784" s="504"/>
      <c r="K784" s="504"/>
      <c r="L784" s="504"/>
      <c r="M784" s="1734"/>
      <c r="N784" s="1734"/>
      <c r="O784" s="504"/>
      <c r="P784" s="504"/>
      <c r="Q784" s="504"/>
      <c r="BA784" s="206"/>
      <c r="BB784" s="283"/>
      <c r="BC784" s="206"/>
      <c r="BD784" s="206"/>
      <c r="BE784" s="206"/>
      <c r="BF784" s="206"/>
      <c r="BG784" s="206"/>
      <c r="BH784" s="206"/>
      <c r="BI784" s="206"/>
      <c r="BJ784" s="206"/>
      <c r="BK784" s="206"/>
      <c r="BL784" s="206"/>
      <c r="BM784" s="206"/>
      <c r="BN784" s="206"/>
      <c r="BO784" s="206"/>
      <c r="BP784" s="206"/>
      <c r="BQ784" s="206"/>
      <c r="BR784" s="206"/>
      <c r="BS784" s="206"/>
      <c r="BT784" s="206"/>
      <c r="BU784" s="206"/>
      <c r="BV784" s="206"/>
      <c r="BW784" s="206"/>
      <c r="BX784" s="206"/>
      <c r="BY784" s="206"/>
      <c r="BZ784" s="206"/>
      <c r="CA784" s="206"/>
      <c r="CB784" s="206"/>
      <c r="CC784" s="206"/>
      <c r="CD784" s="206"/>
      <c r="CE784" s="206"/>
      <c r="CF784" s="206"/>
      <c r="CG784" s="206"/>
      <c r="CH784" s="206"/>
      <c r="CI784" s="206"/>
      <c r="CJ784" s="206"/>
      <c r="CK784" s="206"/>
      <c r="CL784" s="206"/>
      <c r="CM784" s="206"/>
      <c r="CN784" s="206"/>
      <c r="CO784" s="206"/>
      <c r="CP784" s="206"/>
      <c r="CQ784" s="206"/>
      <c r="CR784" s="206"/>
      <c r="CS784" s="206"/>
      <c r="CT784" s="206"/>
      <c r="CU784" s="206"/>
      <c r="CV784" s="206"/>
      <c r="CW784" s="206"/>
      <c r="CX784" s="206"/>
      <c r="CY784" s="206"/>
      <c r="CZ784" s="206"/>
    </row>
    <row r="785" ht="25.15" customHeight="true" x14ac:dyDescent="0.2">
      <c r="C785" s="1734"/>
      <c r="D785" s="1734"/>
      <c r="E785" s="504"/>
      <c r="F785" s="504"/>
      <c r="G785" s="504"/>
      <c r="H785" s="1734"/>
      <c r="I785" s="1734"/>
      <c r="J785" s="504"/>
      <c r="K785" s="504"/>
      <c r="L785" s="504"/>
      <c r="M785" s="1734"/>
      <c r="N785" s="1734"/>
      <c r="O785" s="504"/>
      <c r="P785" s="504"/>
      <c r="Q785" s="504"/>
      <c r="BA785" s="206"/>
      <c r="BB785" s="283"/>
      <c r="BC785" s="206"/>
      <c r="BD785" s="206"/>
      <c r="BE785" s="206"/>
      <c r="BF785" s="206"/>
      <c r="BG785" s="206"/>
      <c r="BH785" s="206"/>
      <c r="BI785" s="206"/>
      <c r="BJ785" s="206"/>
      <c r="BK785" s="206"/>
      <c r="BL785" s="206"/>
      <c r="BM785" s="206"/>
      <c r="BN785" s="206"/>
      <c r="BO785" s="206"/>
      <c r="BP785" s="206"/>
      <c r="BQ785" s="206"/>
      <c r="BR785" s="206"/>
      <c r="BS785" s="206"/>
      <c r="BT785" s="206"/>
      <c r="BU785" s="206"/>
      <c r="BV785" s="206"/>
      <c r="BW785" s="206"/>
      <c r="BX785" s="206"/>
      <c r="BY785" s="206"/>
      <c r="BZ785" s="206"/>
      <c r="CA785" s="206"/>
      <c r="CB785" s="206"/>
      <c r="CC785" s="206"/>
      <c r="CD785" s="206"/>
      <c r="CE785" s="206"/>
      <c r="CF785" s="206"/>
      <c r="CG785" s="206"/>
      <c r="CH785" s="206"/>
      <c r="CI785" s="206"/>
      <c r="CJ785" s="206"/>
      <c r="CK785" s="206"/>
      <c r="CL785" s="206"/>
      <c r="CM785" s="206"/>
      <c r="CN785" s="206"/>
      <c r="CO785" s="206"/>
      <c r="CP785" s="206"/>
      <c r="CQ785" s="206"/>
      <c r="CR785" s="206"/>
      <c r="CS785" s="206"/>
      <c r="CT785" s="206"/>
      <c r="CU785" s="206"/>
      <c r="CV785" s="206"/>
      <c r="CW785" s="206"/>
      <c r="CX785" s="206"/>
      <c r="CY785" s="206"/>
      <c r="CZ785" s="206"/>
    </row>
    <row r="786" ht="25.15" customHeight="true" x14ac:dyDescent="0.2">
      <c r="C786" s="1734"/>
      <c r="D786" s="1734"/>
      <c r="E786" s="504"/>
      <c r="F786" s="504"/>
      <c r="G786" s="504"/>
      <c r="H786" s="1734"/>
      <c r="I786" s="1734"/>
      <c r="J786" s="504"/>
      <c r="K786" s="504"/>
      <c r="L786" s="504"/>
      <c r="M786" s="1734"/>
      <c r="N786" s="1734"/>
      <c r="O786" s="504"/>
      <c r="P786" s="504"/>
      <c r="Q786" s="504"/>
      <c r="BA786" s="206"/>
      <c r="BB786" s="283"/>
      <c r="BC786" s="206"/>
      <c r="BD786" s="206"/>
      <c r="BE786" s="206"/>
      <c r="BF786" s="206"/>
      <c r="BG786" s="206"/>
      <c r="BH786" s="206"/>
      <c r="BI786" s="206"/>
      <c r="BJ786" s="206"/>
      <c r="BK786" s="206"/>
      <c r="BL786" s="206"/>
      <c r="BM786" s="206"/>
      <c r="BN786" s="206"/>
      <c r="BO786" s="206"/>
      <c r="BP786" s="206"/>
      <c r="BQ786" s="206"/>
      <c r="BR786" s="206"/>
      <c r="BS786" s="206"/>
      <c r="BT786" s="206"/>
      <c r="BU786" s="206"/>
      <c r="BV786" s="206"/>
      <c r="BW786" s="206"/>
      <c r="BX786" s="206"/>
      <c r="BY786" s="206"/>
      <c r="BZ786" s="206"/>
      <c r="CA786" s="206"/>
      <c r="CB786" s="206"/>
      <c r="CC786" s="206"/>
      <c r="CD786" s="206"/>
      <c r="CE786" s="206"/>
      <c r="CF786" s="206"/>
      <c r="CG786" s="206"/>
      <c r="CH786" s="206"/>
      <c r="CI786" s="206"/>
      <c r="CJ786" s="206"/>
      <c r="CK786" s="206"/>
      <c r="CL786" s="206"/>
      <c r="CM786" s="206"/>
      <c r="CN786" s="206"/>
      <c r="CO786" s="206"/>
      <c r="CP786" s="206"/>
      <c r="CQ786" s="206"/>
      <c r="CR786" s="206"/>
      <c r="CS786" s="206"/>
      <c r="CT786" s="206"/>
      <c r="CU786" s="206"/>
      <c r="CV786" s="206"/>
      <c r="CW786" s="206"/>
      <c r="CX786" s="206"/>
      <c r="CY786" s="206"/>
      <c r="CZ786" s="206"/>
    </row>
    <row r="787" ht="25.15" customHeight="true" x14ac:dyDescent="0.2">
      <c r="C787" s="1734"/>
      <c r="D787" s="1734"/>
      <c r="E787" s="504"/>
      <c r="F787" s="504"/>
      <c r="G787" s="504"/>
      <c r="H787" s="1734"/>
      <c r="I787" s="1734"/>
      <c r="J787" s="504"/>
      <c r="K787" s="504"/>
      <c r="L787" s="504"/>
      <c r="M787" s="1734"/>
      <c r="N787" s="1734"/>
      <c r="O787" s="504"/>
      <c r="P787" s="504"/>
      <c r="Q787" s="504"/>
      <c r="BA787" s="206"/>
      <c r="BB787" s="283"/>
      <c r="BC787" s="206"/>
      <c r="BD787" s="206"/>
      <c r="BE787" s="206"/>
      <c r="BF787" s="206"/>
      <c r="BG787" s="206"/>
      <c r="BH787" s="206"/>
      <c r="BI787" s="206"/>
      <c r="BJ787" s="206"/>
      <c r="BK787" s="206"/>
      <c r="BL787" s="206"/>
      <c r="BM787" s="206"/>
      <c r="BN787" s="206"/>
      <c r="BO787" s="206"/>
      <c r="BP787" s="206"/>
      <c r="BQ787" s="206"/>
      <c r="BR787" s="206"/>
      <c r="BS787" s="206"/>
      <c r="BT787" s="206"/>
      <c r="BU787" s="206"/>
      <c r="BV787" s="206"/>
      <c r="BW787" s="206"/>
      <c r="BX787" s="206"/>
      <c r="BY787" s="206"/>
      <c r="BZ787" s="206"/>
      <c r="CA787" s="206"/>
      <c r="CB787" s="206"/>
      <c r="CC787" s="206"/>
      <c r="CD787" s="206"/>
      <c r="CE787" s="206"/>
      <c r="CF787" s="206"/>
      <c r="CG787" s="206"/>
      <c r="CH787" s="206"/>
      <c r="CI787" s="206"/>
      <c r="CJ787" s="206"/>
      <c r="CK787" s="206"/>
      <c r="CL787" s="206"/>
      <c r="CM787" s="206"/>
      <c r="CN787" s="206"/>
      <c r="CO787" s="206"/>
      <c r="CP787" s="206"/>
      <c r="CQ787" s="206"/>
      <c r="CR787" s="206"/>
      <c r="CS787" s="206"/>
      <c r="CT787" s="206"/>
      <c r="CU787" s="206"/>
      <c r="CV787" s="206"/>
      <c r="CW787" s="206"/>
      <c r="CX787" s="206"/>
      <c r="CY787" s="206"/>
      <c r="CZ787" s="206"/>
    </row>
    <row r="788" ht="25.15" customHeight="true" x14ac:dyDescent="0.2">
      <c r="C788" s="1734"/>
      <c r="D788" s="1734"/>
      <c r="E788" s="504"/>
      <c r="F788" s="504"/>
      <c r="G788" s="504"/>
      <c r="H788" s="1734"/>
      <c r="I788" s="1734"/>
      <c r="J788" s="504"/>
      <c r="K788" s="504"/>
      <c r="L788" s="504"/>
      <c r="M788" s="1734"/>
      <c r="N788" s="1734"/>
      <c r="O788" s="504"/>
      <c r="P788" s="504"/>
      <c r="Q788" s="504"/>
      <c r="BA788" s="206"/>
      <c r="BB788" s="283"/>
      <c r="BC788" s="206"/>
      <c r="BD788" s="206"/>
      <c r="BE788" s="206"/>
      <c r="BF788" s="206"/>
      <c r="BG788" s="206"/>
      <c r="BH788" s="206"/>
      <c r="BI788" s="206"/>
      <c r="BJ788" s="206"/>
      <c r="BK788" s="206"/>
      <c r="BL788" s="206"/>
      <c r="BM788" s="206"/>
      <c r="BN788" s="206"/>
      <c r="BO788" s="206"/>
      <c r="BP788" s="206"/>
      <c r="BQ788" s="206"/>
      <c r="BR788" s="206"/>
      <c r="BS788" s="206"/>
      <c r="BT788" s="206"/>
      <c r="BU788" s="206"/>
      <c r="BV788" s="206"/>
      <c r="BW788" s="206"/>
      <c r="BX788" s="206"/>
      <c r="BY788" s="206"/>
      <c r="BZ788" s="206"/>
      <c r="CA788" s="206"/>
      <c r="CB788" s="206"/>
      <c r="CC788" s="206"/>
      <c r="CD788" s="206"/>
      <c r="CE788" s="206"/>
      <c r="CF788" s="206"/>
      <c r="CG788" s="206"/>
      <c r="CH788" s="206"/>
      <c r="CI788" s="206"/>
      <c r="CJ788" s="206"/>
      <c r="CK788" s="206"/>
      <c r="CL788" s="206"/>
      <c r="CM788" s="206"/>
      <c r="CN788" s="206"/>
      <c r="CO788" s="206"/>
      <c r="CP788" s="206"/>
      <c r="CQ788" s="206"/>
      <c r="CR788" s="206"/>
      <c r="CS788" s="206"/>
      <c r="CT788" s="206"/>
      <c r="CU788" s="206"/>
      <c r="CV788" s="206"/>
      <c r="CW788" s="206"/>
      <c r="CX788" s="206"/>
      <c r="CY788" s="206"/>
      <c r="CZ788" s="206"/>
    </row>
    <row r="789" ht="25.15" customHeight="true" x14ac:dyDescent="0.2">
      <c r="C789" s="1734"/>
      <c r="D789" s="1734"/>
      <c r="E789" s="504"/>
      <c r="F789" s="504"/>
      <c r="G789" s="504"/>
      <c r="H789" s="1734"/>
      <c r="I789" s="1734"/>
      <c r="J789" s="504"/>
      <c r="K789" s="504"/>
      <c r="L789" s="504"/>
      <c r="M789" s="1734"/>
      <c r="N789" s="1734"/>
      <c r="O789" s="504"/>
      <c r="P789" s="504"/>
      <c r="Q789" s="504"/>
      <c r="BA789" s="206"/>
      <c r="BB789" s="283"/>
      <c r="BC789" s="206"/>
      <c r="BD789" s="206"/>
      <c r="BE789" s="206"/>
      <c r="BF789" s="206"/>
      <c r="BG789" s="206"/>
      <c r="BH789" s="206"/>
      <c r="BI789" s="206"/>
      <c r="BJ789" s="206"/>
      <c r="BK789" s="206"/>
      <c r="BL789" s="206"/>
      <c r="BM789" s="206"/>
      <c r="BN789" s="206"/>
      <c r="BO789" s="206"/>
      <c r="BP789" s="206"/>
      <c r="BQ789" s="206"/>
      <c r="BR789" s="206"/>
      <c r="BS789" s="206"/>
      <c r="BT789" s="206"/>
      <c r="BU789" s="206"/>
      <c r="BV789" s="206"/>
      <c r="BW789" s="206"/>
      <c r="BX789" s="206"/>
      <c r="BY789" s="206"/>
      <c r="BZ789" s="206"/>
      <c r="CA789" s="206"/>
      <c r="CB789" s="206"/>
      <c r="CC789" s="206"/>
      <c r="CD789" s="206"/>
      <c r="CE789" s="206"/>
      <c r="CF789" s="206"/>
      <c r="CG789" s="206"/>
      <c r="CH789" s="206"/>
      <c r="CI789" s="206"/>
      <c r="CJ789" s="206"/>
      <c r="CK789" s="206"/>
      <c r="CL789" s="206"/>
      <c r="CM789" s="206"/>
      <c r="CN789" s="206"/>
      <c r="CO789" s="206"/>
      <c r="CP789" s="206"/>
      <c r="CQ789" s="206"/>
      <c r="CR789" s="206"/>
      <c r="CS789" s="206"/>
      <c r="CT789" s="206"/>
      <c r="CU789" s="206"/>
      <c r="CV789" s="206"/>
      <c r="CW789" s="206"/>
      <c r="CX789" s="206"/>
      <c r="CY789" s="206"/>
      <c r="CZ789" s="206"/>
    </row>
    <row r="790" ht="25.15" customHeight="true" x14ac:dyDescent="0.2">
      <c r="C790" s="1734"/>
      <c r="D790" s="1734"/>
      <c r="E790" s="504"/>
      <c r="F790" s="504"/>
      <c r="G790" s="504"/>
      <c r="H790" s="1734"/>
      <c r="I790" s="1734"/>
      <c r="J790" s="504"/>
      <c r="K790" s="504"/>
      <c r="L790" s="504"/>
      <c r="M790" s="1734"/>
      <c r="N790" s="1734"/>
      <c r="O790" s="504"/>
      <c r="P790" s="504"/>
      <c r="Q790" s="504"/>
      <c r="BA790" s="206"/>
      <c r="BB790" s="283"/>
      <c r="BC790" s="206"/>
      <c r="BD790" s="206"/>
      <c r="BE790" s="206"/>
      <c r="BF790" s="206"/>
      <c r="BG790" s="206"/>
      <c r="BH790" s="206"/>
      <c r="BI790" s="206"/>
      <c r="BJ790" s="206"/>
      <c r="BK790" s="206"/>
      <c r="BL790" s="206"/>
      <c r="BM790" s="206"/>
      <c r="BN790" s="206"/>
      <c r="BO790" s="206"/>
      <c r="BP790" s="206"/>
      <c r="BQ790" s="206"/>
      <c r="BR790" s="206"/>
      <c r="BS790" s="206"/>
      <c r="BT790" s="206"/>
      <c r="BU790" s="206"/>
      <c r="BV790" s="206"/>
      <c r="BW790" s="206"/>
      <c r="BX790" s="206"/>
      <c r="BY790" s="206"/>
      <c r="BZ790" s="206"/>
      <c r="CA790" s="206"/>
      <c r="CB790" s="206"/>
      <c r="CC790" s="206"/>
      <c r="CD790" s="206"/>
      <c r="CE790" s="206"/>
      <c r="CF790" s="206"/>
      <c r="CG790" s="206"/>
      <c r="CH790" s="206"/>
      <c r="CI790" s="206"/>
      <c r="CJ790" s="206"/>
      <c r="CK790" s="206"/>
      <c r="CL790" s="206"/>
      <c r="CM790" s="206"/>
      <c r="CN790" s="206"/>
      <c r="CO790" s="206"/>
      <c r="CP790" s="206"/>
      <c r="CQ790" s="206"/>
      <c r="CR790" s="206"/>
      <c r="CS790" s="206"/>
      <c r="CT790" s="206"/>
      <c r="CU790" s="206"/>
      <c r="CV790" s="206"/>
      <c r="CW790" s="206"/>
      <c r="CX790" s="206"/>
      <c r="CY790" s="206"/>
      <c r="CZ790" s="206"/>
    </row>
    <row r="791" ht="25.15" customHeight="true" x14ac:dyDescent="0.2">
      <c r="C791" s="1734"/>
      <c r="D791" s="1734"/>
      <c r="E791" s="504"/>
      <c r="F791" s="504"/>
      <c r="G791" s="504"/>
      <c r="H791" s="1734"/>
      <c r="I791" s="1734"/>
      <c r="J791" s="504"/>
      <c r="K791" s="504"/>
      <c r="L791" s="504"/>
      <c r="M791" s="1734"/>
      <c r="N791" s="1734"/>
      <c r="O791" s="504"/>
      <c r="P791" s="504"/>
      <c r="Q791" s="504"/>
      <c r="BA791" s="206"/>
      <c r="BB791" s="283"/>
      <c r="BC791" s="206"/>
      <c r="BD791" s="206"/>
      <c r="BE791" s="206"/>
      <c r="BF791" s="206"/>
      <c r="BG791" s="206"/>
      <c r="BH791" s="206"/>
      <c r="BI791" s="206"/>
      <c r="BJ791" s="206"/>
      <c r="BK791" s="206"/>
      <c r="BL791" s="206"/>
      <c r="BM791" s="206"/>
      <c r="BN791" s="206"/>
      <c r="BO791" s="206"/>
      <c r="BP791" s="206"/>
      <c r="BQ791" s="206"/>
      <c r="BR791" s="206"/>
      <c r="BS791" s="206"/>
      <c r="BT791" s="206"/>
      <c r="BU791" s="206"/>
      <c r="BV791" s="206"/>
      <c r="BW791" s="206"/>
      <c r="BX791" s="206"/>
      <c r="BY791" s="206"/>
      <c r="BZ791" s="206"/>
      <c r="CA791" s="206"/>
      <c r="CB791" s="206"/>
      <c r="CC791" s="206"/>
      <c r="CD791" s="206"/>
      <c r="CE791" s="206"/>
      <c r="CF791" s="206"/>
      <c r="CG791" s="206"/>
      <c r="CH791" s="206"/>
      <c r="CI791" s="206"/>
      <c r="CJ791" s="206"/>
      <c r="CK791" s="206"/>
      <c r="CL791" s="206"/>
      <c r="CM791" s="206"/>
      <c r="CN791" s="206"/>
      <c r="CO791" s="206"/>
      <c r="CP791" s="206"/>
      <c r="CQ791" s="206"/>
      <c r="CR791" s="206"/>
      <c r="CS791" s="206"/>
      <c r="CT791" s="206"/>
      <c r="CU791" s="206"/>
      <c r="CV791" s="206"/>
      <c r="CW791" s="206"/>
      <c r="CX791" s="206"/>
      <c r="CY791" s="206"/>
      <c r="CZ791" s="206"/>
    </row>
    <row r="792" ht="25.15" customHeight="true" x14ac:dyDescent="0.2">
      <c r="C792" s="1734"/>
      <c r="D792" s="1734"/>
      <c r="E792" s="504"/>
      <c r="F792" s="504"/>
      <c r="G792" s="504"/>
      <c r="H792" s="1734"/>
      <c r="I792" s="1734"/>
      <c r="J792" s="504"/>
      <c r="K792" s="504"/>
      <c r="L792" s="504"/>
      <c r="M792" s="1734"/>
      <c r="N792" s="1734"/>
      <c r="O792" s="504"/>
      <c r="P792" s="504"/>
      <c r="Q792" s="504"/>
      <c r="BA792" s="206"/>
      <c r="BB792" s="283"/>
      <c r="BC792" s="206"/>
      <c r="BD792" s="206"/>
      <c r="BE792" s="206"/>
      <c r="BF792" s="206"/>
      <c r="BG792" s="206"/>
      <c r="BH792" s="206"/>
      <c r="BI792" s="206"/>
      <c r="BJ792" s="206"/>
      <c r="BK792" s="206"/>
      <c r="BL792" s="206"/>
      <c r="BM792" s="206"/>
      <c r="BN792" s="206"/>
      <c r="BO792" s="206"/>
      <c r="BP792" s="206"/>
      <c r="BQ792" s="206"/>
      <c r="BR792" s="206"/>
      <c r="BS792" s="206"/>
      <c r="BT792" s="206"/>
      <c r="BU792" s="206"/>
      <c r="BV792" s="206"/>
      <c r="BW792" s="206"/>
      <c r="BX792" s="206"/>
      <c r="BY792" s="206"/>
      <c r="BZ792" s="206"/>
      <c r="CA792" s="206"/>
      <c r="CB792" s="206"/>
      <c r="CC792" s="206"/>
      <c r="CD792" s="206"/>
      <c r="CE792" s="206"/>
      <c r="CF792" s="206"/>
      <c r="CG792" s="206"/>
      <c r="CH792" s="206"/>
      <c r="CI792" s="206"/>
      <c r="CJ792" s="206"/>
      <c r="CK792" s="206"/>
      <c r="CL792" s="206"/>
      <c r="CM792" s="206"/>
      <c r="CN792" s="206"/>
      <c r="CO792" s="206"/>
      <c r="CP792" s="206"/>
      <c r="CQ792" s="206"/>
      <c r="CR792" s="206"/>
      <c r="CS792" s="206"/>
      <c r="CT792" s="206"/>
      <c r="CU792" s="206"/>
      <c r="CV792" s="206"/>
      <c r="CW792" s="206"/>
      <c r="CX792" s="206"/>
      <c r="CY792" s="206"/>
      <c r="CZ792" s="206"/>
    </row>
    <row r="793" ht="25.15" customHeight="true" x14ac:dyDescent="0.2">
      <c r="C793" s="1734"/>
      <c r="D793" s="1734"/>
      <c r="E793" s="504"/>
      <c r="F793" s="504"/>
      <c r="G793" s="504"/>
      <c r="H793" s="1734"/>
      <c r="I793" s="1734"/>
      <c r="J793" s="504"/>
      <c r="K793" s="504"/>
      <c r="L793" s="504"/>
      <c r="M793" s="1734"/>
      <c r="N793" s="1734"/>
      <c r="O793" s="504"/>
      <c r="P793" s="504"/>
      <c r="Q793" s="504"/>
      <c r="BA793" s="206"/>
      <c r="BB793" s="283"/>
      <c r="BC793" s="206"/>
      <c r="BD793" s="206"/>
      <c r="BE793" s="206"/>
      <c r="BF793" s="206"/>
      <c r="BG793" s="206"/>
      <c r="BH793" s="206"/>
      <c r="BI793" s="206"/>
      <c r="BJ793" s="206"/>
      <c r="BK793" s="206"/>
      <c r="BL793" s="206"/>
      <c r="BM793" s="206"/>
      <c r="BN793" s="206"/>
      <c r="BO793" s="206"/>
      <c r="BP793" s="206"/>
      <c r="BQ793" s="206"/>
      <c r="BR793" s="206"/>
      <c r="BS793" s="206"/>
      <c r="BT793" s="206"/>
      <c r="BU793" s="206"/>
      <c r="BV793" s="206"/>
      <c r="BW793" s="206"/>
      <c r="BX793" s="206"/>
      <c r="BY793" s="206"/>
      <c r="BZ793" s="206"/>
      <c r="CA793" s="206"/>
      <c r="CB793" s="206"/>
      <c r="CC793" s="206"/>
      <c r="CD793" s="206"/>
      <c r="CE793" s="206"/>
      <c r="CF793" s="206"/>
      <c r="CG793" s="206"/>
      <c r="CH793" s="206"/>
      <c r="CI793" s="206"/>
      <c r="CJ793" s="206"/>
      <c r="CK793" s="206"/>
      <c r="CL793" s="206"/>
      <c r="CM793" s="206"/>
      <c r="CN793" s="206"/>
      <c r="CO793" s="206"/>
      <c r="CP793" s="206"/>
      <c r="CQ793" s="206"/>
      <c r="CR793" s="206"/>
      <c r="CS793" s="206"/>
      <c r="CT793" s="206"/>
      <c r="CU793" s="206"/>
      <c r="CV793" s="206"/>
      <c r="CW793" s="206"/>
      <c r="CX793" s="206"/>
      <c r="CY793" s="206"/>
      <c r="CZ793" s="206"/>
    </row>
    <row r="794" ht="25.15" customHeight="true" x14ac:dyDescent="0.2">
      <c r="C794" s="1734"/>
      <c r="D794" s="1734"/>
      <c r="E794" s="504"/>
      <c r="F794" s="504"/>
      <c r="G794" s="504"/>
      <c r="H794" s="1734"/>
      <c r="I794" s="1734"/>
      <c r="J794" s="504"/>
      <c r="K794" s="504"/>
      <c r="L794" s="504"/>
      <c r="M794" s="1734"/>
      <c r="N794" s="1734"/>
      <c r="O794" s="504"/>
      <c r="P794" s="504"/>
      <c r="Q794" s="504"/>
      <c r="BA794" s="206"/>
      <c r="BB794" s="283"/>
      <c r="BC794" s="206"/>
      <c r="BD794" s="206"/>
      <c r="BE794" s="206"/>
      <c r="BF794" s="206"/>
      <c r="BG794" s="206"/>
      <c r="BH794" s="206"/>
      <c r="BI794" s="206"/>
      <c r="BJ794" s="206"/>
      <c r="BK794" s="206"/>
      <c r="BL794" s="206"/>
      <c r="BM794" s="206"/>
      <c r="BN794" s="206"/>
      <c r="BO794" s="206"/>
      <c r="BP794" s="206"/>
      <c r="BQ794" s="206"/>
      <c r="BR794" s="206"/>
      <c r="BS794" s="206"/>
      <c r="BT794" s="206"/>
      <c r="BU794" s="206"/>
      <c r="BV794" s="206"/>
      <c r="BW794" s="206"/>
      <c r="BX794" s="206"/>
      <c r="BY794" s="206"/>
      <c r="BZ794" s="206"/>
      <c r="CA794" s="206"/>
      <c r="CB794" s="206"/>
      <c r="CC794" s="206"/>
      <c r="CD794" s="206"/>
      <c r="CE794" s="206"/>
      <c r="CF794" s="206"/>
      <c r="CG794" s="206"/>
      <c r="CH794" s="206"/>
      <c r="CI794" s="206"/>
      <c r="CJ794" s="206"/>
      <c r="CK794" s="206"/>
      <c r="CL794" s="206"/>
      <c r="CM794" s="206"/>
      <c r="CN794" s="206"/>
      <c r="CO794" s="206"/>
      <c r="CP794" s="206"/>
      <c r="CQ794" s="206"/>
      <c r="CR794" s="206"/>
      <c r="CS794" s="206"/>
      <c r="CT794" s="206"/>
      <c r="CU794" s="206"/>
      <c r="CV794" s="206"/>
      <c r="CW794" s="206"/>
      <c r="CX794" s="206"/>
      <c r="CY794" s="206"/>
      <c r="CZ794" s="206"/>
    </row>
    <row r="795" ht="25.15" customHeight="true" x14ac:dyDescent="0.2">
      <c r="C795" s="1734"/>
      <c r="D795" s="1734"/>
      <c r="E795" s="504"/>
      <c r="F795" s="504"/>
      <c r="G795" s="504"/>
      <c r="H795" s="1734"/>
      <c r="I795" s="1734"/>
      <c r="J795" s="504"/>
      <c r="K795" s="504"/>
      <c r="L795" s="504"/>
      <c r="M795" s="1734"/>
      <c r="N795" s="1734"/>
      <c r="O795" s="504"/>
      <c r="P795" s="504"/>
      <c r="Q795" s="504"/>
      <c r="BA795" s="206"/>
      <c r="BB795" s="283"/>
      <c r="BC795" s="206"/>
      <c r="BD795" s="206"/>
      <c r="BE795" s="206"/>
      <c r="BF795" s="206"/>
      <c r="BG795" s="206"/>
      <c r="BH795" s="206"/>
      <c r="BI795" s="206"/>
      <c r="BJ795" s="206"/>
      <c r="BK795" s="206"/>
      <c r="BL795" s="206"/>
      <c r="BM795" s="206"/>
      <c r="BN795" s="206"/>
      <c r="BO795" s="206"/>
      <c r="BP795" s="206"/>
      <c r="BQ795" s="206"/>
      <c r="BR795" s="206"/>
      <c r="BS795" s="206"/>
      <c r="BT795" s="206"/>
      <c r="BU795" s="206"/>
      <c r="BV795" s="206"/>
      <c r="BW795" s="206"/>
      <c r="BX795" s="206"/>
      <c r="BY795" s="206"/>
      <c r="BZ795" s="206"/>
      <c r="CA795" s="206"/>
      <c r="CB795" s="206"/>
      <c r="CC795" s="206"/>
      <c r="CD795" s="206"/>
      <c r="CE795" s="206"/>
      <c r="CF795" s="206"/>
      <c r="CG795" s="206"/>
      <c r="CH795" s="206"/>
      <c r="CI795" s="206"/>
      <c r="CJ795" s="206"/>
      <c r="CK795" s="206"/>
      <c r="CL795" s="206"/>
      <c r="CM795" s="206"/>
      <c r="CN795" s="206"/>
      <c r="CO795" s="206"/>
      <c r="CP795" s="206"/>
      <c r="CQ795" s="206"/>
      <c r="CR795" s="206"/>
      <c r="CS795" s="206"/>
      <c r="CT795" s="206"/>
      <c r="CU795" s="206"/>
      <c r="CV795" s="206"/>
      <c r="CW795" s="206"/>
      <c r="CX795" s="206"/>
      <c r="CY795" s="206"/>
      <c r="CZ795" s="206"/>
    </row>
    <row r="796" ht="25.15" customHeight="true" x14ac:dyDescent="0.2">
      <c r="C796" s="1734"/>
      <c r="D796" s="1734"/>
      <c r="E796" s="504"/>
      <c r="F796" s="504"/>
      <c r="G796" s="504"/>
      <c r="H796" s="1734"/>
      <c r="I796" s="1734"/>
      <c r="J796" s="504"/>
      <c r="K796" s="504"/>
      <c r="L796" s="504"/>
      <c r="M796" s="1734"/>
      <c r="N796" s="1734"/>
      <c r="O796" s="504"/>
      <c r="P796" s="504"/>
      <c r="Q796" s="504"/>
      <c r="BA796" s="206"/>
      <c r="BB796" s="283"/>
      <c r="BC796" s="206"/>
      <c r="BD796" s="206"/>
      <c r="BE796" s="206"/>
      <c r="BF796" s="206"/>
      <c r="BG796" s="206"/>
      <c r="BH796" s="206"/>
      <c r="BI796" s="206"/>
      <c r="BJ796" s="206"/>
      <c r="BK796" s="206"/>
      <c r="BL796" s="206"/>
      <c r="BM796" s="206"/>
      <c r="BN796" s="206"/>
      <c r="BO796" s="206"/>
      <c r="BP796" s="206"/>
      <c r="BQ796" s="206"/>
      <c r="BR796" s="206"/>
      <c r="BS796" s="206"/>
      <c r="BT796" s="206"/>
      <c r="BU796" s="206"/>
      <c r="BV796" s="206"/>
      <c r="BW796" s="206"/>
      <c r="BX796" s="206"/>
      <c r="BY796" s="206"/>
      <c r="BZ796" s="206"/>
      <c r="CA796" s="206"/>
      <c r="CB796" s="206"/>
      <c r="CC796" s="206"/>
      <c r="CD796" s="206"/>
      <c r="CE796" s="206"/>
      <c r="CF796" s="206"/>
      <c r="CG796" s="206"/>
      <c r="CH796" s="206"/>
      <c r="CI796" s="206"/>
      <c r="CJ796" s="206"/>
      <c r="CK796" s="206"/>
      <c r="CL796" s="206"/>
      <c r="CM796" s="206"/>
      <c r="CN796" s="206"/>
      <c r="CO796" s="206"/>
      <c r="CP796" s="206"/>
      <c r="CQ796" s="206"/>
      <c r="CR796" s="206"/>
      <c r="CS796" s="206"/>
      <c r="CT796" s="206"/>
      <c r="CU796" s="206"/>
      <c r="CV796" s="206"/>
      <c r="CW796" s="206"/>
      <c r="CX796" s="206"/>
      <c r="CY796" s="206"/>
      <c r="CZ796" s="206"/>
    </row>
    <row r="797" ht="25.15" customHeight="true" x14ac:dyDescent="0.2">
      <c r="C797" s="1734"/>
      <c r="D797" s="1734"/>
      <c r="E797" s="504"/>
      <c r="F797" s="504"/>
      <c r="G797" s="504"/>
      <c r="H797" s="1734"/>
      <c r="I797" s="1734"/>
      <c r="J797" s="504"/>
      <c r="K797" s="504"/>
      <c r="L797" s="504"/>
      <c r="M797" s="1734"/>
      <c r="N797" s="1734"/>
      <c r="O797" s="504"/>
      <c r="P797" s="504"/>
      <c r="Q797" s="504"/>
      <c r="BA797" s="206"/>
      <c r="BB797" s="283"/>
      <c r="BC797" s="206"/>
      <c r="BD797" s="206"/>
      <c r="BE797" s="206"/>
      <c r="BF797" s="206"/>
      <c r="BG797" s="206"/>
      <c r="BH797" s="206"/>
      <c r="BI797" s="206"/>
      <c r="BJ797" s="206"/>
      <c r="BK797" s="206"/>
      <c r="BL797" s="206"/>
      <c r="BM797" s="206"/>
      <c r="BN797" s="206"/>
      <c r="BO797" s="206"/>
      <c r="BP797" s="206"/>
      <c r="BQ797" s="206"/>
      <c r="BR797" s="206"/>
      <c r="BS797" s="206"/>
      <c r="BT797" s="206"/>
      <c r="BU797" s="206"/>
      <c r="BV797" s="206"/>
      <c r="BW797" s="206"/>
      <c r="BX797" s="206"/>
      <c r="BY797" s="206"/>
      <c r="BZ797" s="206"/>
      <c r="CA797" s="206"/>
      <c r="CB797" s="206"/>
      <c r="CC797" s="206"/>
      <c r="CD797" s="206"/>
      <c r="CE797" s="206"/>
      <c r="CF797" s="206"/>
      <c r="CG797" s="206"/>
      <c r="CH797" s="206"/>
      <c r="CI797" s="206"/>
      <c r="CJ797" s="206"/>
      <c r="CK797" s="206"/>
      <c r="CL797" s="206"/>
      <c r="CM797" s="206"/>
      <c r="CN797" s="206"/>
      <c r="CO797" s="206"/>
      <c r="CP797" s="206"/>
      <c r="CQ797" s="206"/>
      <c r="CR797" s="206"/>
      <c r="CS797" s="206"/>
      <c r="CT797" s="206"/>
      <c r="CU797" s="206"/>
      <c r="CV797" s="206"/>
      <c r="CW797" s="206"/>
      <c r="CX797" s="206"/>
      <c r="CY797" s="206"/>
      <c r="CZ797" s="206"/>
    </row>
    <row r="798" ht="25.15" customHeight="true" x14ac:dyDescent="0.2">
      <c r="C798" s="1734"/>
      <c r="D798" s="1734"/>
      <c r="E798" s="504"/>
      <c r="F798" s="504"/>
      <c r="G798" s="504"/>
      <c r="H798" s="1734"/>
      <c r="I798" s="1734"/>
      <c r="J798" s="504"/>
      <c r="K798" s="504"/>
      <c r="L798" s="504"/>
      <c r="M798" s="1734"/>
      <c r="N798" s="1734"/>
      <c r="O798" s="504"/>
      <c r="P798" s="504"/>
      <c r="Q798" s="504"/>
      <c r="BA798" s="206"/>
      <c r="BB798" s="283"/>
      <c r="BC798" s="206"/>
      <c r="BD798" s="206"/>
      <c r="BE798" s="206"/>
      <c r="BF798" s="206"/>
      <c r="BG798" s="206"/>
      <c r="BH798" s="206"/>
      <c r="BI798" s="206"/>
      <c r="BJ798" s="206"/>
      <c r="BK798" s="206"/>
      <c r="BL798" s="206"/>
      <c r="BM798" s="206"/>
      <c r="BN798" s="206"/>
      <c r="BO798" s="206"/>
      <c r="BP798" s="206"/>
      <c r="BQ798" s="206"/>
      <c r="BR798" s="206"/>
      <c r="BS798" s="206"/>
      <c r="BT798" s="206"/>
      <c r="BU798" s="206"/>
      <c r="BV798" s="206"/>
      <c r="BW798" s="206"/>
      <c r="BX798" s="206"/>
      <c r="BY798" s="206"/>
      <c r="BZ798" s="206"/>
      <c r="CA798" s="206"/>
      <c r="CB798" s="206"/>
      <c r="CC798" s="206"/>
      <c r="CD798" s="206"/>
      <c r="CE798" s="206"/>
      <c r="CF798" s="206"/>
      <c r="CG798" s="206"/>
      <c r="CH798" s="206"/>
      <c r="CI798" s="206"/>
      <c r="CJ798" s="206"/>
      <c r="CK798" s="206"/>
      <c r="CL798" s="206"/>
      <c r="CM798" s="206"/>
      <c r="CN798" s="206"/>
      <c r="CO798" s="206"/>
      <c r="CP798" s="206"/>
      <c r="CQ798" s="206"/>
      <c r="CR798" s="206"/>
      <c r="CS798" s="206"/>
      <c r="CT798" s="206"/>
      <c r="CU798" s="206"/>
      <c r="CV798" s="206"/>
      <c r="CW798" s="206"/>
      <c r="CX798" s="206"/>
      <c r="CY798" s="206"/>
      <c r="CZ798" s="206"/>
    </row>
    <row r="799" ht="25.15" customHeight="true" x14ac:dyDescent="0.2">
      <c r="C799" s="1734"/>
      <c r="D799" s="1734"/>
      <c r="E799" s="504"/>
      <c r="F799" s="504"/>
      <c r="G799" s="504"/>
      <c r="H799" s="1734"/>
      <c r="I799" s="1734"/>
      <c r="J799" s="504"/>
      <c r="K799" s="504"/>
      <c r="L799" s="504"/>
      <c r="M799" s="1734"/>
      <c r="N799" s="1734"/>
      <c r="O799" s="504"/>
      <c r="P799" s="504"/>
      <c r="Q799" s="504"/>
      <c r="BA799" s="206"/>
      <c r="BB799" s="283"/>
      <c r="BC799" s="206"/>
      <c r="BD799" s="206"/>
      <c r="BE799" s="206"/>
      <c r="BF799" s="206"/>
      <c r="BG799" s="206"/>
      <c r="BH799" s="206"/>
      <c r="BI799" s="206"/>
      <c r="BJ799" s="206"/>
      <c r="BK799" s="206"/>
      <c r="BL799" s="206"/>
      <c r="BM799" s="206"/>
      <c r="BN799" s="206"/>
      <c r="BO799" s="206"/>
      <c r="BP799" s="206"/>
      <c r="BQ799" s="206"/>
      <c r="BR799" s="206"/>
      <c r="BS799" s="206"/>
      <c r="BT799" s="206"/>
      <c r="BU799" s="206"/>
      <c r="BV799" s="206"/>
      <c r="BW799" s="206"/>
      <c r="BX799" s="206"/>
      <c r="BY799" s="206"/>
      <c r="BZ799" s="206"/>
      <c r="CA799" s="206"/>
      <c r="CB799" s="206"/>
      <c r="CC799" s="206"/>
      <c r="CD799" s="206"/>
      <c r="CE799" s="206"/>
      <c r="CF799" s="206"/>
      <c r="CG799" s="206"/>
      <c r="CH799" s="206"/>
      <c r="CI799" s="206"/>
      <c r="CJ799" s="206"/>
      <c r="CK799" s="206"/>
      <c r="CL799" s="206"/>
      <c r="CM799" s="206"/>
      <c r="CN799" s="206"/>
      <c r="CO799" s="206"/>
      <c r="CP799" s="206"/>
      <c r="CQ799" s="206"/>
      <c r="CR799" s="206"/>
      <c r="CS799" s="206"/>
      <c r="CT799" s="206"/>
      <c r="CU799" s="206"/>
      <c r="CV799" s="206"/>
      <c r="CW799" s="206"/>
      <c r="CX799" s="206"/>
      <c r="CY799" s="206"/>
      <c r="CZ799" s="206"/>
    </row>
    <row r="800" ht="25.15" customHeight="true" x14ac:dyDescent="0.2">
      <c r="C800" s="504"/>
      <c r="D800" s="504"/>
      <c r="E800" s="504"/>
      <c r="F800" s="504"/>
      <c r="G800" s="504"/>
      <c r="H800" s="504"/>
      <c r="I800" s="504"/>
      <c r="J800" s="504"/>
      <c r="K800" s="504"/>
      <c r="L800" s="504"/>
      <c r="M800" s="504"/>
      <c r="N800" s="504"/>
      <c r="O800" s="504"/>
      <c r="P800" s="504"/>
      <c r="Q800" s="504"/>
      <c r="BA800" s="206"/>
      <c r="BB800" s="283"/>
      <c r="BC800" s="206"/>
      <c r="BD800" s="206"/>
      <c r="BE800" s="206"/>
      <c r="BF800" s="206"/>
      <c r="BG800" s="206"/>
      <c r="BH800" s="206"/>
      <c r="BI800" s="206"/>
      <c r="BJ800" s="206"/>
      <c r="BK800" s="206"/>
      <c r="BL800" s="206"/>
      <c r="BM800" s="206"/>
      <c r="BN800" s="206"/>
      <c r="BO800" s="206"/>
      <c r="BP800" s="206"/>
      <c r="BQ800" s="206"/>
      <c r="BR800" s="206"/>
      <c r="BS800" s="206"/>
      <c r="BT800" s="206"/>
      <c r="BU800" s="206"/>
      <c r="BV800" s="206"/>
      <c r="BW800" s="206"/>
      <c r="BX800" s="206"/>
      <c r="BY800" s="206"/>
      <c r="BZ800" s="206"/>
      <c r="CA800" s="206"/>
      <c r="CB800" s="206"/>
      <c r="CC800" s="206"/>
      <c r="CD800" s="206"/>
      <c r="CE800" s="206"/>
      <c r="CF800" s="206"/>
      <c r="CG800" s="206"/>
      <c r="CH800" s="206"/>
      <c r="CI800" s="206"/>
      <c r="CJ800" s="206"/>
      <c r="CK800" s="206"/>
      <c r="CL800" s="206"/>
      <c r="CM800" s="206"/>
      <c r="CN800" s="206"/>
      <c r="CO800" s="206"/>
      <c r="CP800" s="206"/>
      <c r="CQ800" s="206"/>
      <c r="CR800" s="206"/>
      <c r="CS800" s="206"/>
      <c r="CT800" s="206"/>
      <c r="CU800" s="206"/>
      <c r="CV800" s="206"/>
      <c r="CW800" s="206"/>
      <c r="CX800" s="206"/>
      <c r="CY800" s="206"/>
      <c r="CZ800" s="206"/>
    </row>
    <row r="801" ht="25.15" customHeight="true" x14ac:dyDescent="0.2">
      <c r="C801" s="504"/>
      <c r="D801" s="504"/>
      <c r="E801" s="504"/>
      <c r="F801" s="504"/>
      <c r="G801" s="504"/>
      <c r="H801" s="504"/>
      <c r="I801" s="504"/>
      <c r="J801" s="504"/>
      <c r="K801" s="504"/>
      <c r="L801" s="504"/>
      <c r="M801" s="504"/>
      <c r="N801" s="504"/>
      <c r="O801" s="504"/>
      <c r="P801" s="504"/>
      <c r="Q801" s="504"/>
    </row>
    <row r="802" ht="25.15" customHeight="true" x14ac:dyDescent="0.2">
      <c r="C802" s="504"/>
      <c r="D802" s="504"/>
      <c r="E802" s="504"/>
      <c r="F802" s="504"/>
      <c r="G802" s="504"/>
      <c r="H802" s="504"/>
      <c r="I802" s="504"/>
      <c r="J802" s="504"/>
      <c r="K802" s="504"/>
      <c r="L802" s="504"/>
      <c r="M802" s="504"/>
      <c r="N802" s="504"/>
      <c r="O802" s="504"/>
      <c r="P802" s="504"/>
      <c r="Q802" s="504"/>
    </row>
    <row r="803" ht="25.15" customHeight="true" x14ac:dyDescent="0.2">
      <c r="C803" s="504"/>
      <c r="D803" s="504"/>
      <c r="E803" s="504"/>
      <c r="F803" s="504"/>
      <c r="G803" s="504"/>
      <c r="H803" s="504"/>
      <c r="I803" s="504"/>
      <c r="J803" s="504"/>
      <c r="K803" s="504"/>
      <c r="L803" s="504"/>
      <c r="M803" s="504"/>
      <c r="N803" s="504"/>
      <c r="O803" s="504"/>
      <c r="P803" s="504"/>
      <c r="Q803" s="504"/>
    </row>
    <row r="804" ht="25.15" customHeight="true" x14ac:dyDescent="0.2">
      <c r="C804" s="504"/>
      <c r="D804" s="504"/>
      <c r="E804" s="504"/>
      <c r="F804" s="504"/>
      <c r="G804" s="504"/>
      <c r="H804" s="504"/>
      <c r="I804" s="504"/>
      <c r="J804" s="504"/>
      <c r="K804" s="504"/>
      <c r="L804" s="504"/>
      <c r="M804" s="504"/>
      <c r="N804" s="504"/>
      <c r="O804" s="504"/>
      <c r="P804" s="504"/>
      <c r="Q804" s="504"/>
    </row>
    <row r="805" ht="25.15" customHeight="true" x14ac:dyDescent="0.2">
      <c r="C805" s="504"/>
      <c r="D805" s="504"/>
      <c r="E805" s="504"/>
      <c r="F805" s="504"/>
      <c r="G805" s="504"/>
      <c r="H805" s="504"/>
      <c r="I805" s="504"/>
      <c r="J805" s="504"/>
      <c r="K805" s="504"/>
      <c r="L805" s="504"/>
      <c r="M805" s="504"/>
      <c r="N805" s="504"/>
      <c r="O805" s="504"/>
      <c r="P805" s="504"/>
      <c r="Q805" s="504"/>
    </row>
    <row r="806" ht="25.15" customHeight="true" x14ac:dyDescent="0.2">
      <c r="C806" s="504"/>
      <c r="D806" s="504"/>
      <c r="E806" s="504"/>
      <c r="F806" s="504"/>
      <c r="G806" s="504"/>
      <c r="H806" s="504"/>
      <c r="I806" s="504"/>
      <c r="J806" s="504"/>
      <c r="K806" s="504"/>
      <c r="L806" s="504"/>
      <c r="M806" s="504"/>
      <c r="N806" s="504"/>
      <c r="O806" s="504"/>
      <c r="P806" s="504"/>
      <c r="Q806" s="504"/>
    </row>
    <row r="807" ht="25.15" customHeight="true" x14ac:dyDescent="0.2">
      <c r="C807" s="504"/>
      <c r="D807" s="504"/>
      <c r="E807" s="504"/>
      <c r="F807" s="504"/>
      <c r="G807" s="504"/>
      <c r="H807" s="504"/>
      <c r="I807" s="504"/>
      <c r="J807" s="504"/>
      <c r="K807" s="504"/>
      <c r="L807" s="504"/>
      <c r="M807" s="504"/>
      <c r="N807" s="504"/>
      <c r="O807" s="504"/>
      <c r="P807" s="504"/>
      <c r="Q807" s="504"/>
    </row>
    <row r="808" ht="25.15" customHeight="true" x14ac:dyDescent="0.2">
      <c r="C808" s="504"/>
      <c r="D808" s="504"/>
      <c r="E808" s="504"/>
      <c r="F808" s="504"/>
      <c r="G808" s="504"/>
      <c r="H808" s="504"/>
      <c r="I808" s="504"/>
      <c r="J808" s="504"/>
      <c r="K808" s="504"/>
      <c r="L808" s="504"/>
      <c r="M808" s="504"/>
      <c r="N808" s="504"/>
      <c r="O808" s="504"/>
      <c r="P808" s="504"/>
      <c r="Q808" s="504"/>
    </row>
    <row r="809" ht="25.15" customHeight="true" x14ac:dyDescent="0.2">
      <c r="C809" s="504"/>
      <c r="D809" s="504"/>
      <c r="E809" s="504"/>
      <c r="F809" s="504"/>
      <c r="G809" s="504"/>
      <c r="H809" s="504"/>
      <c r="I809" s="504"/>
      <c r="J809" s="504"/>
      <c r="K809" s="504"/>
      <c r="L809" s="504"/>
      <c r="M809" s="504"/>
      <c r="N809" s="504"/>
      <c r="O809" s="504"/>
      <c r="P809" s="504"/>
      <c r="Q809" s="504"/>
    </row>
    <row r="810" ht="25.15" customHeight="true" x14ac:dyDescent="0.2">
      <c r="C810" s="504"/>
      <c r="D810" s="504"/>
      <c r="E810" s="504"/>
      <c r="F810" s="504"/>
      <c r="G810" s="504"/>
      <c r="H810" s="504"/>
      <c r="I810" s="504"/>
      <c r="J810" s="504"/>
      <c r="K810" s="504"/>
      <c r="L810" s="504"/>
      <c r="M810" s="504"/>
      <c r="N810" s="504"/>
      <c r="O810" s="504"/>
      <c r="P810" s="504"/>
      <c r="Q810" s="504"/>
    </row>
    <row r="811" ht="25.15" customHeight="true" x14ac:dyDescent="0.2">
      <c r="C811" s="504"/>
      <c r="D811" s="504"/>
      <c r="E811" s="504"/>
      <c r="F811" s="504"/>
      <c r="G811" s="504"/>
      <c r="H811" s="504"/>
      <c r="I811" s="504"/>
      <c r="J811" s="504"/>
      <c r="K811" s="504"/>
      <c r="L811" s="504"/>
      <c r="M811" s="504"/>
      <c r="N811" s="504"/>
      <c r="O811" s="504"/>
      <c r="P811" s="504"/>
      <c r="Q811" s="504"/>
    </row>
    <row r="812" ht="25.15" customHeight="true" x14ac:dyDescent="0.2">
      <c r="C812" s="504"/>
      <c r="D812" s="504"/>
      <c r="E812" s="504"/>
      <c r="F812" s="504"/>
      <c r="G812" s="504"/>
      <c r="H812" s="504"/>
      <c r="I812" s="504"/>
      <c r="J812" s="504"/>
      <c r="K812" s="504"/>
      <c r="L812" s="504"/>
      <c r="M812" s="504"/>
      <c r="N812" s="504"/>
      <c r="O812" s="504"/>
      <c r="P812" s="504"/>
      <c r="Q812" s="504"/>
    </row>
    <row r="813" ht="25.15" customHeight="true" x14ac:dyDescent="0.2">
      <c r="C813" s="504"/>
      <c r="D813" s="504"/>
      <c r="E813" s="504"/>
      <c r="F813" s="504"/>
      <c r="G813" s="504"/>
      <c r="H813" s="504"/>
      <c r="I813" s="504"/>
      <c r="J813" s="504"/>
      <c r="K813" s="504"/>
      <c r="L813" s="504"/>
      <c r="M813" s="504"/>
      <c r="N813" s="504"/>
      <c r="O813" s="504"/>
      <c r="P813" s="504"/>
      <c r="Q813" s="504"/>
    </row>
    <row r="814" ht="25.15" customHeight="true" x14ac:dyDescent="0.2">
      <c r="C814" s="504"/>
      <c r="D814" s="504"/>
      <c r="E814" s="504"/>
      <c r="F814" s="504"/>
      <c r="G814" s="504"/>
      <c r="H814" s="504"/>
      <c r="I814" s="504"/>
      <c r="J814" s="504"/>
      <c r="K814" s="504"/>
      <c r="L814" s="504"/>
      <c r="M814" s="504"/>
      <c r="N814" s="504"/>
      <c r="O814" s="504"/>
      <c r="P814" s="504"/>
      <c r="Q814" s="504"/>
    </row>
    <row r="815" ht="25.15" customHeight="true" x14ac:dyDescent="0.2">
      <c r="C815" s="504"/>
      <c r="D815" s="504"/>
      <c r="E815" s="504"/>
      <c r="F815" s="504"/>
      <c r="G815" s="504"/>
      <c r="H815" s="504"/>
      <c r="I815" s="504"/>
      <c r="J815" s="504"/>
      <c r="K815" s="504"/>
      <c r="L815" s="504"/>
      <c r="M815" s="504"/>
      <c r="N815" s="504"/>
      <c r="O815" s="504"/>
      <c r="P815" s="504"/>
      <c r="Q815" s="504"/>
    </row>
    <row r="816" ht="25.15" customHeight="true" x14ac:dyDescent="0.2">
      <c r="C816" s="504"/>
      <c r="D816" s="504"/>
      <c r="E816" s="504"/>
      <c r="F816" s="504"/>
      <c r="G816" s="504"/>
      <c r="H816" s="504"/>
      <c r="I816" s="504"/>
      <c r="J816" s="504"/>
      <c r="K816" s="504"/>
      <c r="L816" s="504"/>
      <c r="M816" s="504"/>
      <c r="N816" s="504"/>
      <c r="O816" s="504"/>
      <c r="P816" s="504"/>
      <c r="Q816" s="504"/>
    </row>
    <row r="817" ht="25.15" customHeight="true" x14ac:dyDescent="0.2">
      <c r="C817" s="504"/>
      <c r="D817" s="504"/>
      <c r="E817" s="504"/>
      <c r="F817" s="504"/>
      <c r="G817" s="504"/>
      <c r="H817" s="504"/>
      <c r="I817" s="504"/>
      <c r="J817" s="504"/>
      <c r="K817" s="504"/>
      <c r="L817" s="504"/>
      <c r="M817" s="504"/>
      <c r="N817" s="504"/>
      <c r="O817" s="504"/>
      <c r="P817" s="504"/>
      <c r="Q817" s="504"/>
    </row>
    <row r="818" ht="25.15" customHeight="true" x14ac:dyDescent="0.2">
      <c r="C818" s="504"/>
      <c r="D818" s="504"/>
      <c r="E818" s="504"/>
      <c r="F818" s="504"/>
      <c r="G818" s="504"/>
      <c r="H818" s="504"/>
      <c r="I818" s="504"/>
      <c r="J818" s="504"/>
      <c r="K818" s="504"/>
      <c r="L818" s="504"/>
      <c r="M818" s="504"/>
      <c r="N818" s="504"/>
      <c r="O818" s="504"/>
      <c r="P818" s="504"/>
      <c r="Q818" s="504"/>
    </row>
    <row r="819" ht="25.15" customHeight="true" x14ac:dyDescent="0.2">
      <c r="C819" s="504"/>
      <c r="D819" s="504"/>
      <c r="E819" s="504"/>
      <c r="F819" s="504"/>
      <c r="G819" s="504"/>
      <c r="H819" s="504"/>
      <c r="I819" s="504"/>
      <c r="J819" s="504"/>
      <c r="K819" s="504"/>
      <c r="L819" s="504"/>
      <c r="M819" s="504"/>
      <c r="N819" s="504"/>
      <c r="O819" s="504"/>
      <c r="P819" s="504"/>
      <c r="Q819" s="504"/>
    </row>
    <row r="820" ht="25.15" customHeight="true" x14ac:dyDescent="0.2">
      <c r="C820" s="504"/>
      <c r="D820" s="504"/>
      <c r="E820" s="504"/>
      <c r="F820" s="504"/>
      <c r="G820" s="504"/>
      <c r="H820" s="504"/>
      <c r="I820" s="504"/>
      <c r="J820" s="504"/>
      <c r="K820" s="504"/>
      <c r="L820" s="504"/>
      <c r="M820" s="504"/>
      <c r="N820" s="504"/>
      <c r="O820" s="504"/>
      <c r="P820" s="504"/>
      <c r="Q820" s="504"/>
    </row>
    <row r="821" ht="25.15" customHeight="true" x14ac:dyDescent="0.2">
      <c r="C821" s="504"/>
      <c r="D821" s="504"/>
      <c r="E821" s="504"/>
      <c r="F821" s="504"/>
      <c r="G821" s="504"/>
      <c r="H821" s="504"/>
      <c r="I821" s="504"/>
      <c r="J821" s="504"/>
      <c r="K821" s="504"/>
      <c r="L821" s="504"/>
      <c r="M821" s="504"/>
      <c r="N821" s="504"/>
      <c r="O821" s="504"/>
      <c r="P821" s="504"/>
      <c r="Q821" s="504"/>
    </row>
    <row r="822" ht="25.15" customHeight="true" x14ac:dyDescent="0.2">
      <c r="C822" s="504"/>
      <c r="D822" s="504"/>
      <c r="E822" s="504"/>
      <c r="F822" s="504"/>
      <c r="G822" s="504"/>
      <c r="H822" s="504"/>
      <c r="I822" s="504"/>
      <c r="J822" s="504"/>
      <c r="K822" s="504"/>
      <c r="L822" s="504"/>
      <c r="M822" s="504"/>
      <c r="N822" s="504"/>
      <c r="O822" s="504"/>
      <c r="P822" s="504"/>
      <c r="Q822" s="504"/>
    </row>
    <row r="823" ht="25.15" customHeight="true" x14ac:dyDescent="0.2">
      <c r="C823" s="504"/>
      <c r="D823" s="504"/>
      <c r="E823" s="504"/>
      <c r="F823" s="504"/>
      <c r="G823" s="504"/>
      <c r="H823" s="504"/>
      <c r="I823" s="504"/>
      <c r="J823" s="504"/>
      <c r="K823" s="504"/>
      <c r="L823" s="504"/>
      <c r="M823" s="504"/>
      <c r="N823" s="504"/>
      <c r="O823" s="504"/>
      <c r="P823" s="504"/>
      <c r="Q823" s="504"/>
    </row>
    <row r="824" ht="25.15" customHeight="true" x14ac:dyDescent="0.2">
      <c r="C824" s="504"/>
      <c r="D824" s="504"/>
      <c r="E824" s="504"/>
      <c r="F824" s="504"/>
      <c r="G824" s="504"/>
      <c r="H824" s="504"/>
      <c r="I824" s="504"/>
      <c r="J824" s="504"/>
      <c r="K824" s="504"/>
      <c r="L824" s="504"/>
      <c r="M824" s="504"/>
      <c r="N824" s="504"/>
      <c r="O824" s="504"/>
      <c r="P824" s="504"/>
      <c r="Q824" s="504"/>
    </row>
    <row r="825" ht="25.15" customHeight="true" x14ac:dyDescent="0.2">
      <c r="C825" s="504"/>
      <c r="D825" s="504"/>
      <c r="E825" s="504"/>
      <c r="F825" s="504"/>
      <c r="G825" s="504"/>
      <c r="H825" s="504"/>
      <c r="I825" s="504"/>
      <c r="J825" s="504"/>
      <c r="K825" s="504"/>
      <c r="L825" s="504"/>
      <c r="M825" s="504"/>
      <c r="N825" s="504"/>
      <c r="O825" s="504"/>
      <c r="P825" s="504"/>
      <c r="Q825" s="504"/>
    </row>
    <row r="826" ht="25.15" customHeight="true" x14ac:dyDescent="0.2">
      <c r="C826" s="504"/>
      <c r="D826" s="504"/>
      <c r="E826" s="504"/>
      <c r="F826" s="504"/>
      <c r="G826" s="504"/>
      <c r="H826" s="504"/>
      <c r="I826" s="504"/>
      <c r="J826" s="504"/>
      <c r="K826" s="504"/>
      <c r="L826" s="504"/>
      <c r="M826" s="504"/>
      <c r="N826" s="504"/>
      <c r="O826" s="504"/>
      <c r="P826" s="504"/>
      <c r="Q826" s="504"/>
    </row>
    <row r="827" ht="25.15" customHeight="true" x14ac:dyDescent="0.2">
      <c r="C827" s="504"/>
      <c r="D827" s="504"/>
      <c r="E827" s="504"/>
      <c r="F827" s="504"/>
      <c r="G827" s="504"/>
      <c r="H827" s="504"/>
      <c r="I827" s="504"/>
      <c r="J827" s="504"/>
      <c r="K827" s="504"/>
      <c r="L827" s="504"/>
      <c r="M827" s="504"/>
      <c r="N827" s="504"/>
      <c r="O827" s="504"/>
      <c r="P827" s="504"/>
      <c r="Q827" s="504"/>
    </row>
    <row r="828" ht="25.15" customHeight="true" x14ac:dyDescent="0.2">
      <c r="C828" s="504"/>
      <c r="D828" s="504"/>
      <c r="E828" s="504"/>
      <c r="F828" s="504"/>
      <c r="G828" s="504"/>
      <c r="H828" s="504"/>
      <c r="I828" s="504"/>
      <c r="J828" s="504"/>
      <c r="K828" s="504"/>
      <c r="L828" s="504"/>
      <c r="M828" s="504"/>
      <c r="N828" s="504"/>
      <c r="O828" s="504"/>
      <c r="P828" s="504"/>
      <c r="Q828" s="504"/>
    </row>
    <row r="829" ht="25.15" customHeight="true" x14ac:dyDescent="0.2">
      <c r="C829" s="504"/>
      <c r="D829" s="504"/>
      <c r="E829" s="504"/>
      <c r="F829" s="504"/>
      <c r="G829" s="504"/>
      <c r="H829" s="504"/>
      <c r="I829" s="504"/>
      <c r="J829" s="504"/>
      <c r="K829" s="504"/>
      <c r="L829" s="504"/>
      <c r="M829" s="504"/>
      <c r="N829" s="504"/>
      <c r="O829" s="504"/>
      <c r="P829" s="504"/>
      <c r="Q829" s="504"/>
    </row>
    <row r="830" ht="25.15" customHeight="true" x14ac:dyDescent="0.2">
      <c r="C830" s="504"/>
      <c r="D830" s="504"/>
      <c r="E830" s="504"/>
      <c r="F830" s="504"/>
      <c r="G830" s="504"/>
      <c r="H830" s="504"/>
      <c r="I830" s="504"/>
      <c r="J830" s="504"/>
      <c r="K830" s="504"/>
      <c r="L830" s="504"/>
      <c r="M830" s="504"/>
      <c r="N830" s="504"/>
      <c r="O830" s="504"/>
      <c r="P830" s="504"/>
      <c r="Q830" s="504"/>
    </row>
    <row r="831" ht="25.15" customHeight="true" x14ac:dyDescent="0.2">
      <c r="C831" s="504"/>
      <c r="D831" s="504"/>
      <c r="E831" s="504"/>
      <c r="F831" s="504"/>
      <c r="G831" s="504"/>
      <c r="H831" s="504"/>
      <c r="I831" s="504"/>
      <c r="J831" s="504"/>
      <c r="K831" s="504"/>
      <c r="L831" s="504"/>
      <c r="M831" s="504"/>
      <c r="N831" s="504"/>
      <c r="O831" s="504"/>
      <c r="P831" s="504"/>
      <c r="Q831" s="504"/>
    </row>
    <row r="832" ht="25.15" customHeight="true" x14ac:dyDescent="0.2">
      <c r="C832" s="504"/>
      <c r="D832" s="504"/>
      <c r="E832" s="504"/>
      <c r="F832" s="504"/>
      <c r="G832" s="504"/>
      <c r="H832" s="504"/>
      <c r="I832" s="504"/>
      <c r="J832" s="504"/>
      <c r="K832" s="504"/>
      <c r="L832" s="504"/>
      <c r="M832" s="504"/>
      <c r="N832" s="504"/>
      <c r="O832" s="504"/>
      <c r="P832" s="504"/>
      <c r="Q832" s="504"/>
    </row>
    <row r="833" ht="25.15" customHeight="true" x14ac:dyDescent="0.2">
      <c r="C833" s="504"/>
      <c r="D833" s="504"/>
      <c r="E833" s="504"/>
      <c r="F833" s="504"/>
      <c r="G833" s="504"/>
      <c r="H833" s="504"/>
      <c r="I833" s="504"/>
      <c r="J833" s="504"/>
      <c r="K833" s="504"/>
      <c r="L833" s="504"/>
      <c r="M833" s="504"/>
      <c r="N833" s="504"/>
      <c r="O833" s="504"/>
      <c r="P833" s="504"/>
      <c r="Q833" s="504"/>
    </row>
    <row r="834" ht="25.15" customHeight="true" x14ac:dyDescent="0.2">
      <c r="C834" s="504"/>
      <c r="D834" s="504"/>
      <c r="E834" s="504"/>
      <c r="F834" s="504"/>
      <c r="G834" s="504"/>
      <c r="H834" s="504"/>
      <c r="I834" s="504"/>
      <c r="J834" s="504"/>
      <c r="K834" s="504"/>
      <c r="L834" s="504"/>
      <c r="M834" s="504"/>
      <c r="N834" s="504"/>
      <c r="O834" s="504"/>
      <c r="P834" s="504"/>
      <c r="Q834" s="504"/>
    </row>
    <row r="835" ht="25.15" customHeight="true" x14ac:dyDescent="0.2">
      <c r="C835" s="504"/>
      <c r="D835" s="504"/>
      <c r="E835" s="504"/>
      <c r="F835" s="504"/>
      <c r="G835" s="504"/>
      <c r="H835" s="504"/>
      <c r="I835" s="504"/>
      <c r="J835" s="504"/>
      <c r="K835" s="504"/>
      <c r="L835" s="504"/>
      <c r="M835" s="504"/>
      <c r="N835" s="504"/>
      <c r="O835" s="504"/>
      <c r="P835" s="504"/>
      <c r="Q835" s="504"/>
    </row>
    <row r="836" ht="25.15" customHeight="true" x14ac:dyDescent="0.2">
      <c r="C836" s="504"/>
      <c r="D836" s="504"/>
      <c r="E836" s="504"/>
      <c r="F836" s="504"/>
      <c r="G836" s="504"/>
      <c r="H836" s="504"/>
      <c r="I836" s="504"/>
      <c r="J836" s="504"/>
      <c r="K836" s="504"/>
      <c r="L836" s="504"/>
      <c r="M836" s="504"/>
      <c r="N836" s="504"/>
      <c r="O836" s="504"/>
      <c r="P836" s="504"/>
      <c r="Q836" s="504"/>
    </row>
    <row r="837" ht="25.15" customHeight="true" x14ac:dyDescent="0.2">
      <c r="C837" s="504"/>
      <c r="D837" s="504"/>
      <c r="E837" s="504"/>
      <c r="F837" s="504"/>
      <c r="G837" s="504"/>
      <c r="H837" s="504"/>
      <c r="I837" s="504"/>
      <c r="J837" s="504"/>
      <c r="K837" s="504"/>
      <c r="L837" s="504"/>
      <c r="M837" s="504"/>
      <c r="N837" s="504"/>
      <c r="O837" s="504"/>
      <c r="P837" s="504"/>
      <c r="Q837" s="504"/>
    </row>
    <row r="838" ht="25.15" customHeight="true" x14ac:dyDescent="0.2">
      <c r="C838" s="504"/>
      <c r="D838" s="504"/>
      <c r="E838" s="504"/>
      <c r="F838" s="504"/>
      <c r="G838" s="504"/>
      <c r="H838" s="504"/>
      <c r="I838" s="504"/>
      <c r="J838" s="504"/>
      <c r="K838" s="504"/>
      <c r="L838" s="504"/>
      <c r="M838" s="504"/>
      <c r="N838" s="504"/>
      <c r="O838" s="504"/>
      <c r="P838" s="504"/>
      <c r="Q838" s="504"/>
    </row>
    <row r="839" ht="25.15" customHeight="true" x14ac:dyDescent="0.2">
      <c r="C839" s="504"/>
      <c r="D839" s="504"/>
      <c r="E839" s="504"/>
      <c r="F839" s="504"/>
      <c r="G839" s="504"/>
      <c r="H839" s="504"/>
      <c r="I839" s="504"/>
      <c r="J839" s="504"/>
      <c r="K839" s="504"/>
      <c r="L839" s="504"/>
      <c r="M839" s="504"/>
      <c r="N839" s="504"/>
      <c r="O839" s="504"/>
      <c r="P839" s="504"/>
      <c r="Q839" s="504"/>
    </row>
    <row r="840" ht="25.15" customHeight="true" x14ac:dyDescent="0.2">
      <c r="C840" s="504"/>
      <c r="D840" s="504"/>
      <c r="E840" s="504"/>
      <c r="F840" s="504"/>
      <c r="G840" s="504"/>
      <c r="H840" s="504"/>
      <c r="I840" s="504"/>
      <c r="J840" s="504"/>
      <c r="K840" s="504"/>
      <c r="L840" s="504"/>
      <c r="M840" s="504"/>
      <c r="N840" s="504"/>
      <c r="O840" s="504"/>
      <c r="P840" s="504"/>
      <c r="Q840" s="504"/>
    </row>
    <row r="841" ht="25.15" customHeight="true" x14ac:dyDescent="0.2">
      <c r="C841" s="504"/>
      <c r="D841" s="504"/>
      <c r="E841" s="504"/>
      <c r="F841" s="504"/>
      <c r="G841" s="504"/>
      <c r="H841" s="504"/>
      <c r="I841" s="504"/>
      <c r="J841" s="504"/>
      <c r="K841" s="504"/>
      <c r="L841" s="504"/>
      <c r="M841" s="504"/>
      <c r="N841" s="504"/>
      <c r="O841" s="504"/>
      <c r="P841" s="504"/>
      <c r="Q841" s="504"/>
    </row>
    <row r="842" ht="25.15" customHeight="true" x14ac:dyDescent="0.2">
      <c r="C842" s="504"/>
      <c r="D842" s="504"/>
      <c r="E842" s="504"/>
      <c r="F842" s="504"/>
      <c r="G842" s="504"/>
      <c r="H842" s="504"/>
      <c r="I842" s="504"/>
      <c r="J842" s="504"/>
      <c r="K842" s="504"/>
      <c r="L842" s="504"/>
      <c r="M842" s="504"/>
      <c r="N842" s="504"/>
      <c r="O842" s="504"/>
      <c r="P842" s="504"/>
      <c r="Q842" s="504"/>
    </row>
    <row r="843" ht="25.15" customHeight="true" x14ac:dyDescent="0.2">
      <c r="C843" s="504"/>
      <c r="D843" s="504"/>
      <c r="E843" s="504"/>
      <c r="F843" s="504"/>
      <c r="G843" s="504"/>
      <c r="H843" s="504"/>
      <c r="I843" s="504"/>
      <c r="J843" s="504"/>
      <c r="K843" s="504"/>
      <c r="L843" s="504"/>
      <c r="M843" s="504"/>
      <c r="N843" s="504"/>
      <c r="O843" s="504"/>
      <c r="P843" s="504"/>
      <c r="Q843" s="504"/>
    </row>
    <row r="844" ht="25.15" customHeight="true" x14ac:dyDescent="0.2">
      <c r="C844" s="504"/>
      <c r="D844" s="504"/>
      <c r="E844" s="504"/>
      <c r="F844" s="504"/>
      <c r="G844" s="504"/>
      <c r="H844" s="504"/>
      <c r="I844" s="504"/>
      <c r="J844" s="504"/>
      <c r="K844" s="504"/>
      <c r="L844" s="504"/>
      <c r="M844" s="504"/>
      <c r="N844" s="504"/>
      <c r="O844" s="504"/>
      <c r="P844" s="504"/>
      <c r="Q844" s="504"/>
    </row>
    <row r="845" ht="25.15" customHeight="true" x14ac:dyDescent="0.2">
      <c r="C845" s="504"/>
      <c r="D845" s="504"/>
      <c r="E845" s="504"/>
      <c r="F845" s="504"/>
      <c r="G845" s="504"/>
      <c r="H845" s="504"/>
      <c r="I845" s="504"/>
      <c r="J845" s="504"/>
      <c r="K845" s="504"/>
      <c r="L845" s="504"/>
      <c r="M845" s="504"/>
      <c r="N845" s="504"/>
      <c r="O845" s="504"/>
      <c r="P845" s="504"/>
      <c r="Q845" s="504"/>
    </row>
    <row r="846" ht="25.15" customHeight="true" x14ac:dyDescent="0.2">
      <c r="C846" s="504"/>
      <c r="D846" s="504"/>
      <c r="E846" s="504"/>
      <c r="F846" s="504"/>
      <c r="G846" s="504"/>
      <c r="H846" s="504"/>
      <c r="I846" s="504"/>
      <c r="J846" s="504"/>
      <c r="K846" s="504"/>
      <c r="L846" s="504"/>
      <c r="M846" s="504"/>
      <c r="N846" s="504"/>
      <c r="O846" s="504"/>
      <c r="P846" s="504"/>
      <c r="Q846" s="504"/>
    </row>
    <row r="847" ht="25.15" customHeight="true" x14ac:dyDescent="0.2">
      <c r="C847" s="504"/>
      <c r="D847" s="504"/>
      <c r="E847" s="504"/>
      <c r="F847" s="504"/>
      <c r="G847" s="504"/>
      <c r="H847" s="504"/>
      <c r="I847" s="504"/>
      <c r="J847" s="504"/>
      <c r="K847" s="504"/>
      <c r="L847" s="504"/>
      <c r="M847" s="504"/>
      <c r="N847" s="504"/>
      <c r="O847" s="504"/>
      <c r="P847" s="504"/>
      <c r="Q847" s="504"/>
    </row>
    <row r="848" ht="25.15" customHeight="true" x14ac:dyDescent="0.2">
      <c r="C848" s="504"/>
      <c r="D848" s="504"/>
      <c r="E848" s="504"/>
      <c r="F848" s="504"/>
      <c r="G848" s="504"/>
      <c r="H848" s="504"/>
      <c r="I848" s="504"/>
      <c r="J848" s="504"/>
      <c r="K848" s="504"/>
      <c r="L848" s="504"/>
      <c r="M848" s="504"/>
      <c r="N848" s="504"/>
      <c r="O848" s="504"/>
      <c r="P848" s="504"/>
      <c r="Q848" s="504"/>
    </row>
    <row r="849" ht="25.15" customHeight="true" x14ac:dyDescent="0.2">
      <c r="C849" s="504"/>
      <c r="D849" s="504"/>
      <c r="E849" s="504"/>
      <c r="F849" s="504"/>
      <c r="G849" s="504"/>
      <c r="H849" s="504"/>
      <c r="I849" s="504"/>
      <c r="J849" s="504"/>
      <c r="K849" s="504"/>
      <c r="L849" s="504"/>
      <c r="M849" s="504"/>
      <c r="N849" s="504"/>
      <c r="O849" s="504"/>
      <c r="P849" s="504"/>
      <c r="Q849" s="504"/>
    </row>
    <row r="850" ht="25.15" customHeight="true" x14ac:dyDescent="0.2">
      <c r="C850" s="504"/>
      <c r="D850" s="504"/>
      <c r="E850" s="504"/>
      <c r="F850" s="504"/>
      <c r="G850" s="504"/>
      <c r="H850" s="504"/>
      <c r="I850" s="504"/>
      <c r="J850" s="504"/>
      <c r="K850" s="504"/>
      <c r="L850" s="504"/>
      <c r="M850" s="504"/>
      <c r="N850" s="504"/>
      <c r="O850" s="504"/>
      <c r="P850" s="504"/>
      <c r="Q850" s="504"/>
    </row>
    <row r="851" ht="25.15" customHeight="true" x14ac:dyDescent="0.2">
      <c r="C851" s="504"/>
      <c r="D851" s="504"/>
      <c r="E851" s="504"/>
      <c r="F851" s="504"/>
      <c r="G851" s="504"/>
      <c r="H851" s="504"/>
      <c r="I851" s="504"/>
      <c r="J851" s="504"/>
      <c r="K851" s="504"/>
      <c r="L851" s="504"/>
      <c r="M851" s="504"/>
      <c r="N851" s="504"/>
      <c r="O851" s="504"/>
      <c r="P851" s="504"/>
      <c r="Q851" s="504"/>
    </row>
    <row r="852" ht="25.15" customHeight="true" x14ac:dyDescent="0.2">
      <c r="C852" s="504"/>
      <c r="D852" s="504"/>
      <c r="E852" s="504"/>
      <c r="F852" s="504"/>
      <c r="G852" s="504"/>
      <c r="H852" s="504"/>
      <c r="I852" s="504"/>
      <c r="J852" s="504"/>
      <c r="K852" s="504"/>
      <c r="L852" s="504"/>
      <c r="M852" s="504"/>
      <c r="N852" s="504"/>
      <c r="O852" s="504"/>
      <c r="P852" s="504"/>
      <c r="Q852" s="504"/>
    </row>
    <row r="853" ht="25.15" customHeight="true" x14ac:dyDescent="0.2">
      <c r="C853" s="504"/>
      <c r="D853" s="504"/>
      <c r="E853" s="504"/>
      <c r="F853" s="504"/>
      <c r="G853" s="504"/>
      <c r="H853" s="504"/>
      <c r="I853" s="504"/>
      <c r="J853" s="504"/>
      <c r="K853" s="504"/>
      <c r="L853" s="504"/>
      <c r="M853" s="504"/>
      <c r="N853" s="504"/>
      <c r="O853" s="504"/>
      <c r="P853" s="504"/>
      <c r="Q853" s="504"/>
    </row>
    <row r="854" ht="25.15" customHeight="true" x14ac:dyDescent="0.2">
      <c r="C854" s="504"/>
      <c r="D854" s="504"/>
      <c r="E854" s="504"/>
      <c r="F854" s="504"/>
      <c r="G854" s="504"/>
      <c r="H854" s="504"/>
      <c r="I854" s="504"/>
      <c r="J854" s="504"/>
      <c r="K854" s="504"/>
      <c r="L854" s="504"/>
      <c r="M854" s="504"/>
      <c r="N854" s="504"/>
      <c r="O854" s="504"/>
      <c r="P854" s="504"/>
      <c r="Q854" s="504"/>
    </row>
    <row r="855" ht="25.15" customHeight="true" x14ac:dyDescent="0.2">
      <c r="C855" s="504"/>
      <c r="D855" s="504"/>
      <c r="E855" s="504"/>
      <c r="F855" s="504"/>
      <c r="G855" s="504"/>
      <c r="H855" s="504"/>
      <c r="I855" s="504"/>
      <c r="J855" s="504"/>
      <c r="K855" s="504"/>
      <c r="L855" s="504"/>
      <c r="M855" s="504"/>
      <c r="N855" s="504"/>
      <c r="O855" s="504"/>
      <c r="P855" s="504"/>
      <c r="Q855" s="504"/>
    </row>
    <row r="856" ht="25.15" customHeight="true" x14ac:dyDescent="0.2">
      <c r="C856" s="504"/>
      <c r="D856" s="504"/>
      <c r="E856" s="504"/>
      <c r="F856" s="504"/>
      <c r="G856" s="504"/>
      <c r="H856" s="504"/>
      <c r="I856" s="504"/>
      <c r="J856" s="504"/>
      <c r="K856" s="504"/>
      <c r="L856" s="504"/>
      <c r="M856" s="504"/>
      <c r="N856" s="504"/>
      <c r="O856" s="504"/>
      <c r="P856" s="504"/>
      <c r="Q856" s="504"/>
    </row>
    <row r="857" ht="25.15" customHeight="true" x14ac:dyDescent="0.2">
      <c r="C857" s="504"/>
      <c r="D857" s="504"/>
      <c r="E857" s="504"/>
      <c r="F857" s="504"/>
      <c r="G857" s="504"/>
      <c r="H857" s="504"/>
      <c r="I857" s="504"/>
      <c r="J857" s="504"/>
      <c r="K857" s="504"/>
      <c r="L857" s="504"/>
      <c r="M857" s="504"/>
      <c r="N857" s="504"/>
      <c r="O857" s="504"/>
      <c r="P857" s="504"/>
      <c r="Q857" s="504"/>
    </row>
    <row r="858" ht="25.15" customHeight="true" x14ac:dyDescent="0.2">
      <c r="C858" s="504"/>
      <c r="D858" s="504"/>
      <c r="E858" s="504"/>
      <c r="F858" s="504"/>
      <c r="G858" s="504"/>
      <c r="H858" s="504"/>
      <c r="I858" s="504"/>
      <c r="J858" s="504"/>
      <c r="K858" s="504"/>
      <c r="L858" s="504"/>
      <c r="M858" s="504"/>
      <c r="N858" s="504"/>
      <c r="O858" s="504"/>
      <c r="P858" s="504"/>
      <c r="Q858" s="504"/>
    </row>
    <row r="859" ht="25.15" customHeight="true" x14ac:dyDescent="0.2">
      <c r="C859" s="504"/>
      <c r="D859" s="504"/>
      <c r="E859" s="504"/>
      <c r="F859" s="504"/>
      <c r="G859" s="504"/>
      <c r="H859" s="504"/>
      <c r="I859" s="504"/>
      <c r="J859" s="504"/>
      <c r="K859" s="504"/>
      <c r="L859" s="504"/>
      <c r="M859" s="504"/>
      <c r="N859" s="504"/>
      <c r="O859" s="504"/>
      <c r="P859" s="504"/>
      <c r="Q859" s="504"/>
    </row>
    <row r="860" ht="25.15" customHeight="true" x14ac:dyDescent="0.2">
      <c r="C860" s="504"/>
      <c r="D860" s="504"/>
      <c r="E860" s="504"/>
      <c r="F860" s="504"/>
      <c r="G860" s="504"/>
      <c r="H860" s="504"/>
      <c r="I860" s="504"/>
      <c r="J860" s="504"/>
      <c r="K860" s="504"/>
      <c r="L860" s="504"/>
      <c r="M860" s="504"/>
      <c r="N860" s="504"/>
      <c r="O860" s="504"/>
      <c r="P860" s="504"/>
      <c r="Q860" s="504"/>
    </row>
    <row r="861" ht="25.15" customHeight="true" x14ac:dyDescent="0.2">
      <c r="C861" s="504"/>
      <c r="D861" s="504"/>
      <c r="E861" s="504"/>
      <c r="F861" s="504"/>
      <c r="G861" s="504"/>
      <c r="H861" s="504"/>
      <c r="I861" s="504"/>
      <c r="J861" s="504"/>
      <c r="K861" s="504"/>
      <c r="L861" s="504"/>
      <c r="M861" s="504"/>
      <c r="N861" s="504"/>
      <c r="O861" s="504"/>
      <c r="P861" s="504"/>
      <c r="Q861" s="504"/>
    </row>
    <row r="862" ht="25.15" customHeight="true" x14ac:dyDescent="0.2">
      <c r="C862" s="504"/>
      <c r="D862" s="504"/>
      <c r="E862" s="504"/>
      <c r="F862" s="504"/>
      <c r="G862" s="504"/>
      <c r="H862" s="504"/>
      <c r="I862" s="504"/>
      <c r="J862" s="504"/>
      <c r="K862" s="504"/>
      <c r="L862" s="504"/>
      <c r="M862" s="504"/>
      <c r="N862" s="504"/>
      <c r="O862" s="504"/>
      <c r="P862" s="504"/>
      <c r="Q862" s="504"/>
    </row>
    <row r="863" ht="25.15" customHeight="true" x14ac:dyDescent="0.2">
      <c r="C863" s="504"/>
      <c r="D863" s="504"/>
      <c r="E863" s="504"/>
      <c r="F863" s="504"/>
      <c r="G863" s="504"/>
      <c r="H863" s="504"/>
      <c r="I863" s="504"/>
      <c r="J863" s="504"/>
      <c r="K863" s="504"/>
      <c r="L863" s="504"/>
      <c r="M863" s="504"/>
      <c r="N863" s="504"/>
      <c r="O863" s="504"/>
      <c r="P863" s="504"/>
      <c r="Q863" s="504"/>
    </row>
    <row r="864" ht="25.15" customHeight="true" x14ac:dyDescent="0.2">
      <c r="C864" s="504"/>
      <c r="D864" s="504"/>
      <c r="E864" s="504"/>
      <c r="F864" s="504"/>
      <c r="G864" s="504"/>
      <c r="H864" s="504"/>
      <c r="I864" s="504"/>
      <c r="J864" s="504"/>
      <c r="K864" s="504"/>
      <c r="L864" s="504"/>
      <c r="M864" s="504"/>
      <c r="N864" s="504"/>
      <c r="O864" s="504"/>
      <c r="P864" s="504"/>
      <c r="Q864" s="504"/>
    </row>
    <row r="865" ht="25.15" customHeight="true" x14ac:dyDescent="0.2">
      <c r="C865" s="504"/>
      <c r="D865" s="504"/>
      <c r="E865" s="504"/>
      <c r="F865" s="504"/>
      <c r="G865" s="504"/>
      <c r="H865" s="504"/>
      <c r="I865" s="504"/>
      <c r="J865" s="504"/>
      <c r="K865" s="504"/>
      <c r="L865" s="504"/>
      <c r="M865" s="504"/>
      <c r="N865" s="504"/>
      <c r="O865" s="504"/>
      <c r="P865" s="504"/>
      <c r="Q865" s="504"/>
    </row>
    <row r="866" ht="25.15" customHeight="true" x14ac:dyDescent="0.2">
      <c r="C866" s="504"/>
      <c r="D866" s="504"/>
      <c r="E866" s="504"/>
      <c r="F866" s="504"/>
      <c r="G866" s="504"/>
      <c r="H866" s="504"/>
      <c r="I866" s="504"/>
      <c r="J866" s="504"/>
      <c r="K866" s="504"/>
      <c r="L866" s="504"/>
      <c r="M866" s="504"/>
      <c r="N866" s="504"/>
      <c r="O866" s="504"/>
      <c r="P866" s="504"/>
      <c r="Q866" s="504"/>
    </row>
    <row r="867" ht="25.15" customHeight="true" x14ac:dyDescent="0.2">
      <c r="C867" s="504"/>
      <c r="D867" s="504"/>
      <c r="E867" s="504"/>
      <c r="F867" s="504"/>
      <c r="G867" s="504"/>
      <c r="H867" s="504"/>
      <c r="I867" s="504"/>
      <c r="J867" s="504"/>
      <c r="K867" s="504"/>
      <c r="L867" s="504"/>
      <c r="M867" s="504"/>
      <c r="N867" s="504"/>
      <c r="O867" s="504"/>
      <c r="P867" s="504"/>
      <c r="Q867" s="504"/>
    </row>
    <row r="868" ht="25.15" customHeight="true" x14ac:dyDescent="0.2">
      <c r="C868" s="504"/>
      <c r="D868" s="504"/>
      <c r="E868" s="504"/>
      <c r="F868" s="504"/>
      <c r="G868" s="504"/>
      <c r="H868" s="504"/>
      <c r="I868" s="504"/>
      <c r="J868" s="504"/>
      <c r="K868" s="504"/>
      <c r="L868" s="504"/>
      <c r="M868" s="504"/>
      <c r="N868" s="504"/>
      <c r="O868" s="504"/>
      <c r="P868" s="504"/>
      <c r="Q868" s="504"/>
    </row>
    <row r="869" ht="25.15" customHeight="true" x14ac:dyDescent="0.2">
      <c r="C869" s="504"/>
      <c r="D869" s="504"/>
      <c r="E869" s="504"/>
      <c r="F869" s="504"/>
      <c r="G869" s="504"/>
      <c r="H869" s="504"/>
      <c r="I869" s="504"/>
      <c r="J869" s="504"/>
      <c r="K869" s="504"/>
      <c r="L869" s="504"/>
      <c r="M869" s="504"/>
      <c r="N869" s="504"/>
      <c r="O869" s="504"/>
      <c r="P869" s="504"/>
      <c r="Q869" s="504"/>
    </row>
    <row r="870" ht="25.15" customHeight="true" x14ac:dyDescent="0.2">
      <c r="C870" s="504"/>
      <c r="D870" s="504"/>
      <c r="E870" s="504"/>
      <c r="F870" s="504"/>
      <c r="G870" s="504"/>
      <c r="H870" s="504"/>
      <c r="I870" s="504"/>
      <c r="J870" s="504"/>
      <c r="K870" s="504"/>
      <c r="L870" s="504"/>
      <c r="M870" s="504"/>
      <c r="N870" s="504"/>
      <c r="O870" s="504"/>
      <c r="P870" s="504"/>
      <c r="Q870" s="504"/>
    </row>
    <row r="871" ht="25.15" customHeight="true" x14ac:dyDescent="0.2">
      <c r="C871" s="504"/>
      <c r="D871" s="504"/>
      <c r="E871" s="504"/>
      <c r="F871" s="504"/>
      <c r="G871" s="504"/>
      <c r="H871" s="504"/>
      <c r="I871" s="504"/>
      <c r="J871" s="504"/>
      <c r="K871" s="504"/>
      <c r="L871" s="504"/>
      <c r="M871" s="504"/>
      <c r="N871" s="504"/>
      <c r="O871" s="504"/>
      <c r="P871" s="504"/>
      <c r="Q871" s="504"/>
    </row>
    <row r="872" ht="25.15" customHeight="true" x14ac:dyDescent="0.2">
      <c r="C872" s="504"/>
      <c r="D872" s="504"/>
      <c r="E872" s="504"/>
      <c r="F872" s="504"/>
      <c r="G872" s="504"/>
      <c r="H872" s="504"/>
      <c r="I872" s="504"/>
      <c r="J872" s="504"/>
      <c r="K872" s="504"/>
      <c r="L872" s="504"/>
      <c r="M872" s="504"/>
      <c r="N872" s="504"/>
      <c r="O872" s="504"/>
      <c r="P872" s="504"/>
      <c r="Q872" s="504"/>
    </row>
    <row r="873" ht="25.15" customHeight="true" x14ac:dyDescent="0.2">
      <c r="C873" s="504"/>
      <c r="D873" s="504"/>
      <c r="E873" s="504"/>
      <c r="F873" s="504"/>
      <c r="G873" s="504"/>
      <c r="H873" s="504"/>
      <c r="I873" s="504"/>
      <c r="J873" s="504"/>
      <c r="K873" s="504"/>
      <c r="L873" s="504"/>
      <c r="M873" s="504"/>
      <c r="N873" s="504"/>
      <c r="O873" s="504"/>
      <c r="P873" s="504"/>
      <c r="Q873" s="504"/>
    </row>
    <row r="874" ht="25.15" customHeight="true" x14ac:dyDescent="0.2">
      <c r="C874" s="504"/>
      <c r="D874" s="504"/>
      <c r="E874" s="504"/>
      <c r="F874" s="504"/>
      <c r="G874" s="504"/>
      <c r="H874" s="504"/>
      <c r="I874" s="504"/>
      <c r="J874" s="504"/>
      <c r="K874" s="504"/>
      <c r="L874" s="504"/>
      <c r="M874" s="504"/>
      <c r="N874" s="504"/>
      <c r="O874" s="504"/>
      <c r="P874" s="504"/>
      <c r="Q874" s="504"/>
    </row>
    <row r="875" ht="25.15" customHeight="true" x14ac:dyDescent="0.2">
      <c r="C875" s="504"/>
      <c r="D875" s="504"/>
      <c r="E875" s="504"/>
      <c r="F875" s="504"/>
      <c r="G875" s="504"/>
      <c r="H875" s="504"/>
      <c r="I875" s="504"/>
      <c r="J875" s="504"/>
      <c r="K875" s="504"/>
      <c r="L875" s="504"/>
      <c r="M875" s="504"/>
      <c r="N875" s="504"/>
      <c r="O875" s="504"/>
      <c r="P875" s="504"/>
      <c r="Q875" s="504"/>
    </row>
    <row r="876" ht="25.15" customHeight="true" x14ac:dyDescent="0.2">
      <c r="C876" s="504"/>
      <c r="D876" s="504"/>
      <c r="E876" s="504"/>
      <c r="F876" s="504"/>
      <c r="G876" s="504"/>
      <c r="H876" s="504"/>
      <c r="I876" s="504"/>
      <c r="J876" s="504"/>
      <c r="K876" s="504"/>
      <c r="L876" s="504"/>
      <c r="M876" s="504"/>
      <c r="N876" s="504"/>
      <c r="O876" s="504"/>
      <c r="P876" s="504"/>
      <c r="Q876" s="504"/>
    </row>
    <row r="877" ht="25.15" customHeight="true" x14ac:dyDescent="0.2">
      <c r="C877" s="504"/>
      <c r="D877" s="504"/>
      <c r="E877" s="504"/>
      <c r="F877" s="504"/>
      <c r="G877" s="504"/>
      <c r="H877" s="504"/>
      <c r="I877" s="504"/>
      <c r="J877" s="504"/>
      <c r="K877" s="504"/>
      <c r="L877" s="504"/>
      <c r="M877" s="504"/>
      <c r="N877" s="504"/>
      <c r="O877" s="504"/>
      <c r="P877" s="504"/>
      <c r="Q877" s="504"/>
    </row>
    <row r="878" ht="25.15" customHeight="true" x14ac:dyDescent="0.2">
      <c r="C878" s="504"/>
      <c r="D878" s="504"/>
      <c r="E878" s="504"/>
      <c r="F878" s="504"/>
      <c r="G878" s="504"/>
      <c r="H878" s="504"/>
      <c r="I878" s="504"/>
      <c r="J878" s="504"/>
      <c r="K878" s="504"/>
      <c r="L878" s="504"/>
      <c r="M878" s="504"/>
      <c r="N878" s="504"/>
      <c r="O878" s="504"/>
      <c r="P878" s="504"/>
      <c r="Q878" s="504"/>
    </row>
    <row r="879" ht="25.15" customHeight="true" x14ac:dyDescent="0.2">
      <c r="C879" s="504"/>
      <c r="D879" s="504"/>
      <c r="E879" s="504"/>
      <c r="F879" s="504"/>
      <c r="G879" s="504"/>
      <c r="H879" s="504"/>
      <c r="I879" s="504"/>
      <c r="J879" s="504"/>
      <c r="K879" s="504"/>
      <c r="L879" s="504"/>
      <c r="M879" s="504"/>
      <c r="N879" s="504"/>
      <c r="O879" s="504"/>
      <c r="P879" s="504"/>
      <c r="Q879" s="504"/>
    </row>
    <row r="880" ht="25.15" customHeight="true" x14ac:dyDescent="0.2">
      <c r="C880" s="504"/>
      <c r="D880" s="504"/>
      <c r="E880" s="504"/>
      <c r="F880" s="504"/>
      <c r="G880" s="504"/>
      <c r="H880" s="504"/>
      <c r="I880" s="504"/>
      <c r="J880" s="504"/>
      <c r="K880" s="504"/>
      <c r="L880" s="504"/>
      <c r="M880" s="504"/>
      <c r="N880" s="504"/>
      <c r="O880" s="504"/>
      <c r="P880" s="504"/>
      <c r="Q880" s="504"/>
    </row>
    <row r="881" ht="25.15" customHeight="true" x14ac:dyDescent="0.2">
      <c r="C881" s="504"/>
      <c r="D881" s="504"/>
      <c r="E881" s="504"/>
      <c r="F881" s="504"/>
      <c r="G881" s="504"/>
      <c r="H881" s="504"/>
      <c r="I881" s="504"/>
      <c r="J881" s="504"/>
      <c r="K881" s="504"/>
      <c r="L881" s="504"/>
      <c r="M881" s="504"/>
      <c r="N881" s="504"/>
      <c r="O881" s="504"/>
      <c r="P881" s="504"/>
      <c r="Q881" s="504"/>
    </row>
    <row r="882" ht="25.15" customHeight="true" x14ac:dyDescent="0.2">
      <c r="C882" s="504"/>
      <c r="D882" s="504"/>
      <c r="E882" s="504"/>
      <c r="F882" s="504"/>
      <c r="G882" s="504"/>
      <c r="H882" s="504"/>
      <c r="I882" s="504"/>
      <c r="J882" s="504"/>
      <c r="K882" s="504"/>
      <c r="L882" s="504"/>
      <c r="M882" s="504"/>
      <c r="N882" s="504"/>
      <c r="O882" s="504"/>
      <c r="P882" s="504"/>
      <c r="Q882" s="504"/>
    </row>
    <row r="883" ht="25.15" customHeight="true" x14ac:dyDescent="0.2">
      <c r="C883" s="504"/>
      <c r="D883" s="504"/>
      <c r="E883" s="504"/>
      <c r="F883" s="504"/>
      <c r="G883" s="504"/>
      <c r="H883" s="504"/>
      <c r="I883" s="504"/>
      <c r="J883" s="504"/>
      <c r="K883" s="504"/>
      <c r="L883" s="504"/>
      <c r="M883" s="504"/>
      <c r="N883" s="504"/>
      <c r="O883" s="504"/>
      <c r="P883" s="504"/>
      <c r="Q883" s="504"/>
    </row>
    <row r="884" ht="25.15" customHeight="true" x14ac:dyDescent="0.2">
      <c r="C884" s="504"/>
      <c r="D884" s="504"/>
      <c r="E884" s="504"/>
      <c r="F884" s="504"/>
      <c r="G884" s="504"/>
      <c r="H884" s="504"/>
      <c r="I884" s="504"/>
      <c r="J884" s="504"/>
      <c r="K884" s="504"/>
      <c r="L884" s="504"/>
      <c r="M884" s="504"/>
      <c r="N884" s="504"/>
      <c r="O884" s="504"/>
      <c r="P884" s="504"/>
      <c r="Q884" s="504"/>
    </row>
    <row r="885" ht="25.15" customHeight="true" x14ac:dyDescent="0.2">
      <c r="C885" s="504"/>
      <c r="D885" s="504"/>
      <c r="E885" s="504"/>
      <c r="F885" s="504"/>
      <c r="G885" s="504"/>
      <c r="H885" s="504"/>
      <c r="I885" s="504"/>
      <c r="J885" s="504"/>
      <c r="K885" s="504"/>
      <c r="L885" s="504"/>
      <c r="M885" s="504"/>
      <c r="N885" s="504"/>
      <c r="O885" s="504"/>
      <c r="P885" s="504"/>
      <c r="Q885" s="504"/>
    </row>
    <row r="886" ht="25.15" customHeight="true" x14ac:dyDescent="0.2">
      <c r="C886" s="504"/>
      <c r="D886" s="504"/>
      <c r="E886" s="504"/>
      <c r="F886" s="504"/>
      <c r="G886" s="504"/>
      <c r="H886" s="504"/>
      <c r="I886" s="504"/>
      <c r="J886" s="504"/>
      <c r="K886" s="504"/>
      <c r="L886" s="504"/>
      <c r="M886" s="504"/>
      <c r="N886" s="504"/>
      <c r="O886" s="504"/>
      <c r="P886" s="504"/>
      <c r="Q886" s="504"/>
    </row>
    <row r="887" ht="25.15" customHeight="true" x14ac:dyDescent="0.2">
      <c r="C887" s="504"/>
      <c r="D887" s="504"/>
      <c r="E887" s="504"/>
      <c r="F887" s="504"/>
      <c r="G887" s="504"/>
      <c r="H887" s="504"/>
      <c r="I887" s="504"/>
      <c r="J887" s="504"/>
      <c r="K887" s="504"/>
      <c r="L887" s="504"/>
      <c r="M887" s="504"/>
      <c r="N887" s="504"/>
      <c r="O887" s="504"/>
      <c r="P887" s="504"/>
      <c r="Q887" s="504"/>
    </row>
    <row r="888" ht="25.15" customHeight="true" x14ac:dyDescent="0.2">
      <c r="C888" s="504"/>
      <c r="D888" s="504"/>
      <c r="E888" s="504"/>
      <c r="F888" s="504"/>
      <c r="G888" s="504"/>
      <c r="H888" s="504"/>
      <c r="I888" s="504"/>
      <c r="J888" s="504"/>
      <c r="K888" s="504"/>
      <c r="L888" s="504"/>
      <c r="M888" s="504"/>
      <c r="N888" s="504"/>
      <c r="O888" s="504"/>
      <c r="P888" s="504"/>
      <c r="Q888" s="504"/>
    </row>
    <row r="889" ht="25.15" customHeight="true" x14ac:dyDescent="0.2">
      <c r="C889" s="504"/>
      <c r="D889" s="504"/>
      <c r="E889" s="504"/>
      <c r="F889" s="504"/>
      <c r="G889" s="504"/>
      <c r="H889" s="504"/>
      <c r="I889" s="504"/>
      <c r="J889" s="504"/>
      <c r="K889" s="504"/>
      <c r="L889" s="504"/>
      <c r="M889" s="504"/>
      <c r="N889" s="504"/>
      <c r="O889" s="504"/>
      <c r="P889" s="504"/>
      <c r="Q889" s="504"/>
    </row>
    <row r="890" ht="25.15" customHeight="true" x14ac:dyDescent="0.2">
      <c r="C890" s="504"/>
      <c r="D890" s="504"/>
      <c r="E890" s="504"/>
      <c r="F890" s="504"/>
      <c r="G890" s="504"/>
      <c r="H890" s="504"/>
      <c r="I890" s="504"/>
      <c r="J890" s="504"/>
      <c r="K890" s="504"/>
      <c r="L890" s="504"/>
      <c r="M890" s="504"/>
      <c r="N890" s="504"/>
      <c r="O890" s="504"/>
      <c r="P890" s="504"/>
      <c r="Q890" s="504"/>
    </row>
    <row r="891" ht="25.15" customHeight="true" x14ac:dyDescent="0.2">
      <c r="C891" s="504"/>
      <c r="D891" s="504"/>
      <c r="E891" s="504"/>
      <c r="F891" s="504"/>
      <c r="G891" s="504"/>
      <c r="H891" s="504"/>
      <c r="I891" s="504"/>
      <c r="J891" s="504"/>
      <c r="K891" s="504"/>
      <c r="L891" s="504"/>
      <c r="M891" s="504"/>
      <c r="N891" s="504"/>
      <c r="O891" s="504"/>
      <c r="P891" s="504"/>
      <c r="Q891" s="504"/>
    </row>
    <row r="892" ht="25.15" customHeight="true" x14ac:dyDescent="0.2">
      <c r="C892" s="504"/>
      <c r="D892" s="504"/>
      <c r="E892" s="504"/>
      <c r="F892" s="504"/>
      <c r="G892" s="504"/>
      <c r="H892" s="504"/>
      <c r="I892" s="504"/>
      <c r="J892" s="504"/>
      <c r="K892" s="504"/>
      <c r="L892" s="504"/>
      <c r="M892" s="504"/>
      <c r="N892" s="504"/>
      <c r="O892" s="504"/>
      <c r="P892" s="504"/>
      <c r="Q892" s="504"/>
    </row>
    <row r="893" ht="25.15" customHeight="true" x14ac:dyDescent="0.2">
      <c r="C893" s="504"/>
      <c r="D893" s="504"/>
      <c r="E893" s="504"/>
      <c r="F893" s="504"/>
      <c r="G893" s="504"/>
      <c r="H893" s="504"/>
      <c r="I893" s="504"/>
      <c r="J893" s="504"/>
      <c r="K893" s="504"/>
      <c r="L893" s="504"/>
      <c r="M893" s="504"/>
      <c r="N893" s="504"/>
      <c r="O893" s="504"/>
      <c r="P893" s="504"/>
      <c r="Q893" s="504"/>
    </row>
    <row r="894" ht="25.15" customHeight="true" x14ac:dyDescent="0.2">
      <c r="C894" s="504"/>
      <c r="D894" s="504"/>
      <c r="E894" s="504"/>
      <c r="F894" s="504"/>
      <c r="G894" s="504"/>
      <c r="H894" s="504"/>
      <c r="I894" s="504"/>
      <c r="J894" s="504"/>
      <c r="K894" s="504"/>
      <c r="L894" s="504"/>
      <c r="M894" s="504"/>
      <c r="N894" s="504"/>
      <c r="O894" s="504"/>
      <c r="P894" s="504"/>
      <c r="Q894" s="504"/>
    </row>
    <row r="895" ht="25.15" customHeight="true" x14ac:dyDescent="0.2">
      <c r="C895" s="504"/>
      <c r="D895" s="504"/>
      <c r="E895" s="504"/>
      <c r="F895" s="504"/>
      <c r="G895" s="504"/>
      <c r="H895" s="504"/>
      <c r="I895" s="504"/>
      <c r="J895" s="504"/>
      <c r="K895" s="504"/>
      <c r="L895" s="504"/>
      <c r="M895" s="504"/>
      <c r="N895" s="504"/>
      <c r="O895" s="504"/>
      <c r="P895" s="504"/>
      <c r="Q895" s="504"/>
    </row>
    <row r="896" ht="25.15" customHeight="true" x14ac:dyDescent="0.2">
      <c r="C896" s="504"/>
      <c r="D896" s="504"/>
      <c r="E896" s="504"/>
      <c r="F896" s="504"/>
      <c r="G896" s="504"/>
      <c r="H896" s="504"/>
      <c r="I896" s="504"/>
      <c r="J896" s="504"/>
      <c r="K896" s="504"/>
      <c r="L896" s="504"/>
      <c r="M896" s="504"/>
      <c r="N896" s="504"/>
      <c r="O896" s="504"/>
      <c r="P896" s="504"/>
      <c r="Q896" s="504"/>
    </row>
    <row r="897" ht="25.15" customHeight="true" x14ac:dyDescent="0.2">
      <c r="C897" s="504"/>
      <c r="D897" s="504"/>
      <c r="E897" s="504"/>
      <c r="F897" s="504"/>
      <c r="G897" s="504"/>
      <c r="H897" s="504"/>
      <c r="I897" s="504"/>
      <c r="J897" s="504"/>
      <c r="K897" s="504"/>
      <c r="L897" s="504"/>
      <c r="M897" s="504"/>
      <c r="N897" s="504"/>
      <c r="O897" s="504"/>
      <c r="P897" s="504"/>
      <c r="Q897" s="504"/>
    </row>
    <row r="898" ht="25.15" customHeight="true" x14ac:dyDescent="0.2">
      <c r="C898" s="504"/>
      <c r="D898" s="504"/>
      <c r="E898" s="504"/>
      <c r="F898" s="504"/>
      <c r="G898" s="504"/>
      <c r="H898" s="504"/>
      <c r="I898" s="504"/>
      <c r="J898" s="504"/>
      <c r="K898" s="504"/>
      <c r="L898" s="504"/>
      <c r="M898" s="504"/>
      <c r="N898" s="504"/>
      <c r="O898" s="504"/>
      <c r="P898" s="504"/>
      <c r="Q898" s="504"/>
    </row>
    <row r="899" ht="25.15" customHeight="true" x14ac:dyDescent="0.2">
      <c r="C899" s="504"/>
      <c r="D899" s="504"/>
      <c r="E899" s="504"/>
      <c r="F899" s="504"/>
      <c r="G899" s="504"/>
      <c r="H899" s="504"/>
      <c r="I899" s="504"/>
      <c r="J899" s="504"/>
      <c r="K899" s="504"/>
      <c r="L899" s="504"/>
      <c r="M899" s="504"/>
      <c r="N899" s="504"/>
      <c r="O899" s="504"/>
      <c r="P899" s="504"/>
      <c r="Q899" s="504"/>
    </row>
    <row r="900" ht="25.15" customHeight="true" x14ac:dyDescent="0.2">
      <c r="C900" s="504"/>
      <c r="D900" s="504"/>
      <c r="E900" s="504"/>
      <c r="F900" s="504"/>
      <c r="G900" s="504"/>
      <c r="H900" s="504"/>
      <c r="I900" s="504"/>
      <c r="J900" s="504"/>
      <c r="K900" s="504"/>
      <c r="L900" s="504"/>
      <c r="M900" s="504"/>
      <c r="N900" s="504"/>
      <c r="O900" s="504"/>
      <c r="P900" s="504"/>
      <c r="Q900" s="504"/>
    </row>
    <row r="901" ht="25.15" customHeight="true" x14ac:dyDescent="0.2">
      <c r="C901" s="504"/>
      <c r="D901" s="504"/>
      <c r="E901" s="504"/>
      <c r="F901" s="504"/>
      <c r="G901" s="504"/>
      <c r="H901" s="504"/>
      <c r="I901" s="504"/>
      <c r="J901" s="504"/>
      <c r="K901" s="504"/>
      <c r="L901" s="504"/>
      <c r="M901" s="504"/>
      <c r="N901" s="504"/>
      <c r="O901" s="504"/>
      <c r="P901" s="504"/>
      <c r="Q901" s="504"/>
    </row>
    <row r="902" ht="25.15" customHeight="true" x14ac:dyDescent="0.2">
      <c r="C902" s="504"/>
      <c r="D902" s="504"/>
      <c r="E902" s="504"/>
      <c r="F902" s="504"/>
      <c r="G902" s="504"/>
      <c r="H902" s="504"/>
      <c r="I902" s="504"/>
      <c r="J902" s="504"/>
      <c r="K902" s="504"/>
      <c r="L902" s="504"/>
      <c r="M902" s="504"/>
      <c r="N902" s="504"/>
      <c r="O902" s="504"/>
      <c r="P902" s="504"/>
      <c r="Q902" s="504"/>
    </row>
    <row r="903" ht="25.15" customHeight="true" x14ac:dyDescent="0.2">
      <c r="C903" s="504"/>
      <c r="D903" s="504"/>
      <c r="E903" s="504"/>
      <c r="F903" s="504"/>
      <c r="G903" s="504"/>
      <c r="H903" s="504"/>
      <c r="I903" s="504"/>
      <c r="J903" s="504"/>
      <c r="K903" s="504"/>
      <c r="L903" s="504"/>
      <c r="M903" s="504"/>
      <c r="N903" s="504"/>
      <c r="O903" s="504"/>
      <c r="P903" s="504"/>
      <c r="Q903" s="504"/>
    </row>
    <row r="904" ht="25.15" customHeight="true" x14ac:dyDescent="0.2">
      <c r="C904" s="504"/>
      <c r="D904" s="504"/>
      <c r="E904" s="504"/>
      <c r="F904" s="504"/>
      <c r="G904" s="504"/>
      <c r="H904" s="504"/>
      <c r="I904" s="504"/>
      <c r="J904" s="504"/>
      <c r="K904" s="504"/>
      <c r="L904" s="504"/>
      <c r="M904" s="504"/>
      <c r="N904" s="504"/>
      <c r="O904" s="504"/>
      <c r="P904" s="504"/>
      <c r="Q904" s="504"/>
    </row>
    <row r="905" ht="25.15" customHeight="true" x14ac:dyDescent="0.2">
      <c r="C905" s="504"/>
      <c r="D905" s="504"/>
      <c r="E905" s="504"/>
      <c r="F905" s="504"/>
      <c r="G905" s="504"/>
      <c r="H905" s="504"/>
      <c r="I905" s="504"/>
      <c r="J905" s="504"/>
      <c r="K905" s="504"/>
      <c r="L905" s="504"/>
      <c r="M905" s="504"/>
      <c r="N905" s="504"/>
      <c r="O905" s="504"/>
      <c r="P905" s="504"/>
      <c r="Q905" s="504"/>
    </row>
    <row r="906" ht="25.15" customHeight="true" x14ac:dyDescent="0.2">
      <c r="C906" s="504"/>
      <c r="D906" s="504"/>
      <c r="E906" s="504"/>
      <c r="F906" s="504"/>
      <c r="G906" s="504"/>
      <c r="H906" s="504"/>
      <c r="I906" s="504"/>
      <c r="J906" s="504"/>
      <c r="K906" s="504"/>
      <c r="L906" s="504"/>
      <c r="M906" s="504"/>
      <c r="N906" s="504"/>
      <c r="O906" s="504"/>
      <c r="P906" s="504"/>
      <c r="Q906" s="504"/>
    </row>
    <row r="907" ht="25.15" customHeight="true" x14ac:dyDescent="0.2">
      <c r="C907" s="504"/>
      <c r="D907" s="504"/>
      <c r="E907" s="504"/>
      <c r="F907" s="504"/>
      <c r="G907" s="504"/>
      <c r="H907" s="504"/>
      <c r="I907" s="504"/>
      <c r="J907" s="504"/>
      <c r="K907" s="504"/>
      <c r="L907" s="504"/>
      <c r="M907" s="504"/>
      <c r="N907" s="504"/>
      <c r="O907" s="504"/>
      <c r="P907" s="504"/>
      <c r="Q907" s="504"/>
    </row>
    <row r="908" ht="25.15" customHeight="true" x14ac:dyDescent="0.2">
      <c r="C908" s="504"/>
      <c r="D908" s="504"/>
      <c r="E908" s="504"/>
      <c r="F908" s="504"/>
      <c r="G908" s="504"/>
      <c r="H908" s="504"/>
      <c r="I908" s="504"/>
      <c r="J908" s="504"/>
      <c r="K908" s="504"/>
      <c r="L908" s="504"/>
      <c r="M908" s="504"/>
      <c r="N908" s="504"/>
      <c r="O908" s="504"/>
      <c r="P908" s="504"/>
      <c r="Q908" s="504"/>
    </row>
    <row r="909" ht="25.15" customHeight="true" x14ac:dyDescent="0.2">
      <c r="C909" s="504"/>
      <c r="D909" s="504"/>
      <c r="E909" s="504"/>
      <c r="F909" s="504"/>
      <c r="G909" s="504"/>
      <c r="H909" s="504"/>
      <c r="I909" s="504"/>
      <c r="J909" s="504"/>
      <c r="K909" s="504"/>
      <c r="L909" s="504"/>
      <c r="M909" s="504"/>
      <c r="N909" s="504"/>
      <c r="O909" s="504"/>
      <c r="P909" s="504"/>
      <c r="Q909" s="504"/>
    </row>
    <row r="910" ht="25.15" customHeight="true" x14ac:dyDescent="0.2">
      <c r="C910" s="504"/>
      <c r="D910" s="504"/>
      <c r="E910" s="504"/>
      <c r="F910" s="504"/>
      <c r="G910" s="504"/>
      <c r="H910" s="504"/>
      <c r="I910" s="504"/>
      <c r="J910" s="504"/>
      <c r="K910" s="504"/>
      <c r="L910" s="504"/>
      <c r="M910" s="504"/>
      <c r="N910" s="504"/>
      <c r="O910" s="504"/>
      <c r="P910" s="504"/>
      <c r="Q910" s="504"/>
    </row>
    <row r="911" ht="25.15" customHeight="true" x14ac:dyDescent="0.2">
      <c r="C911" s="504"/>
      <c r="D911" s="504"/>
      <c r="E911" s="504"/>
      <c r="F911" s="504"/>
      <c r="G911" s="504"/>
      <c r="H911" s="504"/>
      <c r="I911" s="504"/>
      <c r="J911" s="504"/>
      <c r="K911" s="504"/>
      <c r="L911" s="504"/>
      <c r="M911" s="504"/>
      <c r="N911" s="504"/>
      <c r="O911" s="504"/>
      <c r="P911" s="504"/>
      <c r="Q911" s="504"/>
    </row>
    <row r="912" ht="25.15" customHeight="true" x14ac:dyDescent="0.2">
      <c r="C912" s="504"/>
      <c r="D912" s="504"/>
      <c r="E912" s="504"/>
      <c r="F912" s="504"/>
      <c r="G912" s="504"/>
      <c r="H912" s="504"/>
      <c r="I912" s="504"/>
      <c r="J912" s="504"/>
      <c r="K912" s="504"/>
      <c r="L912" s="504"/>
      <c r="M912" s="504"/>
      <c r="N912" s="504"/>
      <c r="O912" s="504"/>
      <c r="P912" s="504"/>
      <c r="Q912" s="504"/>
    </row>
    <row r="913" ht="25.15" customHeight="true" x14ac:dyDescent="0.2">
      <c r="C913" s="504"/>
      <c r="D913" s="504"/>
      <c r="E913" s="504"/>
      <c r="F913" s="504"/>
      <c r="G913" s="504"/>
      <c r="H913" s="504"/>
      <c r="I913" s="504"/>
      <c r="J913" s="504"/>
      <c r="K913" s="504"/>
      <c r="L913" s="504"/>
      <c r="M913" s="504"/>
      <c r="N913" s="504"/>
      <c r="O913" s="504"/>
      <c r="P913" s="504"/>
      <c r="Q913" s="504"/>
    </row>
    <row r="914" ht="25.15" customHeight="true" x14ac:dyDescent="0.2">
      <c r="C914" s="504"/>
      <c r="D914" s="504"/>
      <c r="E914" s="504"/>
      <c r="F914" s="504"/>
      <c r="G914" s="504"/>
      <c r="H914" s="504"/>
      <c r="I914" s="504"/>
      <c r="J914" s="504"/>
      <c r="K914" s="504"/>
      <c r="L914" s="504"/>
      <c r="M914" s="504"/>
      <c r="N914" s="504"/>
      <c r="O914" s="504"/>
      <c r="P914" s="504"/>
      <c r="Q914" s="504"/>
    </row>
    <row r="915" ht="25.15" customHeight="true" x14ac:dyDescent="0.2">
      <c r="C915" s="504"/>
      <c r="D915" s="504"/>
      <c r="E915" s="504"/>
      <c r="F915" s="504"/>
      <c r="G915" s="504"/>
      <c r="H915" s="504"/>
      <c r="I915" s="504"/>
      <c r="J915" s="504"/>
      <c r="K915" s="504"/>
      <c r="L915" s="504"/>
      <c r="M915" s="504"/>
      <c r="N915" s="504"/>
      <c r="O915" s="504"/>
      <c r="P915" s="504"/>
      <c r="Q915" s="504"/>
    </row>
    <row r="916" ht="25.15" customHeight="true" x14ac:dyDescent="0.2">
      <c r="C916" s="504"/>
      <c r="D916" s="504"/>
      <c r="E916" s="504"/>
      <c r="F916" s="504"/>
      <c r="G916" s="504"/>
      <c r="H916" s="504"/>
      <c r="I916" s="504"/>
      <c r="J916" s="504"/>
      <c r="K916" s="504"/>
      <c r="L916" s="504"/>
      <c r="M916" s="504"/>
      <c r="N916" s="504"/>
      <c r="O916" s="504"/>
      <c r="P916" s="504"/>
      <c r="Q916" s="504"/>
    </row>
    <row r="917" ht="25.15" customHeight="true" x14ac:dyDescent="0.2">
      <c r="C917" s="504"/>
      <c r="D917" s="504"/>
      <c r="E917" s="504"/>
      <c r="F917" s="504"/>
      <c r="G917" s="504"/>
      <c r="H917" s="504"/>
      <c r="I917" s="504"/>
      <c r="J917" s="504"/>
      <c r="K917" s="504"/>
      <c r="L917" s="504"/>
      <c r="M917" s="504"/>
      <c r="N917" s="504"/>
      <c r="O917" s="504"/>
      <c r="P917" s="504"/>
      <c r="Q917" s="504"/>
    </row>
    <row r="918" ht="25.15" customHeight="true" x14ac:dyDescent="0.2">
      <c r="C918" s="504"/>
      <c r="D918" s="504"/>
      <c r="E918" s="504"/>
      <c r="F918" s="504"/>
      <c r="G918" s="504"/>
      <c r="H918" s="504"/>
      <c r="I918" s="504"/>
      <c r="J918" s="504"/>
      <c r="K918" s="504"/>
      <c r="L918" s="504"/>
      <c r="M918" s="504"/>
      <c r="N918" s="504"/>
      <c r="O918" s="504"/>
      <c r="P918" s="504"/>
      <c r="Q918" s="504"/>
    </row>
    <row r="919" ht="25.15" customHeight="true" x14ac:dyDescent="0.2">
      <c r="C919" s="504"/>
      <c r="D919" s="504"/>
      <c r="E919" s="504"/>
      <c r="F919" s="504"/>
      <c r="G919" s="504"/>
      <c r="H919" s="504"/>
      <c r="I919" s="504"/>
      <c r="J919" s="504"/>
      <c r="K919" s="504"/>
      <c r="L919" s="504"/>
      <c r="M919" s="504"/>
      <c r="N919" s="504"/>
      <c r="O919" s="504"/>
      <c r="P919" s="504"/>
      <c r="Q919" s="504"/>
    </row>
    <row r="920" ht="25.15" customHeight="true" x14ac:dyDescent="0.2">
      <c r="C920" s="504"/>
      <c r="D920" s="504"/>
      <c r="E920" s="504"/>
      <c r="F920" s="504"/>
      <c r="G920" s="504"/>
      <c r="H920" s="504"/>
      <c r="I920" s="504"/>
      <c r="J920" s="504"/>
      <c r="K920" s="504"/>
      <c r="L920" s="504"/>
      <c r="M920" s="504"/>
      <c r="N920" s="504"/>
      <c r="O920" s="504"/>
      <c r="P920" s="504"/>
      <c r="Q920" s="504"/>
    </row>
    <row r="921" ht="25.15" customHeight="true" x14ac:dyDescent="0.2">
      <c r="C921" s="504"/>
      <c r="D921" s="504"/>
      <c r="E921" s="504"/>
      <c r="F921" s="504"/>
      <c r="G921" s="504"/>
      <c r="H921" s="504"/>
      <c r="I921" s="504"/>
      <c r="J921" s="504"/>
      <c r="K921" s="504"/>
      <c r="L921" s="504"/>
      <c r="M921" s="504"/>
      <c r="N921" s="504"/>
      <c r="O921" s="504"/>
      <c r="P921" s="504"/>
      <c r="Q921" s="504"/>
    </row>
    <row r="922" ht="25.15" customHeight="true" x14ac:dyDescent="0.2">
      <c r="C922" s="504"/>
      <c r="D922" s="504"/>
      <c r="E922" s="504"/>
      <c r="F922" s="504"/>
      <c r="G922" s="504"/>
      <c r="H922" s="504"/>
      <c r="I922" s="504"/>
      <c r="J922" s="504"/>
      <c r="K922" s="504"/>
      <c r="L922" s="504"/>
      <c r="M922" s="504"/>
      <c r="N922" s="504"/>
      <c r="O922" s="504"/>
      <c r="P922" s="504"/>
      <c r="Q922" s="504"/>
    </row>
    <row r="923" ht="25.15" customHeight="true" x14ac:dyDescent="0.2">
      <c r="C923" s="504"/>
      <c r="D923" s="504"/>
      <c r="E923" s="504"/>
      <c r="F923" s="504"/>
      <c r="G923" s="504"/>
      <c r="H923" s="504"/>
      <c r="I923" s="504"/>
      <c r="J923" s="504"/>
      <c r="K923" s="504"/>
      <c r="L923" s="504"/>
      <c r="M923" s="504"/>
      <c r="N923" s="504"/>
      <c r="O923" s="504"/>
      <c r="P923" s="504"/>
      <c r="Q923" s="504"/>
    </row>
    <row r="924" ht="25.15" customHeight="true" x14ac:dyDescent="0.2">
      <c r="C924" s="504"/>
      <c r="D924" s="504"/>
      <c r="E924" s="504"/>
      <c r="F924" s="504"/>
      <c r="G924" s="504"/>
      <c r="H924" s="504"/>
      <c r="I924" s="504"/>
      <c r="J924" s="504"/>
      <c r="K924" s="504"/>
      <c r="L924" s="504"/>
      <c r="M924" s="504"/>
      <c r="N924" s="504"/>
      <c r="O924" s="504"/>
      <c r="P924" s="504"/>
      <c r="Q924" s="504"/>
    </row>
    <row r="925" ht="25.15" customHeight="true" x14ac:dyDescent="0.2">
      <c r="C925" s="504"/>
      <c r="D925" s="504"/>
      <c r="E925" s="504"/>
      <c r="F925" s="504"/>
      <c r="G925" s="504"/>
      <c r="H925" s="504"/>
      <c r="I925" s="504"/>
      <c r="J925" s="504"/>
      <c r="K925" s="504"/>
      <c r="L925" s="504"/>
      <c r="M925" s="504"/>
      <c r="N925" s="504"/>
      <c r="O925" s="504"/>
      <c r="P925" s="504"/>
      <c r="Q925" s="504"/>
    </row>
    <row r="926" ht="25.15" customHeight="true" x14ac:dyDescent="0.2">
      <c r="C926" s="504"/>
      <c r="D926" s="504"/>
      <c r="E926" s="504"/>
      <c r="F926" s="504"/>
      <c r="G926" s="504"/>
      <c r="H926" s="504"/>
      <c r="I926" s="504"/>
      <c r="J926" s="504"/>
      <c r="K926" s="504"/>
      <c r="L926" s="504"/>
      <c r="M926" s="504"/>
      <c r="N926" s="504"/>
      <c r="O926" s="504"/>
      <c r="P926" s="504"/>
      <c r="Q926" s="504"/>
    </row>
    <row r="927" ht="25.15" customHeight="true" x14ac:dyDescent="0.2">
      <c r="C927" s="504"/>
      <c r="D927" s="504"/>
      <c r="E927" s="504"/>
      <c r="F927" s="504"/>
      <c r="G927" s="504"/>
      <c r="H927" s="504"/>
      <c r="I927" s="504"/>
      <c r="J927" s="504"/>
      <c r="K927" s="504"/>
      <c r="L927" s="504"/>
      <c r="M927" s="504"/>
      <c r="N927" s="504"/>
      <c r="O927" s="504"/>
      <c r="P927" s="504"/>
      <c r="Q927" s="504"/>
    </row>
    <row r="928" ht="25.15" customHeight="true" x14ac:dyDescent="0.2">
      <c r="C928" s="504"/>
      <c r="D928" s="504"/>
      <c r="E928" s="504"/>
      <c r="F928" s="504"/>
      <c r="G928" s="504"/>
      <c r="H928" s="504"/>
      <c r="I928" s="504"/>
      <c r="J928" s="504"/>
      <c r="K928" s="504"/>
      <c r="L928" s="504"/>
      <c r="M928" s="504"/>
      <c r="N928" s="504"/>
      <c r="O928" s="504"/>
      <c r="P928" s="504"/>
      <c r="Q928" s="504"/>
    </row>
    <row r="929" ht="25.15" customHeight="true" x14ac:dyDescent="0.2">
      <c r="C929" s="504"/>
      <c r="D929" s="504"/>
      <c r="E929" s="504"/>
      <c r="F929" s="504"/>
      <c r="G929" s="504"/>
      <c r="H929" s="504"/>
      <c r="I929" s="504"/>
      <c r="J929" s="504"/>
      <c r="K929" s="504"/>
      <c r="L929" s="504"/>
      <c r="M929" s="504"/>
      <c r="N929" s="504"/>
      <c r="O929" s="504"/>
      <c r="P929" s="504"/>
      <c r="Q929" s="504"/>
    </row>
    <row r="930" ht="25.15" customHeight="true" x14ac:dyDescent="0.2">
      <c r="C930" s="504"/>
      <c r="D930" s="504"/>
      <c r="E930" s="504"/>
      <c r="F930" s="504"/>
      <c r="G930" s="504"/>
      <c r="H930" s="504"/>
      <c r="I930" s="504"/>
      <c r="J930" s="504"/>
      <c r="K930" s="504"/>
      <c r="L930" s="504"/>
      <c r="M930" s="504"/>
      <c r="N930" s="504"/>
      <c r="O930" s="504"/>
      <c r="P930" s="504"/>
      <c r="Q930" s="504"/>
    </row>
    <row r="931" ht="25.15" customHeight="true" x14ac:dyDescent="0.2">
      <c r="C931" s="504"/>
      <c r="D931" s="504"/>
      <c r="E931" s="504"/>
      <c r="F931" s="504"/>
      <c r="G931" s="504"/>
      <c r="H931" s="504"/>
      <c r="I931" s="504"/>
      <c r="J931" s="504"/>
      <c r="K931" s="504"/>
      <c r="L931" s="504"/>
      <c r="M931" s="504"/>
      <c r="N931" s="504"/>
      <c r="O931" s="504"/>
      <c r="P931" s="504"/>
      <c r="Q931" s="504"/>
    </row>
    <row r="932" ht="25.15" customHeight="true" x14ac:dyDescent="0.2">
      <c r="C932" s="504"/>
      <c r="D932" s="504"/>
      <c r="E932" s="504"/>
      <c r="F932" s="504"/>
      <c r="G932" s="504"/>
      <c r="H932" s="504"/>
      <c r="I932" s="504"/>
      <c r="J932" s="504"/>
      <c r="K932" s="504"/>
      <c r="L932" s="504"/>
      <c r="M932" s="504"/>
      <c r="N932" s="504"/>
      <c r="O932" s="504"/>
      <c r="P932" s="504"/>
      <c r="Q932" s="504"/>
    </row>
    <row r="933" ht="25.15" customHeight="true" x14ac:dyDescent="0.2">
      <c r="C933" s="504"/>
      <c r="D933" s="504"/>
      <c r="E933" s="504"/>
      <c r="F933" s="504"/>
      <c r="G933" s="504"/>
      <c r="H933" s="504"/>
      <c r="I933" s="504"/>
      <c r="J933" s="504"/>
      <c r="K933" s="504"/>
      <c r="L933" s="504"/>
      <c r="M933" s="504"/>
      <c r="N933" s="504"/>
      <c r="O933" s="504"/>
      <c r="P933" s="504"/>
      <c r="Q933" s="504"/>
    </row>
    <row r="934" ht="25.15" customHeight="true" x14ac:dyDescent="0.2">
      <c r="C934" s="504"/>
      <c r="D934" s="504"/>
      <c r="E934" s="504"/>
      <c r="F934" s="504"/>
      <c r="G934" s="504"/>
      <c r="H934" s="504"/>
      <c r="I934" s="504"/>
      <c r="J934" s="504"/>
      <c r="K934" s="504"/>
      <c r="L934" s="504"/>
      <c r="M934" s="504"/>
      <c r="N934" s="504"/>
      <c r="O934" s="504"/>
      <c r="P934" s="504"/>
      <c r="Q934" s="504"/>
    </row>
    <row r="935" ht="25.15" customHeight="true" x14ac:dyDescent="0.2">
      <c r="C935" s="504"/>
      <c r="D935" s="504"/>
      <c r="E935" s="504"/>
      <c r="F935" s="504"/>
      <c r="G935" s="504"/>
      <c r="H935" s="504"/>
      <c r="I935" s="504"/>
      <c r="J935" s="504"/>
      <c r="K935" s="504"/>
      <c r="L935" s="504"/>
      <c r="M935" s="504"/>
      <c r="N935" s="504"/>
      <c r="O935" s="504"/>
      <c r="P935" s="504"/>
      <c r="Q935" s="504"/>
    </row>
    <row r="936" ht="25.15" customHeight="true" x14ac:dyDescent="0.2">
      <c r="C936" s="504"/>
      <c r="D936" s="504"/>
      <c r="E936" s="504"/>
      <c r="F936" s="504"/>
      <c r="G936" s="504"/>
      <c r="H936" s="504"/>
      <c r="I936" s="504"/>
      <c r="J936" s="504"/>
      <c r="K936" s="504"/>
      <c r="L936" s="504"/>
      <c r="M936" s="504"/>
      <c r="N936" s="504"/>
      <c r="O936" s="504"/>
      <c r="P936" s="504"/>
      <c r="Q936" s="504"/>
    </row>
    <row r="937" ht="25.15" customHeight="true" x14ac:dyDescent="0.2">
      <c r="C937" s="504"/>
      <c r="D937" s="504"/>
      <c r="E937" s="504"/>
      <c r="F937" s="504"/>
      <c r="G937" s="504"/>
      <c r="H937" s="504"/>
      <c r="I937" s="504"/>
      <c r="J937" s="504"/>
      <c r="K937" s="504"/>
      <c r="L937" s="504"/>
      <c r="M937" s="504"/>
      <c r="N937" s="504"/>
      <c r="O937" s="504"/>
      <c r="P937" s="504"/>
      <c r="Q937" s="504"/>
    </row>
    <row r="938" ht="25.15" customHeight="true" x14ac:dyDescent="0.2">
      <c r="C938" s="504"/>
      <c r="D938" s="504"/>
      <c r="E938" s="504"/>
      <c r="F938" s="504"/>
      <c r="G938" s="504"/>
      <c r="H938" s="504"/>
      <c r="I938" s="504"/>
      <c r="J938" s="504"/>
      <c r="K938" s="504"/>
      <c r="L938" s="504"/>
      <c r="M938" s="504"/>
      <c r="N938" s="504"/>
      <c r="O938" s="504"/>
      <c r="P938" s="504"/>
      <c r="Q938" s="504"/>
    </row>
    <row r="939" ht="25.15" customHeight="true" x14ac:dyDescent="0.2">
      <c r="C939" s="504"/>
      <c r="D939" s="504"/>
      <c r="E939" s="504"/>
      <c r="F939" s="504"/>
      <c r="G939" s="504"/>
      <c r="H939" s="504"/>
      <c r="I939" s="504"/>
      <c r="J939" s="504"/>
      <c r="K939" s="504"/>
      <c r="L939" s="504"/>
      <c r="M939" s="504"/>
      <c r="N939" s="504"/>
      <c r="O939" s="504"/>
      <c r="P939" s="504"/>
      <c r="Q939" s="504"/>
    </row>
    <row r="940" ht="25.15" customHeight="true" x14ac:dyDescent="0.2">
      <c r="C940" s="504"/>
      <c r="D940" s="504"/>
      <c r="E940" s="504"/>
      <c r="F940" s="504"/>
      <c r="G940" s="504"/>
      <c r="H940" s="504"/>
      <c r="I940" s="504"/>
      <c r="J940" s="504"/>
      <c r="K940" s="504"/>
      <c r="L940" s="504"/>
      <c r="M940" s="504"/>
      <c r="N940" s="504"/>
      <c r="O940" s="504"/>
      <c r="P940" s="504"/>
      <c r="Q940" s="504"/>
    </row>
    <row r="941" ht="25.15" customHeight="true" x14ac:dyDescent="0.2">
      <c r="C941" s="504"/>
      <c r="D941" s="504"/>
      <c r="E941" s="504"/>
      <c r="F941" s="504"/>
      <c r="G941" s="504"/>
      <c r="H941" s="504"/>
      <c r="I941" s="504"/>
      <c r="J941" s="504"/>
      <c r="K941" s="504"/>
      <c r="L941" s="504"/>
      <c r="M941" s="504"/>
      <c r="N941" s="504"/>
      <c r="O941" s="504"/>
      <c r="P941" s="504"/>
      <c r="Q941" s="504"/>
    </row>
    <row r="942" ht="25.15" customHeight="true" x14ac:dyDescent="0.2">
      <c r="C942" s="504"/>
      <c r="D942" s="504"/>
      <c r="E942" s="504"/>
      <c r="F942" s="504"/>
      <c r="G942" s="504"/>
      <c r="H942" s="504"/>
      <c r="I942" s="504"/>
      <c r="J942" s="504"/>
      <c r="K942" s="504"/>
      <c r="L942" s="504"/>
      <c r="M942" s="504"/>
      <c r="N942" s="504"/>
      <c r="O942" s="504"/>
      <c r="P942" s="504"/>
      <c r="Q942" s="504"/>
    </row>
    <row r="943" ht="25.15" customHeight="true" x14ac:dyDescent="0.2">
      <c r="C943" s="504"/>
      <c r="D943" s="504"/>
      <c r="E943" s="504"/>
      <c r="F943" s="504"/>
      <c r="G943" s="504"/>
      <c r="H943" s="504"/>
      <c r="I943" s="504"/>
      <c r="J943" s="504"/>
      <c r="K943" s="504"/>
      <c r="L943" s="504"/>
      <c r="M943" s="504"/>
      <c r="N943" s="504"/>
      <c r="O943" s="504"/>
      <c r="P943" s="504"/>
      <c r="Q943" s="504"/>
    </row>
    <row r="944" ht="25.15" customHeight="true" x14ac:dyDescent="0.2">
      <c r="C944" s="504"/>
      <c r="D944" s="504"/>
      <c r="E944" s="504"/>
      <c r="F944" s="504"/>
      <c r="G944" s="504"/>
      <c r="H944" s="504"/>
      <c r="I944" s="504"/>
      <c r="J944" s="504"/>
      <c r="K944" s="504"/>
      <c r="L944" s="504"/>
      <c r="M944" s="504"/>
      <c r="N944" s="504"/>
      <c r="O944" s="504"/>
      <c r="P944" s="504"/>
      <c r="Q944" s="504"/>
    </row>
    <row r="945" ht="25.15" customHeight="true" x14ac:dyDescent="0.2">
      <c r="C945" s="504"/>
      <c r="D945" s="504"/>
      <c r="E945" s="504"/>
      <c r="F945" s="504"/>
      <c r="G945" s="504"/>
      <c r="H945" s="504"/>
      <c r="I945" s="504"/>
      <c r="J945" s="504"/>
      <c r="K945" s="504"/>
      <c r="L945" s="504"/>
      <c r="M945" s="504"/>
      <c r="N945" s="504"/>
      <c r="O945" s="504"/>
      <c r="P945" s="504"/>
      <c r="Q945" s="504"/>
    </row>
    <row r="946" ht="25.15" customHeight="true" x14ac:dyDescent="0.2">
      <c r="C946" s="504"/>
      <c r="D946" s="504"/>
      <c r="E946" s="504"/>
      <c r="F946" s="504"/>
      <c r="G946" s="504"/>
      <c r="H946" s="504"/>
      <c r="I946" s="504"/>
      <c r="J946" s="504"/>
      <c r="K946" s="504"/>
      <c r="L946" s="504"/>
      <c r="M946" s="504"/>
      <c r="N946" s="504"/>
      <c r="O946" s="504"/>
      <c r="P946" s="504"/>
      <c r="Q946" s="504"/>
    </row>
    <row r="947" ht="25.15" customHeight="true" x14ac:dyDescent="0.2">
      <c r="C947" s="504"/>
      <c r="D947" s="504"/>
      <c r="E947" s="504"/>
      <c r="F947" s="504"/>
      <c r="G947" s="504"/>
      <c r="H947" s="504"/>
      <c r="I947" s="504"/>
      <c r="J947" s="504"/>
      <c r="K947" s="504"/>
      <c r="L947" s="504"/>
      <c r="M947" s="504"/>
      <c r="N947" s="504"/>
      <c r="O947" s="504"/>
      <c r="P947" s="504"/>
      <c r="Q947" s="504"/>
    </row>
    <row r="948" ht="25.15" customHeight="true" x14ac:dyDescent="0.2">
      <c r="C948" s="504"/>
      <c r="D948" s="504"/>
      <c r="E948" s="504"/>
      <c r="F948" s="504"/>
      <c r="G948" s="504"/>
      <c r="H948" s="504"/>
      <c r="I948" s="504"/>
      <c r="J948" s="504"/>
      <c r="K948" s="504"/>
      <c r="L948" s="504"/>
      <c r="M948" s="504"/>
      <c r="N948" s="504"/>
      <c r="O948" s="504"/>
      <c r="P948" s="504"/>
      <c r="Q948" s="504"/>
    </row>
    <row r="949" ht="25.15" customHeight="true" x14ac:dyDescent="0.2">
      <c r="C949" s="504"/>
      <c r="D949" s="504"/>
      <c r="E949" s="504"/>
      <c r="F949" s="504"/>
      <c r="G949" s="504"/>
      <c r="H949" s="504"/>
      <c r="I949" s="504"/>
      <c r="J949" s="504"/>
      <c r="K949" s="504"/>
      <c r="L949" s="504"/>
      <c r="M949" s="504"/>
      <c r="N949" s="504"/>
      <c r="O949" s="504"/>
      <c r="P949" s="504"/>
      <c r="Q949" s="504"/>
    </row>
    <row r="950" ht="25.15" customHeight="true" x14ac:dyDescent="0.2">
      <c r="C950" s="504"/>
      <c r="D950" s="504"/>
      <c r="E950" s="504"/>
      <c r="F950" s="504"/>
      <c r="G950" s="504"/>
      <c r="H950" s="504"/>
      <c r="I950" s="504"/>
      <c r="J950" s="504"/>
      <c r="K950" s="504"/>
      <c r="L950" s="504"/>
      <c r="M950" s="504"/>
      <c r="N950" s="504"/>
      <c r="O950" s="504"/>
      <c r="P950" s="504"/>
      <c r="Q950" s="504"/>
    </row>
    <row r="951" ht="25.15" customHeight="true" x14ac:dyDescent="0.2">
      <c r="C951" s="504"/>
      <c r="D951" s="504"/>
      <c r="E951" s="504"/>
      <c r="F951" s="504"/>
      <c r="G951" s="504"/>
      <c r="H951" s="504"/>
      <c r="I951" s="504"/>
      <c r="J951" s="504"/>
      <c r="K951" s="504"/>
      <c r="L951" s="504"/>
      <c r="M951" s="504"/>
      <c r="N951" s="504"/>
      <c r="O951" s="504"/>
      <c r="P951" s="504"/>
      <c r="Q951" s="504"/>
    </row>
    <row r="952" ht="25.15" customHeight="true" x14ac:dyDescent="0.2">
      <c r="C952" s="504"/>
      <c r="D952" s="504"/>
      <c r="E952" s="504"/>
      <c r="F952" s="504"/>
      <c r="G952" s="504"/>
      <c r="H952" s="504"/>
      <c r="I952" s="504"/>
      <c r="J952" s="504"/>
      <c r="K952" s="504"/>
      <c r="L952" s="504"/>
      <c r="M952" s="504"/>
      <c r="N952" s="504"/>
      <c r="O952" s="504"/>
      <c r="P952" s="504"/>
      <c r="Q952" s="504"/>
    </row>
    <row r="953" ht="25.15" customHeight="true" x14ac:dyDescent="0.2">
      <c r="C953" s="504"/>
      <c r="D953" s="504"/>
      <c r="E953" s="504"/>
      <c r="F953" s="504"/>
      <c r="G953" s="504"/>
      <c r="H953" s="504"/>
      <c r="I953" s="504"/>
      <c r="J953" s="504"/>
      <c r="K953" s="504"/>
      <c r="L953" s="504"/>
      <c r="M953" s="504"/>
      <c r="N953" s="504"/>
      <c r="O953" s="504"/>
      <c r="P953" s="504"/>
      <c r="Q953" s="504"/>
    </row>
    <row r="954" ht="25.15" customHeight="true" x14ac:dyDescent="0.2">
      <c r="C954" s="504"/>
      <c r="D954" s="504"/>
      <c r="E954" s="504"/>
      <c r="F954" s="504"/>
      <c r="G954" s="504"/>
      <c r="H954" s="504"/>
      <c r="I954" s="504"/>
      <c r="J954" s="504"/>
      <c r="K954" s="504"/>
      <c r="L954" s="504"/>
      <c r="M954" s="504"/>
      <c r="N954" s="504"/>
      <c r="O954" s="504"/>
      <c r="P954" s="504"/>
      <c r="Q954" s="504"/>
    </row>
    <row r="955" ht="25.15" customHeight="true" x14ac:dyDescent="0.2">
      <c r="C955" s="504"/>
      <c r="D955" s="504"/>
      <c r="E955" s="504"/>
      <c r="F955" s="504"/>
      <c r="G955" s="504"/>
      <c r="H955" s="504"/>
      <c r="I955" s="504"/>
      <c r="J955" s="504"/>
      <c r="K955" s="504"/>
      <c r="L955" s="504"/>
      <c r="M955" s="504"/>
      <c r="N955" s="504"/>
      <c r="O955" s="504"/>
      <c r="P955" s="504"/>
      <c r="Q955" s="504"/>
    </row>
    <row r="956" ht="25.15" customHeight="true" x14ac:dyDescent="0.2">
      <c r="C956" s="504"/>
      <c r="D956" s="504"/>
      <c r="E956" s="504"/>
      <c r="F956" s="504"/>
      <c r="G956" s="504"/>
      <c r="H956" s="504"/>
      <c r="I956" s="504"/>
      <c r="J956" s="504"/>
      <c r="K956" s="504"/>
      <c r="L956" s="504"/>
      <c r="M956" s="504"/>
      <c r="N956" s="504"/>
      <c r="O956" s="504"/>
      <c r="P956" s="504"/>
      <c r="Q956" s="504"/>
    </row>
    <row r="957" ht="25.15" customHeight="true" x14ac:dyDescent="0.2">
      <c r="C957" s="504"/>
      <c r="D957" s="504"/>
      <c r="E957" s="504"/>
      <c r="F957" s="504"/>
      <c r="G957" s="504"/>
      <c r="H957" s="504"/>
      <c r="I957" s="504"/>
      <c r="J957" s="504"/>
      <c r="K957" s="504"/>
      <c r="L957" s="504"/>
      <c r="M957" s="504"/>
      <c r="N957" s="504"/>
      <c r="O957" s="504"/>
      <c r="P957" s="504"/>
      <c r="Q957" s="504"/>
    </row>
    <row r="958" ht="25.15" customHeight="true" x14ac:dyDescent="0.2">
      <c r="C958" s="504"/>
      <c r="D958" s="504"/>
      <c r="E958" s="504"/>
      <c r="F958" s="504"/>
      <c r="G958" s="504"/>
      <c r="H958" s="504"/>
      <c r="I958" s="504"/>
      <c r="J958" s="504"/>
      <c r="K958" s="504"/>
      <c r="L958" s="504"/>
      <c r="M958" s="504"/>
      <c r="N958" s="504"/>
      <c r="O958" s="504"/>
      <c r="P958" s="504"/>
      <c r="Q958" s="504"/>
    </row>
    <row r="959" ht="25.15" customHeight="true" x14ac:dyDescent="0.2">
      <c r="C959" s="504"/>
      <c r="D959" s="504"/>
      <c r="E959" s="504"/>
      <c r="F959" s="504"/>
      <c r="G959" s="504"/>
      <c r="H959" s="504"/>
      <c r="I959" s="504"/>
      <c r="J959" s="504"/>
      <c r="K959" s="504"/>
      <c r="L959" s="504"/>
      <c r="M959" s="504"/>
      <c r="N959" s="504"/>
      <c r="O959" s="504"/>
      <c r="P959" s="504"/>
      <c r="Q959" s="504"/>
    </row>
    <row r="960" ht="25.15" customHeight="true" x14ac:dyDescent="0.2">
      <c r="C960" s="504"/>
      <c r="D960" s="504"/>
      <c r="E960" s="504"/>
      <c r="F960" s="504"/>
      <c r="G960" s="504"/>
      <c r="H960" s="504"/>
      <c r="I960" s="504"/>
      <c r="J960" s="504"/>
      <c r="K960" s="504"/>
      <c r="L960" s="504"/>
      <c r="M960" s="504"/>
      <c r="N960" s="504"/>
      <c r="O960" s="504"/>
      <c r="P960" s="504"/>
      <c r="Q960" s="504"/>
    </row>
    <row r="961" ht="25.15" customHeight="true" x14ac:dyDescent="0.2">
      <c r="C961" s="504"/>
      <c r="D961" s="504"/>
      <c r="E961" s="504"/>
      <c r="F961" s="504"/>
      <c r="G961" s="504"/>
      <c r="H961" s="504"/>
      <c r="I961" s="504"/>
      <c r="J961" s="504"/>
      <c r="K961" s="504"/>
      <c r="L961" s="504"/>
      <c r="M961" s="504"/>
      <c r="N961" s="504"/>
      <c r="O961" s="504"/>
      <c r="P961" s="504"/>
      <c r="Q961" s="504"/>
    </row>
    <row r="962" ht="25.15" customHeight="true" x14ac:dyDescent="0.2">
      <c r="C962" s="504"/>
      <c r="D962" s="504"/>
      <c r="E962" s="504"/>
      <c r="F962" s="504"/>
      <c r="G962" s="504"/>
      <c r="H962" s="504"/>
      <c r="I962" s="504"/>
      <c r="J962" s="504"/>
      <c r="K962" s="504"/>
      <c r="L962" s="504"/>
      <c r="M962" s="504"/>
      <c r="N962" s="504"/>
      <c r="O962" s="504"/>
      <c r="P962" s="504"/>
      <c r="Q962" s="504"/>
    </row>
    <row r="963" ht="25.15" customHeight="true" x14ac:dyDescent="0.2">
      <c r="C963" s="504"/>
      <c r="D963" s="504"/>
      <c r="E963" s="504"/>
      <c r="F963" s="504"/>
      <c r="G963" s="504"/>
      <c r="H963" s="504"/>
      <c r="I963" s="504"/>
      <c r="J963" s="504"/>
      <c r="K963" s="504"/>
      <c r="L963" s="504"/>
      <c r="M963" s="504"/>
      <c r="N963" s="504"/>
      <c r="O963" s="504"/>
      <c r="P963" s="504"/>
      <c r="Q963" s="504"/>
    </row>
    <row r="964" ht="25.15" customHeight="true" x14ac:dyDescent="0.2">
      <c r="C964" s="504"/>
      <c r="D964" s="504"/>
      <c r="E964" s="504"/>
      <c r="F964" s="504"/>
      <c r="G964" s="504"/>
      <c r="H964" s="504"/>
      <c r="I964" s="504"/>
      <c r="J964" s="504"/>
      <c r="K964" s="504"/>
      <c r="L964" s="504"/>
      <c r="M964" s="504"/>
      <c r="N964" s="504"/>
      <c r="O964" s="504"/>
      <c r="P964" s="504"/>
      <c r="Q964" s="504"/>
    </row>
    <row r="965" ht="25.15" customHeight="true" x14ac:dyDescent="0.2">
      <c r="C965" s="504"/>
      <c r="D965" s="504"/>
      <c r="E965" s="504"/>
      <c r="F965" s="504"/>
      <c r="G965" s="504"/>
      <c r="H965" s="504"/>
      <c r="I965" s="504"/>
      <c r="J965" s="504"/>
      <c r="K965" s="504"/>
      <c r="L965" s="504"/>
      <c r="M965" s="504"/>
      <c r="N965" s="504"/>
      <c r="O965" s="504"/>
      <c r="P965" s="504"/>
      <c r="Q965" s="504"/>
    </row>
    <row r="966" ht="25.15" customHeight="true" x14ac:dyDescent="0.2">
      <c r="C966" s="504"/>
      <c r="D966" s="504"/>
      <c r="E966" s="504"/>
      <c r="F966" s="504"/>
      <c r="G966" s="504"/>
      <c r="H966" s="504"/>
      <c r="I966" s="504"/>
      <c r="J966" s="504"/>
      <c r="K966" s="504"/>
      <c r="L966" s="504"/>
      <c r="M966" s="504"/>
      <c r="N966" s="504"/>
      <c r="O966" s="504"/>
      <c r="P966" s="504"/>
      <c r="Q966" s="504"/>
    </row>
    <row r="967" ht="25.15" customHeight="true" x14ac:dyDescent="0.2">
      <c r="C967" s="504"/>
      <c r="D967" s="504"/>
      <c r="E967" s="504"/>
      <c r="F967" s="504"/>
      <c r="G967" s="504"/>
      <c r="H967" s="504"/>
      <c r="I967" s="504"/>
      <c r="J967" s="504"/>
      <c r="K967" s="504"/>
      <c r="L967" s="504"/>
      <c r="M967" s="504"/>
      <c r="N967" s="504"/>
      <c r="O967" s="504"/>
      <c r="P967" s="504"/>
      <c r="Q967" s="504"/>
    </row>
    <row r="968" ht="25.15" customHeight="true" x14ac:dyDescent="0.2">
      <c r="C968" s="504"/>
      <c r="D968" s="504"/>
      <c r="E968" s="504"/>
      <c r="F968" s="504"/>
      <c r="G968" s="504"/>
      <c r="H968" s="504"/>
      <c r="I968" s="504"/>
      <c r="J968" s="504"/>
      <c r="K968" s="504"/>
      <c r="L968" s="504"/>
      <c r="M968" s="504"/>
      <c r="N968" s="504"/>
      <c r="O968" s="504"/>
      <c r="P968" s="504"/>
      <c r="Q968" s="504"/>
    </row>
    <row r="969" ht="25.15" customHeight="true" x14ac:dyDescent="0.2">
      <c r="C969" s="504"/>
      <c r="D969" s="504"/>
      <c r="E969" s="504"/>
      <c r="F969" s="504"/>
      <c r="G969" s="504"/>
      <c r="H969" s="504"/>
      <c r="I969" s="504"/>
      <c r="J969" s="504"/>
      <c r="K969" s="504"/>
      <c r="L969" s="504"/>
      <c r="M969" s="504"/>
      <c r="N969" s="504"/>
      <c r="O969" s="504"/>
      <c r="P969" s="504"/>
      <c r="Q969" s="504"/>
    </row>
    <row r="970" ht="25.15" customHeight="true" x14ac:dyDescent="0.2">
      <c r="C970" s="504"/>
      <c r="D970" s="504"/>
      <c r="E970" s="504"/>
      <c r="F970" s="504"/>
      <c r="G970" s="504"/>
      <c r="H970" s="504"/>
      <c r="I970" s="504"/>
      <c r="J970" s="504"/>
      <c r="K970" s="504"/>
      <c r="L970" s="504"/>
      <c r="M970" s="504"/>
      <c r="N970" s="504"/>
      <c r="O970" s="504"/>
      <c r="P970" s="504"/>
      <c r="Q970" s="504"/>
    </row>
    <row r="971" ht="25.15" customHeight="true" x14ac:dyDescent="0.2">
      <c r="C971" s="504"/>
      <c r="D971" s="504"/>
      <c r="E971" s="504"/>
      <c r="F971" s="504"/>
      <c r="G971" s="504"/>
      <c r="H971" s="504"/>
      <c r="I971" s="504"/>
      <c r="J971" s="504"/>
      <c r="K971" s="504"/>
      <c r="L971" s="504"/>
      <c r="M971" s="504"/>
      <c r="N971" s="504"/>
      <c r="O971" s="504"/>
      <c r="P971" s="504"/>
      <c r="Q971" s="504"/>
    </row>
    <row r="972" ht="25.15" customHeight="true" x14ac:dyDescent="0.2">
      <c r="C972" s="504"/>
      <c r="D972" s="504"/>
      <c r="E972" s="504"/>
      <c r="F972" s="504"/>
      <c r="G972" s="504"/>
      <c r="H972" s="504"/>
      <c r="I972" s="504"/>
      <c r="J972" s="504"/>
      <c r="K972" s="504"/>
      <c r="L972" s="504"/>
      <c r="M972" s="504"/>
      <c r="N972" s="504"/>
      <c r="O972" s="504"/>
      <c r="P972" s="504"/>
      <c r="Q972" s="504"/>
    </row>
    <row r="973" ht="25.15" customHeight="true" x14ac:dyDescent="0.2">
      <c r="C973" s="504"/>
      <c r="D973" s="504"/>
      <c r="E973" s="504"/>
      <c r="F973" s="504"/>
      <c r="G973" s="504"/>
      <c r="H973" s="504"/>
      <c r="I973" s="504"/>
      <c r="J973" s="504"/>
      <c r="K973" s="504"/>
      <c r="L973" s="504"/>
      <c r="M973" s="504"/>
      <c r="N973" s="504"/>
      <c r="O973" s="504"/>
      <c r="P973" s="504"/>
      <c r="Q973" s="504"/>
    </row>
    <row r="974" ht="25.15" customHeight="true" x14ac:dyDescent="0.2">
      <c r="C974" s="504"/>
      <c r="D974" s="504"/>
      <c r="E974" s="504"/>
      <c r="F974" s="504"/>
      <c r="G974" s="504"/>
      <c r="H974" s="504"/>
      <c r="I974" s="504"/>
      <c r="J974" s="504"/>
      <c r="K974" s="504"/>
      <c r="L974" s="504"/>
      <c r="M974" s="504"/>
      <c r="N974" s="504"/>
      <c r="O974" s="504"/>
      <c r="P974" s="504"/>
      <c r="Q974" s="504"/>
    </row>
    <row r="975" ht="25.15" customHeight="true" x14ac:dyDescent="0.2">
      <c r="C975" s="504"/>
      <c r="D975" s="504"/>
      <c r="E975" s="504"/>
      <c r="F975" s="504"/>
      <c r="G975" s="504"/>
      <c r="H975" s="504"/>
      <c r="I975" s="504"/>
      <c r="J975" s="504"/>
      <c r="K975" s="504"/>
      <c r="L975" s="504"/>
      <c r="M975" s="504"/>
      <c r="N975" s="504"/>
      <c r="O975" s="504"/>
      <c r="P975" s="504"/>
      <c r="Q975" s="504"/>
    </row>
    <row r="976" ht="25.15" customHeight="true" x14ac:dyDescent="0.2">
      <c r="C976" s="504"/>
      <c r="D976" s="504"/>
      <c r="E976" s="504"/>
      <c r="F976" s="504"/>
      <c r="G976" s="504"/>
      <c r="H976" s="504"/>
      <c r="I976" s="504"/>
      <c r="J976" s="504"/>
      <c r="K976" s="504"/>
      <c r="L976" s="504"/>
      <c r="M976" s="504"/>
      <c r="N976" s="504"/>
      <c r="O976" s="504"/>
      <c r="P976" s="504"/>
      <c r="Q976" s="504"/>
    </row>
    <row r="977" ht="25.15" customHeight="true" x14ac:dyDescent="0.2">
      <c r="C977" s="504"/>
      <c r="D977" s="504"/>
      <c r="E977" s="504"/>
      <c r="F977" s="504"/>
      <c r="G977" s="504"/>
      <c r="H977" s="504"/>
      <c r="I977" s="504"/>
      <c r="J977" s="504"/>
      <c r="K977" s="504"/>
      <c r="L977" s="504"/>
      <c r="M977" s="504"/>
      <c r="N977" s="504"/>
      <c r="O977" s="504"/>
      <c r="P977" s="504"/>
      <c r="Q977" s="504"/>
    </row>
    <row r="978" ht="25.15" customHeight="true" x14ac:dyDescent="0.2">
      <c r="C978" s="504"/>
      <c r="D978" s="504"/>
      <c r="E978" s="504"/>
      <c r="F978" s="504"/>
      <c r="G978" s="504"/>
      <c r="H978" s="504"/>
      <c r="I978" s="504"/>
      <c r="J978" s="504"/>
      <c r="K978" s="504"/>
      <c r="L978" s="504"/>
      <c r="M978" s="504"/>
      <c r="N978" s="504"/>
      <c r="O978" s="504"/>
      <c r="P978" s="504"/>
      <c r="Q978" s="504"/>
    </row>
    <row r="979" ht="25.15" customHeight="true" x14ac:dyDescent="0.2">
      <c r="C979" s="504"/>
      <c r="D979" s="504"/>
      <c r="E979" s="504"/>
      <c r="F979" s="504"/>
      <c r="G979" s="504"/>
      <c r="H979" s="504"/>
      <c r="I979" s="504"/>
      <c r="J979" s="504"/>
      <c r="K979" s="504"/>
      <c r="L979" s="504"/>
      <c r="M979" s="504"/>
      <c r="N979" s="504"/>
      <c r="O979" s="504"/>
      <c r="P979" s="504"/>
      <c r="Q979" s="504"/>
    </row>
    <row r="980" ht="25.15" customHeight="true" x14ac:dyDescent="0.2">
      <c r="C980" s="504"/>
      <c r="D980" s="504"/>
      <c r="E980" s="504"/>
      <c r="F980" s="504"/>
      <c r="G980" s="504"/>
      <c r="H980" s="504"/>
      <c r="I980" s="504"/>
      <c r="J980" s="504"/>
      <c r="K980" s="504"/>
      <c r="L980" s="504"/>
      <c r="M980" s="504"/>
      <c r="N980" s="504"/>
      <c r="O980" s="504"/>
      <c r="P980" s="504"/>
      <c r="Q980" s="504"/>
    </row>
    <row r="981" ht="25.15" customHeight="true" x14ac:dyDescent="0.2">
      <c r="C981" s="504"/>
      <c r="D981" s="504"/>
      <c r="E981" s="504"/>
      <c r="F981" s="504"/>
      <c r="G981" s="504"/>
      <c r="H981" s="504"/>
      <c r="I981" s="504"/>
      <c r="J981" s="504"/>
      <c r="K981" s="504"/>
      <c r="L981" s="504"/>
      <c r="M981" s="504"/>
      <c r="N981" s="504"/>
      <c r="O981" s="504"/>
      <c r="P981" s="504"/>
      <c r="Q981" s="504"/>
    </row>
    <row r="982" ht="25.15" customHeight="true" x14ac:dyDescent="0.2">
      <c r="C982" s="504"/>
      <c r="D982" s="504"/>
      <c r="E982" s="504"/>
      <c r="F982" s="504"/>
      <c r="G982" s="504"/>
      <c r="H982" s="504"/>
      <c r="I982" s="504"/>
      <c r="J982" s="504"/>
      <c r="K982" s="504"/>
      <c r="L982" s="504"/>
      <c r="M982" s="504"/>
      <c r="N982" s="504"/>
      <c r="O982" s="504"/>
      <c r="P982" s="504"/>
      <c r="Q982" s="504"/>
    </row>
    <row r="983" ht="25.15" customHeight="true" x14ac:dyDescent="0.2">
      <c r="C983" s="504"/>
      <c r="D983" s="504"/>
      <c r="E983" s="504"/>
      <c r="F983" s="504"/>
      <c r="G983" s="504"/>
      <c r="H983" s="504"/>
      <c r="I983" s="504"/>
      <c r="J983" s="504"/>
      <c r="K983" s="504"/>
      <c r="L983" s="504"/>
      <c r="M983" s="504"/>
      <c r="N983" s="504"/>
      <c r="O983" s="504"/>
      <c r="P983" s="504"/>
      <c r="Q983" s="504"/>
    </row>
    <row r="984" ht="25.15" customHeight="true" x14ac:dyDescent="0.2">
      <c r="C984" s="504"/>
      <c r="D984" s="504"/>
      <c r="E984" s="504"/>
      <c r="F984" s="504"/>
      <c r="G984" s="504"/>
      <c r="H984" s="504"/>
      <c r="I984" s="504"/>
      <c r="J984" s="504"/>
      <c r="K984" s="504"/>
      <c r="L984" s="504"/>
      <c r="M984" s="504"/>
      <c r="N984" s="504"/>
      <c r="O984" s="504"/>
      <c r="P984" s="504"/>
      <c r="Q984" s="504"/>
    </row>
    <row r="985" ht="25.15" customHeight="true" x14ac:dyDescent="0.2">
      <c r="C985" s="504"/>
      <c r="D985" s="504"/>
      <c r="E985" s="504"/>
      <c r="F985" s="504"/>
      <c r="G985" s="504"/>
      <c r="H985" s="504"/>
      <c r="I985" s="504"/>
      <c r="J985" s="504"/>
      <c r="K985" s="504"/>
      <c r="L985" s="504"/>
      <c r="M985" s="504"/>
      <c r="N985" s="504"/>
      <c r="O985" s="504"/>
      <c r="P985" s="504"/>
      <c r="Q985" s="504"/>
    </row>
    <row r="986" ht="25.15" customHeight="true" x14ac:dyDescent="0.2">
      <c r="C986" s="504"/>
      <c r="D986" s="504"/>
      <c r="E986" s="504"/>
      <c r="F986" s="504"/>
      <c r="G986" s="504"/>
      <c r="H986" s="504"/>
      <c r="I986" s="504"/>
      <c r="J986" s="504"/>
      <c r="K986" s="504"/>
      <c r="L986" s="504"/>
      <c r="M986" s="504"/>
      <c r="N986" s="504"/>
      <c r="O986" s="504"/>
      <c r="P986" s="504"/>
      <c r="Q986" s="504"/>
    </row>
    <row r="987" ht="25.15" customHeight="true" x14ac:dyDescent="0.2">
      <c r="C987" s="504"/>
      <c r="D987" s="504"/>
      <c r="E987" s="504"/>
      <c r="F987" s="504"/>
      <c r="G987" s="504"/>
      <c r="H987" s="504"/>
      <c r="I987" s="504"/>
      <c r="J987" s="504"/>
      <c r="K987" s="504"/>
      <c r="L987" s="504"/>
      <c r="M987" s="504"/>
      <c r="N987" s="504"/>
      <c r="O987" s="504"/>
      <c r="P987" s="504"/>
      <c r="Q987" s="504"/>
    </row>
    <row r="988" ht="25.15" customHeight="true" x14ac:dyDescent="0.2">
      <c r="C988" s="504"/>
      <c r="D988" s="504"/>
      <c r="E988" s="504"/>
      <c r="F988" s="504"/>
      <c r="G988" s="504"/>
      <c r="H988" s="504"/>
      <c r="I988" s="504"/>
      <c r="J988" s="504"/>
      <c r="K988" s="504"/>
      <c r="L988" s="504"/>
      <c r="M988" s="504"/>
      <c r="N988" s="504"/>
      <c r="O988" s="504"/>
      <c r="P988" s="504"/>
      <c r="Q988" s="504"/>
    </row>
    <row r="989" ht="25.15" customHeight="true" x14ac:dyDescent="0.2">
      <c r="C989" s="504"/>
      <c r="D989" s="504"/>
      <c r="E989" s="504"/>
      <c r="F989" s="504"/>
      <c r="G989" s="504"/>
      <c r="H989" s="504"/>
      <c r="I989" s="504"/>
      <c r="J989" s="504"/>
      <c r="K989" s="504"/>
      <c r="L989" s="504"/>
      <c r="M989" s="504"/>
      <c r="N989" s="504"/>
      <c r="O989" s="504"/>
      <c r="P989" s="504"/>
      <c r="Q989" s="504"/>
    </row>
    <row r="990" ht="25.15" customHeight="true" x14ac:dyDescent="0.2">
      <c r="C990" s="504"/>
      <c r="D990" s="504"/>
      <c r="E990" s="504"/>
      <c r="F990" s="504"/>
      <c r="G990" s="504"/>
      <c r="H990" s="504"/>
      <c r="I990" s="504"/>
      <c r="J990" s="504"/>
      <c r="K990" s="504"/>
      <c r="L990" s="504"/>
      <c r="M990" s="504"/>
      <c r="N990" s="504"/>
      <c r="O990" s="504"/>
      <c r="P990" s="504"/>
      <c r="Q990" s="504"/>
    </row>
    <row r="991" ht="25.15" customHeight="true" x14ac:dyDescent="0.2">
      <c r="C991" s="504"/>
      <c r="D991" s="504"/>
      <c r="E991" s="504"/>
      <c r="F991" s="504"/>
      <c r="G991" s="504"/>
      <c r="H991" s="504"/>
      <c r="I991" s="504"/>
      <c r="J991" s="504"/>
      <c r="K991" s="504"/>
      <c r="L991" s="504"/>
      <c r="M991" s="504"/>
      <c r="N991" s="504"/>
      <c r="O991" s="504"/>
      <c r="P991" s="504"/>
      <c r="Q991" s="504"/>
    </row>
    <row r="992" ht="25.15" customHeight="true" x14ac:dyDescent="0.2">
      <c r="C992" s="504"/>
      <c r="D992" s="504"/>
      <c r="E992" s="504"/>
      <c r="F992" s="504"/>
      <c r="G992" s="504"/>
      <c r="H992" s="504"/>
      <c r="I992" s="504"/>
      <c r="J992" s="504"/>
      <c r="K992" s="504"/>
      <c r="L992" s="504"/>
      <c r="M992" s="504"/>
      <c r="N992" s="504"/>
      <c r="O992" s="504"/>
      <c r="P992" s="504"/>
      <c r="Q992" s="504"/>
    </row>
    <row r="993" ht="25.15" customHeight="true" x14ac:dyDescent="0.2">
      <c r="C993" s="504"/>
      <c r="D993" s="504"/>
      <c r="E993" s="504"/>
      <c r="F993" s="504"/>
      <c r="G993" s="504"/>
      <c r="H993" s="504"/>
      <c r="I993" s="504"/>
      <c r="J993" s="504"/>
      <c r="K993" s="504"/>
      <c r="L993" s="504"/>
      <c r="M993" s="504"/>
      <c r="N993" s="504"/>
      <c r="O993" s="504"/>
      <c r="P993" s="504"/>
      <c r="Q993" s="504"/>
    </row>
    <row r="994" ht="25.15" customHeight="true" x14ac:dyDescent="0.2">
      <c r="C994" s="504"/>
      <c r="D994" s="504"/>
      <c r="E994" s="504"/>
      <c r="F994" s="504"/>
      <c r="G994" s="504"/>
      <c r="H994" s="504"/>
      <c r="I994" s="504"/>
      <c r="J994" s="504"/>
      <c r="K994" s="504"/>
      <c r="L994" s="504"/>
      <c r="M994" s="504"/>
      <c r="N994" s="504"/>
      <c r="O994" s="504"/>
      <c r="P994" s="504"/>
      <c r="Q994" s="504"/>
    </row>
    <row r="995" ht="25.15" customHeight="true" x14ac:dyDescent="0.2">
      <c r="C995" s="504"/>
      <c r="D995" s="504"/>
      <c r="E995" s="504"/>
      <c r="F995" s="504"/>
      <c r="G995" s="504"/>
      <c r="H995" s="504"/>
      <c r="I995" s="504"/>
      <c r="J995" s="504"/>
      <c r="K995" s="504"/>
      <c r="L995" s="504"/>
      <c r="M995" s="504"/>
      <c r="N995" s="504"/>
      <c r="O995" s="504"/>
      <c r="P995" s="504"/>
      <c r="Q995" s="504"/>
    </row>
    <row r="996" ht="25.15" customHeight="true" x14ac:dyDescent="0.2">
      <c r="C996" s="504"/>
      <c r="D996" s="504"/>
      <c r="E996" s="504"/>
      <c r="F996" s="504"/>
      <c r="G996" s="504"/>
      <c r="H996" s="504"/>
      <c r="I996" s="504"/>
      <c r="J996" s="504"/>
      <c r="K996" s="504"/>
      <c r="L996" s="504"/>
      <c r="M996" s="504"/>
      <c r="N996" s="504"/>
      <c r="O996" s="504"/>
      <c r="P996" s="504"/>
      <c r="Q996" s="504"/>
    </row>
    <row r="997" ht="25.15" customHeight="true" x14ac:dyDescent="0.2">
      <c r="C997" s="504"/>
      <c r="D997" s="504"/>
      <c r="E997" s="504"/>
      <c r="F997" s="504"/>
      <c r="G997" s="504"/>
      <c r="H997" s="504"/>
      <c r="I997" s="504"/>
      <c r="J997" s="504"/>
      <c r="K997" s="504"/>
      <c r="L997" s="504"/>
      <c r="M997" s="504"/>
      <c r="N997" s="504"/>
      <c r="O997" s="504"/>
      <c r="P997" s="504"/>
      <c r="Q997" s="504"/>
    </row>
    <row r="998" ht="25.15" customHeight="true" x14ac:dyDescent="0.2">
      <c r="C998" s="504"/>
      <c r="D998" s="504"/>
      <c r="E998" s="504"/>
      <c r="F998" s="504"/>
      <c r="G998" s="504"/>
      <c r="H998" s="504"/>
      <c r="I998" s="504"/>
      <c r="J998" s="504"/>
      <c r="K998" s="504"/>
      <c r="L998" s="504"/>
      <c r="M998" s="504"/>
      <c r="N998" s="504"/>
      <c r="O998" s="504"/>
      <c r="P998" s="504"/>
      <c r="Q998" s="504"/>
    </row>
    <row r="999" ht="25.15" customHeight="true" x14ac:dyDescent="0.2">
      <c r="C999" s="504"/>
      <c r="D999" s="504"/>
      <c r="E999" s="504"/>
      <c r="F999" s="504"/>
      <c r="G999" s="504"/>
      <c r="H999" s="504"/>
      <c r="I999" s="504"/>
      <c r="J999" s="504"/>
      <c r="K999" s="504"/>
      <c r="L999" s="504"/>
      <c r="M999" s="504"/>
      <c r="N999" s="504"/>
      <c r="O999" s="504"/>
      <c r="P999" s="504"/>
      <c r="Q999" s="504"/>
    </row>
    <row r="1000" ht="25.15" customHeight="true" x14ac:dyDescent="0.2">
      <c r="C1000" s="504"/>
      <c r="D1000" s="504"/>
      <c r="E1000" s="504"/>
      <c r="F1000" s="504"/>
      <c r="G1000" s="504"/>
      <c r="H1000" s="504"/>
      <c r="I1000" s="504"/>
      <c r="J1000" s="504"/>
      <c r="K1000" s="504"/>
      <c r="L1000" s="504"/>
      <c r="M1000" s="504"/>
      <c r="N1000" s="504"/>
      <c r="O1000" s="504"/>
      <c r="P1000" s="504"/>
      <c r="Q1000" s="504"/>
    </row>
    <row r="1001" ht="25.15" customHeight="true" x14ac:dyDescent="0.2">
      <c r="C1001" s="504"/>
      <c r="D1001" s="504"/>
      <c r="E1001" s="504"/>
      <c r="F1001" s="504"/>
      <c r="G1001" s="504"/>
      <c r="H1001" s="504"/>
      <c r="I1001" s="504"/>
      <c r="J1001" s="504"/>
      <c r="K1001" s="504"/>
      <c r="L1001" s="504"/>
      <c r="M1001" s="504"/>
      <c r="N1001" s="504"/>
      <c r="O1001" s="504"/>
      <c r="P1001" s="504"/>
      <c r="Q1001" s="504"/>
    </row>
    <row r="1002" ht="25.15" customHeight="true" x14ac:dyDescent="0.2">
      <c r="C1002" s="504"/>
      <c r="D1002" s="504"/>
      <c r="E1002" s="504"/>
      <c r="F1002" s="504"/>
      <c r="G1002" s="504"/>
      <c r="H1002" s="504"/>
      <c r="I1002" s="504"/>
      <c r="J1002" s="504"/>
      <c r="K1002" s="504"/>
      <c r="L1002" s="504"/>
      <c r="M1002" s="504"/>
      <c r="N1002" s="504"/>
      <c r="O1002" s="504"/>
      <c r="P1002" s="504"/>
      <c r="Q1002" s="504"/>
    </row>
    <row r="1003" ht="25.15" customHeight="true" x14ac:dyDescent="0.2">
      <c r="C1003" s="504"/>
      <c r="D1003" s="504"/>
      <c r="E1003" s="504"/>
      <c r="F1003" s="504"/>
      <c r="G1003" s="504"/>
      <c r="H1003" s="504"/>
      <c r="I1003" s="504"/>
      <c r="J1003" s="504"/>
      <c r="K1003" s="504"/>
      <c r="L1003" s="504"/>
      <c r="M1003" s="504"/>
      <c r="N1003" s="504"/>
      <c r="O1003" s="504"/>
      <c r="P1003" s="504"/>
      <c r="Q1003" s="504"/>
    </row>
    <row r="1004" ht="25.15" customHeight="true" x14ac:dyDescent="0.2">
      <c r="C1004" s="504"/>
      <c r="D1004" s="504"/>
      <c r="E1004" s="504"/>
      <c r="F1004" s="504"/>
      <c r="G1004" s="504"/>
      <c r="H1004" s="504"/>
      <c r="I1004" s="504"/>
      <c r="J1004" s="504"/>
      <c r="K1004" s="504"/>
      <c r="L1004" s="504"/>
      <c r="M1004" s="504"/>
      <c r="N1004" s="504"/>
      <c r="O1004" s="504"/>
      <c r="P1004" s="504"/>
      <c r="Q1004" s="504"/>
    </row>
    <row r="1005" ht="25.15" customHeight="true" x14ac:dyDescent="0.2">
      <c r="C1005" s="504"/>
      <c r="D1005" s="504"/>
      <c r="E1005" s="504"/>
      <c r="F1005" s="504"/>
      <c r="G1005" s="504"/>
      <c r="H1005" s="504"/>
      <c r="I1005" s="504"/>
      <c r="J1005" s="504"/>
      <c r="K1005" s="504"/>
      <c r="L1005" s="504"/>
      <c r="M1005" s="504"/>
      <c r="N1005" s="504"/>
      <c r="O1005" s="504"/>
      <c r="P1005" s="504"/>
      <c r="Q1005" s="504"/>
    </row>
    <row r="1006" ht="25.15" customHeight="true" x14ac:dyDescent="0.2">
      <c r="C1006" s="504"/>
      <c r="D1006" s="504"/>
      <c r="E1006" s="504"/>
      <c r="F1006" s="504"/>
      <c r="G1006" s="504"/>
      <c r="H1006" s="504"/>
      <c r="I1006" s="504"/>
      <c r="J1006" s="504"/>
      <c r="K1006" s="504"/>
      <c r="L1006" s="504"/>
      <c r="M1006" s="504"/>
      <c r="N1006" s="504"/>
      <c r="O1006" s="504"/>
      <c r="P1006" s="504"/>
      <c r="Q1006" s="504"/>
    </row>
    <row r="1007" ht="25.15" customHeight="true" x14ac:dyDescent="0.2">
      <c r="C1007" s="504"/>
      <c r="D1007" s="504"/>
      <c r="E1007" s="504"/>
      <c r="F1007" s="504"/>
      <c r="G1007" s="504"/>
      <c r="H1007" s="504"/>
      <c r="I1007" s="504"/>
      <c r="J1007" s="504"/>
      <c r="K1007" s="504"/>
      <c r="L1007" s="504"/>
      <c r="M1007" s="504"/>
      <c r="N1007" s="504"/>
      <c r="O1007" s="504"/>
      <c r="P1007" s="504"/>
      <c r="Q1007" s="504"/>
    </row>
    <row r="1008" ht="25.15" customHeight="true" x14ac:dyDescent="0.2">
      <c r="C1008" s="504"/>
      <c r="D1008" s="504"/>
      <c r="E1008" s="504"/>
      <c r="F1008" s="504"/>
      <c r="G1008" s="504"/>
      <c r="H1008" s="504"/>
      <c r="I1008" s="504"/>
      <c r="J1008" s="504"/>
      <c r="K1008" s="504"/>
      <c r="L1008" s="504"/>
      <c r="M1008" s="504"/>
      <c r="N1008" s="504"/>
      <c r="O1008" s="504"/>
      <c r="P1008" s="504"/>
      <c r="Q1008" s="504"/>
    </row>
    <row r="1009" ht="25.15" customHeight="true" x14ac:dyDescent="0.2">
      <c r="C1009" s="504"/>
      <c r="D1009" s="504"/>
      <c r="E1009" s="504"/>
      <c r="F1009" s="504"/>
      <c r="G1009" s="504"/>
      <c r="H1009" s="504"/>
      <c r="I1009" s="504"/>
      <c r="J1009" s="504"/>
      <c r="K1009" s="504"/>
      <c r="L1009" s="504"/>
      <c r="M1009" s="504"/>
      <c r="N1009" s="504"/>
      <c r="O1009" s="504"/>
      <c r="P1009" s="504"/>
      <c r="Q1009" s="504"/>
    </row>
    <row r="1010" ht="25.15" customHeight="true" x14ac:dyDescent="0.2">
      <c r="C1010" s="504"/>
      <c r="D1010" s="504"/>
      <c r="E1010" s="504"/>
      <c r="F1010" s="504"/>
      <c r="G1010" s="504"/>
      <c r="H1010" s="504"/>
      <c r="I1010" s="504"/>
      <c r="J1010" s="504"/>
      <c r="K1010" s="504"/>
      <c r="L1010" s="504"/>
      <c r="M1010" s="504"/>
      <c r="N1010" s="504"/>
      <c r="O1010" s="504"/>
      <c r="P1010" s="504"/>
      <c r="Q1010" s="504"/>
    </row>
    <row r="1011" ht="25.15" customHeight="true" x14ac:dyDescent="0.2">
      <c r="C1011" s="504"/>
      <c r="D1011" s="504"/>
      <c r="E1011" s="504"/>
      <c r="F1011" s="504"/>
      <c r="G1011" s="504"/>
      <c r="H1011" s="504"/>
      <c r="I1011" s="504"/>
      <c r="J1011" s="504"/>
      <c r="K1011" s="504"/>
      <c r="L1011" s="504"/>
      <c r="M1011" s="504"/>
      <c r="N1011" s="504"/>
      <c r="O1011" s="504"/>
      <c r="P1011" s="504"/>
      <c r="Q1011" s="504"/>
    </row>
    <row r="1012" ht="25.15" customHeight="true" x14ac:dyDescent="0.2">
      <c r="C1012" s="504"/>
      <c r="D1012" s="504"/>
      <c r="E1012" s="504"/>
      <c r="F1012" s="504"/>
      <c r="G1012" s="504"/>
      <c r="H1012" s="504"/>
      <c r="I1012" s="504"/>
      <c r="J1012" s="504"/>
      <c r="K1012" s="504"/>
      <c r="L1012" s="504"/>
      <c r="M1012" s="504"/>
      <c r="N1012" s="504"/>
      <c r="O1012" s="504"/>
      <c r="P1012" s="504"/>
      <c r="Q1012" s="504"/>
    </row>
    <row r="1013" ht="25.15" customHeight="true" x14ac:dyDescent="0.2">
      <c r="C1013" s="504"/>
      <c r="D1013" s="504"/>
      <c r="E1013" s="504"/>
      <c r="F1013" s="504"/>
      <c r="G1013" s="504"/>
      <c r="H1013" s="504"/>
      <c r="I1013" s="504"/>
      <c r="J1013" s="504"/>
      <c r="K1013" s="504"/>
      <c r="L1013" s="504"/>
      <c r="M1013" s="504"/>
      <c r="N1013" s="504"/>
      <c r="O1013" s="504"/>
      <c r="P1013" s="504"/>
      <c r="Q1013" s="504"/>
    </row>
    <row r="1014" ht="25.15" customHeight="true" x14ac:dyDescent="0.2">
      <c r="C1014" s="504"/>
      <c r="D1014" s="504"/>
      <c r="E1014" s="504"/>
      <c r="F1014" s="504"/>
      <c r="G1014" s="504"/>
      <c r="H1014" s="504"/>
      <c r="I1014" s="504"/>
      <c r="J1014" s="504"/>
      <c r="K1014" s="504"/>
      <c r="L1014" s="504"/>
      <c r="M1014" s="504"/>
      <c r="N1014" s="504"/>
      <c r="O1014" s="504"/>
      <c r="P1014" s="504"/>
      <c r="Q1014" s="504"/>
    </row>
    <row r="1015" ht="25.15" customHeight="true" x14ac:dyDescent="0.2">
      <c r="C1015" s="504"/>
      <c r="D1015" s="504"/>
      <c r="E1015" s="504"/>
      <c r="F1015" s="504"/>
      <c r="G1015" s="504"/>
      <c r="H1015" s="504"/>
      <c r="I1015" s="504"/>
      <c r="J1015" s="504"/>
      <c r="K1015" s="504"/>
      <c r="L1015" s="504"/>
      <c r="M1015" s="504"/>
      <c r="N1015" s="504"/>
      <c r="O1015" s="504"/>
      <c r="P1015" s="504"/>
      <c r="Q1015" s="504"/>
    </row>
    <row r="1016" ht="25.15" customHeight="true" x14ac:dyDescent="0.2">
      <c r="C1016" s="504"/>
      <c r="D1016" s="504"/>
      <c r="E1016" s="504"/>
      <c r="F1016" s="504"/>
      <c r="G1016" s="504"/>
      <c r="H1016" s="504"/>
      <c r="I1016" s="504"/>
      <c r="J1016" s="504"/>
      <c r="K1016" s="504"/>
      <c r="L1016" s="504"/>
      <c r="M1016" s="504"/>
      <c r="N1016" s="504"/>
      <c r="O1016" s="504"/>
      <c r="P1016" s="504"/>
      <c r="Q1016" s="504"/>
    </row>
    <row r="1017" ht="25.15" customHeight="true" x14ac:dyDescent="0.2">
      <c r="C1017" s="504"/>
      <c r="D1017" s="504"/>
      <c r="E1017" s="504"/>
      <c r="F1017" s="504"/>
      <c r="G1017" s="504"/>
      <c r="H1017" s="504"/>
      <c r="I1017" s="504"/>
      <c r="J1017" s="504"/>
      <c r="K1017" s="504"/>
      <c r="L1017" s="504"/>
      <c r="M1017" s="504"/>
      <c r="N1017" s="504"/>
      <c r="O1017" s="504"/>
      <c r="P1017" s="504"/>
      <c r="Q1017" s="504"/>
    </row>
    <row r="1018" ht="25.15" customHeight="true" x14ac:dyDescent="0.2">
      <c r="C1018" s="504"/>
      <c r="D1018" s="504"/>
      <c r="E1018" s="504"/>
      <c r="F1018" s="504"/>
      <c r="G1018" s="504"/>
      <c r="H1018" s="504"/>
      <c r="I1018" s="504"/>
      <c r="J1018" s="504"/>
      <c r="K1018" s="504"/>
      <c r="L1018" s="504"/>
      <c r="M1018" s="504"/>
      <c r="N1018" s="504"/>
      <c r="O1018" s="504"/>
      <c r="P1018" s="504"/>
      <c r="Q1018" s="504"/>
    </row>
    <row r="1019" ht="25.15" customHeight="true" x14ac:dyDescent="0.2">
      <c r="C1019" s="504"/>
      <c r="D1019" s="504"/>
      <c r="E1019" s="504"/>
      <c r="F1019" s="504"/>
      <c r="G1019" s="504"/>
      <c r="H1019" s="504"/>
      <c r="I1019" s="504"/>
      <c r="J1019" s="504"/>
      <c r="K1019" s="504"/>
      <c r="L1019" s="504"/>
      <c r="M1019" s="504"/>
      <c r="N1019" s="504"/>
      <c r="O1019" s="504"/>
      <c r="P1019" s="504"/>
      <c r="Q1019" s="504"/>
    </row>
    <row r="1020" ht="25.15" customHeight="true" x14ac:dyDescent="0.2">
      <c r="C1020" s="504"/>
      <c r="D1020" s="504"/>
      <c r="E1020" s="504"/>
      <c r="F1020" s="504"/>
      <c r="G1020" s="504"/>
      <c r="H1020" s="504"/>
      <c r="I1020" s="504"/>
      <c r="J1020" s="504"/>
      <c r="K1020" s="504"/>
      <c r="L1020" s="504"/>
      <c r="M1020" s="504"/>
      <c r="N1020" s="504"/>
      <c r="O1020" s="504"/>
      <c r="P1020" s="504"/>
      <c r="Q1020" s="504"/>
    </row>
    <row r="1021" ht="25.15" customHeight="true" x14ac:dyDescent="0.2">
      <c r="C1021" s="504"/>
      <c r="D1021" s="504"/>
      <c r="E1021" s="504"/>
      <c r="F1021" s="504"/>
      <c r="G1021" s="504"/>
      <c r="H1021" s="504"/>
      <c r="I1021" s="504"/>
      <c r="J1021" s="504"/>
      <c r="K1021" s="504"/>
      <c r="L1021" s="504"/>
      <c r="M1021" s="504"/>
      <c r="N1021" s="504"/>
      <c r="O1021" s="504"/>
      <c r="P1021" s="504"/>
      <c r="Q1021" s="504"/>
    </row>
    <row r="1022" ht="25.15" customHeight="true" x14ac:dyDescent="0.2">
      <c r="C1022" s="504"/>
      <c r="D1022" s="504"/>
      <c r="E1022" s="504"/>
      <c r="F1022" s="504"/>
      <c r="G1022" s="504"/>
      <c r="H1022" s="504"/>
      <c r="I1022" s="504"/>
      <c r="J1022" s="504"/>
      <c r="K1022" s="504"/>
      <c r="L1022" s="504"/>
      <c r="M1022" s="504"/>
      <c r="N1022" s="504"/>
      <c r="O1022" s="504"/>
      <c r="P1022" s="504"/>
      <c r="Q1022" s="504"/>
    </row>
    <row r="1023" ht="25.15" customHeight="true" x14ac:dyDescent="0.2">
      <c r="C1023" s="504"/>
      <c r="D1023" s="504"/>
      <c r="E1023" s="504"/>
      <c r="F1023" s="504"/>
      <c r="G1023" s="504"/>
      <c r="H1023" s="504"/>
      <c r="I1023" s="504"/>
      <c r="J1023" s="504"/>
      <c r="K1023" s="504"/>
      <c r="L1023" s="504"/>
      <c r="M1023" s="504"/>
      <c r="N1023" s="504"/>
      <c r="O1023" s="504"/>
      <c r="P1023" s="504"/>
      <c r="Q1023" s="504"/>
    </row>
    <row r="1024" ht="25.15" customHeight="true" x14ac:dyDescent="0.2">
      <c r="C1024" s="504"/>
      <c r="D1024" s="504"/>
      <c r="E1024" s="504"/>
      <c r="F1024" s="504"/>
      <c r="G1024" s="504"/>
      <c r="H1024" s="504"/>
      <c r="I1024" s="504"/>
      <c r="J1024" s="504"/>
      <c r="K1024" s="504"/>
      <c r="L1024" s="504"/>
      <c r="M1024" s="504"/>
      <c r="N1024" s="504"/>
      <c r="O1024" s="504"/>
      <c r="P1024" s="504"/>
      <c r="Q1024" s="504"/>
    </row>
    <row r="1025" s="212" customFormat="true" ht="21" customHeight="true" x14ac:dyDescent="0.2">
      <c r="A1025" s="1820" t="s">
        <v>370</v>
      </c>
      <c r="B1025" s="1821"/>
      <c r="C1025" s="1822"/>
      <c r="BA1025" s="217"/>
      <c r="BB1025" s="284"/>
      <c r="BC1025"/>
      <c r="BD1025"/>
      <c r="BE1025"/>
      <c r="BF1025"/>
      <c r="BG1025"/>
      <c r="BH1025"/>
      <c r="BI1025"/>
      <c r="BJ1025"/>
      <c r="BK1025"/>
      <c r="BL1025"/>
      <c r="BM1025"/>
      <c r="BN1025"/>
      <c r="BO1025"/>
      <c r="BP1025"/>
      <c r="BQ1025"/>
      <c r="BR1025"/>
      <c r="BS1025"/>
      <c r="BT1025"/>
      <c r="BU1025"/>
      <c r="BV1025"/>
      <c r="BW1025"/>
      <c r="BX1025"/>
      <c r="BY1025" s="217"/>
      <c r="BZ1025" s="218"/>
      <c r="CA1025" s="218"/>
      <c r="CB1025" s="218"/>
      <c r="CC1025" s="218"/>
      <c r="CD1025" s="218"/>
      <c r="CE1025" s="218"/>
      <c r="CF1025" s="218"/>
      <c r="CG1025" s="218"/>
      <c r="CH1025" s="218"/>
      <c r="CI1025" s="218"/>
      <c r="CJ1025" s="218"/>
      <c r="CK1025" s="218"/>
      <c r="CL1025" s="218"/>
      <c r="CM1025" s="218"/>
      <c r="CN1025" s="218"/>
      <c r="CO1025" s="218"/>
      <c r="CP1025" s="218"/>
      <c r="CQ1025" s="218"/>
      <c r="CR1025" s="218"/>
      <c r="CS1025" s="218"/>
      <c r="CT1025" s="218"/>
      <c r="CU1025" s="218"/>
      <c r="CV1025" s="218"/>
      <c r="CW1025" s="218"/>
      <c r="CX1025" s="218"/>
      <c r="CY1025" s="218"/>
      <c r="CZ1025" s="218"/>
    </row>
    <row r="1026" s="212" customFormat="true" ht="15.95" customHeight="true" x14ac:dyDescent="0.2">
      <c r="A1026" s="1823" t="s">
        <v>209</v>
      </c>
      <c r="B1026" s="1824"/>
      <c r="C1026" s="457" t="s">
        <v>210</v>
      </c>
      <c r="BA1026" s="217"/>
      <c r="BB1026" s="284"/>
      <c r="BC1026"/>
      <c r="BD1026"/>
      <c r="BE1026"/>
      <c r="BF1026"/>
      <c r="BG1026"/>
      <c r="BH1026"/>
      <c r="BI1026"/>
      <c r="BJ1026"/>
      <c r="BK1026"/>
      <c r="BL1026"/>
      <c r="BM1026"/>
      <c r="BN1026"/>
      <c r="BO1026"/>
      <c r="BP1026"/>
      <c r="BQ1026"/>
      <c r="BR1026"/>
      <c r="BS1026"/>
      <c r="BT1026"/>
      <c r="BU1026"/>
      <c r="BV1026"/>
      <c r="BW1026"/>
      <c r="BX1026"/>
      <c r="BY1026" s="217"/>
      <c r="BZ1026" s="218"/>
      <c r="CA1026" s="218"/>
      <c r="CB1026" s="218"/>
      <c r="CC1026" s="218"/>
      <c r="CD1026" s="218"/>
      <c r="CE1026" s="218"/>
      <c r="CF1026" s="218"/>
      <c r="CG1026" s="218"/>
      <c r="CH1026" s="218"/>
      <c r="CI1026" s="218"/>
      <c r="CJ1026" s="218"/>
      <c r="CK1026" s="218"/>
      <c r="CL1026" s="218"/>
      <c r="CM1026" s="218"/>
      <c r="CN1026" s="218"/>
      <c r="CO1026" s="218"/>
      <c r="CP1026" s="218"/>
      <c r="CQ1026" s="218"/>
      <c r="CR1026" s="218"/>
      <c r="CS1026" s="218"/>
      <c r="CT1026" s="218"/>
      <c r="CU1026" s="218"/>
      <c r="CV1026" s="218"/>
      <c r="CW1026" s="218"/>
      <c r="CX1026" s="218"/>
      <c r="CY1026" s="218"/>
      <c r="CZ1026" s="218"/>
    </row>
    <row r="1027" s="212" customFormat="true" ht="17.1" hidden="true" customHeight="true" x14ac:dyDescent="0.2">
      <c r="A1027" s="458" t="s">
        <v>211</v>
      </c>
      <c r="B1027" s="459" t="s">
        <v>212</v>
      </c>
      <c r="C1027" s="460">
        <v>601509</v>
      </c>
      <c r="BA1027" s="217"/>
      <c r="BB1027" s="284"/>
      <c r="BC1027"/>
      <c r="BD1027"/>
      <c r="BE1027"/>
      <c r="BF1027"/>
      <c r="BG1027"/>
      <c r="BH1027"/>
      <c r="BI1027"/>
      <c r="BJ1027"/>
      <c r="BK1027"/>
      <c r="BL1027"/>
      <c r="BM1027"/>
      <c r="BN1027"/>
      <c r="BO1027"/>
      <c r="BP1027"/>
      <c r="BQ1027"/>
      <c r="BR1027"/>
      <c r="BS1027"/>
      <c r="BT1027"/>
      <c r="BU1027"/>
      <c r="BV1027"/>
      <c r="BW1027"/>
      <c r="BX1027"/>
      <c r="BY1027" s="217"/>
      <c r="BZ1027" s="218"/>
      <c r="CA1027" s="218"/>
      <c r="CB1027" s="218"/>
      <c r="CC1027" s="218"/>
      <c r="CD1027" s="218"/>
      <c r="CE1027" s="218"/>
      <c r="CF1027" s="218"/>
      <c r="CG1027" s="218"/>
      <c r="CH1027" s="218"/>
      <c r="CI1027" s="218"/>
      <c r="CJ1027" s="218"/>
      <c r="CK1027" s="218"/>
      <c r="CL1027" s="218"/>
      <c r="CM1027" s="218"/>
      <c r="CN1027" s="218"/>
      <c r="CO1027" s="218"/>
      <c r="CP1027" s="218"/>
      <c r="CQ1027" s="218"/>
      <c r="CR1027" s="218"/>
      <c r="CS1027" s="218"/>
      <c r="CT1027" s="218"/>
      <c r="CU1027" s="218"/>
      <c r="CV1027" s="218"/>
      <c r="CW1027" s="218"/>
      <c r="CX1027" s="218"/>
      <c r="CY1027" s="218"/>
      <c r="CZ1027" s="218"/>
    </row>
    <row r="1028" s="212" customFormat="true" ht="17.1" hidden="true" customHeight="true" x14ac:dyDescent="0.2">
      <c r="A1028" s="461" t="s">
        <v>213</v>
      </c>
      <c r="B1028" s="462" t="s">
        <v>212</v>
      </c>
      <c r="C1028" s="463">
        <v>601509</v>
      </c>
      <c r="BA1028" s="217"/>
      <c r="BB1028" s="284"/>
      <c r="BC1028"/>
      <c r="BD1028"/>
      <c r="BE1028"/>
      <c r="BF1028"/>
      <c r="BG1028"/>
      <c r="BH1028"/>
      <c r="BI1028"/>
      <c r="BJ1028"/>
      <c r="BK1028"/>
      <c r="BL1028"/>
      <c r="BM1028"/>
      <c r="BN1028"/>
      <c r="BO1028"/>
      <c r="BP1028"/>
      <c r="BQ1028"/>
      <c r="BR1028"/>
      <c r="BS1028"/>
      <c r="BT1028"/>
      <c r="BU1028"/>
      <c r="BV1028"/>
      <c r="BW1028"/>
      <c r="BX1028"/>
      <c r="BY1028" s="217"/>
      <c r="BZ1028" s="218"/>
      <c r="CA1028" s="218"/>
      <c r="CB1028" s="218"/>
      <c r="CC1028" s="218"/>
      <c r="CD1028" s="218"/>
      <c r="CE1028" s="218"/>
      <c r="CF1028" s="218"/>
      <c r="CG1028" s="218"/>
      <c r="CH1028" s="218"/>
      <c r="CI1028" s="218"/>
      <c r="CJ1028" s="218"/>
      <c r="CK1028" s="218"/>
      <c r="CL1028" s="218"/>
      <c r="CM1028" s="218"/>
      <c r="CN1028" s="218"/>
      <c r="CO1028" s="218"/>
      <c r="CP1028" s="218"/>
      <c r="CQ1028" s="218"/>
      <c r="CR1028" s="218"/>
      <c r="CS1028" s="218"/>
      <c r="CT1028" s="218"/>
      <c r="CU1028" s="218"/>
      <c r="CV1028" s="218"/>
      <c r="CW1028" s="218"/>
      <c r="CX1028" s="218"/>
      <c r="CY1028" s="218"/>
      <c r="CZ1028" s="218"/>
    </row>
    <row r="1029" s="212" customFormat="true" ht="17.1" hidden="true" customHeight="true" x14ac:dyDescent="0.2">
      <c r="A1029" s="461" t="s">
        <v>214</v>
      </c>
      <c r="B1029" s="462" t="s">
        <v>212</v>
      </c>
      <c r="C1029" s="463">
        <v>601509</v>
      </c>
      <c r="BA1029" s="217"/>
      <c r="BB1029" s="284"/>
      <c r="BC1029"/>
      <c r="BD1029"/>
      <c r="BE1029"/>
      <c r="BF1029"/>
      <c r="BG1029"/>
      <c r="BH1029"/>
      <c r="BI1029"/>
      <c r="BJ1029"/>
      <c r="BK1029"/>
      <c r="BL1029"/>
      <c r="BM1029"/>
      <c r="BN1029"/>
      <c r="BO1029"/>
      <c r="BP1029"/>
      <c r="BQ1029"/>
      <c r="BR1029"/>
      <c r="BS1029"/>
      <c r="BT1029"/>
      <c r="BU1029"/>
      <c r="BV1029"/>
      <c r="BW1029"/>
      <c r="BX1029"/>
      <c r="BY1029" s="217"/>
      <c r="BZ1029" s="218"/>
      <c r="CA1029" s="218"/>
      <c r="CB1029" s="218"/>
      <c r="CC1029" s="218"/>
      <c r="CD1029" s="218"/>
      <c r="CE1029" s="218"/>
      <c r="CF1029" s="218"/>
      <c r="CG1029" s="218"/>
      <c r="CH1029" s="218"/>
      <c r="CI1029" s="218"/>
      <c r="CJ1029" s="218"/>
      <c r="CK1029" s="218"/>
      <c r="CL1029" s="218"/>
      <c r="CM1029" s="218"/>
      <c r="CN1029" s="218"/>
      <c r="CO1029" s="218"/>
      <c r="CP1029" s="218"/>
      <c r="CQ1029" s="218"/>
      <c r="CR1029" s="218"/>
      <c r="CS1029" s="218"/>
      <c r="CT1029" s="218"/>
      <c r="CU1029" s="218"/>
      <c r="CV1029" s="218"/>
      <c r="CW1029" s="218"/>
      <c r="CX1029" s="218"/>
      <c r="CY1029" s="218"/>
      <c r="CZ1029" s="218"/>
    </row>
    <row r="1030" s="212" customFormat="true" ht="17.1" hidden="true" customHeight="true" x14ac:dyDescent="0.2">
      <c r="A1030" s="461" t="s">
        <v>215</v>
      </c>
      <c r="B1030" s="462" t="s">
        <v>212</v>
      </c>
      <c r="C1030" s="463">
        <v>601509</v>
      </c>
      <c r="BA1030" s="217"/>
      <c r="BB1030" s="284"/>
      <c r="BC1030"/>
      <c r="BD1030"/>
      <c r="BE1030"/>
      <c r="BF1030"/>
      <c r="BG1030"/>
      <c r="BH1030"/>
      <c r="BI1030"/>
      <c r="BJ1030"/>
      <c r="BK1030"/>
      <c r="BL1030"/>
      <c r="BM1030"/>
      <c r="BN1030"/>
      <c r="BO1030"/>
      <c r="BP1030"/>
      <c r="BQ1030"/>
      <c r="BR1030"/>
      <c r="BS1030"/>
      <c r="BT1030"/>
      <c r="BU1030"/>
      <c r="BV1030"/>
      <c r="BW1030"/>
      <c r="BX1030"/>
      <c r="BY1030" s="217"/>
      <c r="BZ1030" s="218"/>
      <c r="CA1030" s="218"/>
      <c r="CB1030" s="218"/>
      <c r="CC1030" s="218"/>
      <c r="CD1030" s="218"/>
      <c r="CE1030" s="218"/>
      <c r="CF1030" s="218"/>
      <c r="CG1030" s="218"/>
      <c r="CH1030" s="218"/>
      <c r="CI1030" s="218"/>
      <c r="CJ1030" s="218"/>
      <c r="CK1030" s="218"/>
      <c r="CL1030" s="218"/>
      <c r="CM1030" s="218"/>
      <c r="CN1030" s="218"/>
      <c r="CO1030" s="218"/>
      <c r="CP1030" s="218"/>
      <c r="CQ1030" s="218"/>
      <c r="CR1030" s="218"/>
      <c r="CS1030" s="218"/>
      <c r="CT1030" s="218"/>
      <c r="CU1030" s="218"/>
      <c r="CV1030" s="218"/>
      <c r="CW1030" s="218"/>
      <c r="CX1030" s="218"/>
      <c r="CY1030" s="218"/>
      <c r="CZ1030" s="218"/>
    </row>
    <row r="1031" s="212" customFormat="true" ht="17.1" customHeight="true" x14ac:dyDescent="0.2">
      <c r="A1031" s="1825" t="s">
        <v>216</v>
      </c>
      <c r="B1031" s="462" t="s">
        <v>371</v>
      </c>
      <c r="C1031" s="463">
        <v>175946</v>
      </c>
      <c r="BA1031" s="217"/>
      <c r="BB1031" s="284"/>
      <c r="BC1031"/>
      <c r="BD1031"/>
      <c r="BE1031"/>
      <c r="BF1031"/>
      <c r="BG1031"/>
      <c r="BH1031"/>
      <c r="BI1031"/>
      <c r="BJ1031"/>
      <c r="BK1031"/>
      <c r="BL1031"/>
      <c r="BM1031"/>
      <c r="BN1031"/>
      <c r="BO1031"/>
      <c r="BP1031"/>
      <c r="BQ1031"/>
      <c r="BR1031"/>
      <c r="BS1031"/>
      <c r="BT1031"/>
      <c r="BU1031"/>
      <c r="BV1031"/>
      <c r="BW1031"/>
      <c r="BX1031"/>
      <c r="BY1031" s="217"/>
      <c r="BZ1031" s="218"/>
      <c r="CA1031" s="218"/>
      <c r="CB1031" s="218"/>
      <c r="CC1031" s="218"/>
      <c r="CD1031" s="218"/>
      <c r="CE1031" s="218"/>
      <c r="CF1031" s="218"/>
      <c r="CG1031" s="218"/>
      <c r="CH1031" s="218"/>
      <c r="CI1031" s="218"/>
      <c r="CJ1031" s="218"/>
      <c r="CK1031" s="218"/>
      <c r="CL1031" s="218"/>
      <c r="CM1031" s="218"/>
      <c r="CN1031" s="218"/>
      <c r="CO1031" s="218"/>
      <c r="CP1031" s="218"/>
      <c r="CQ1031" s="218"/>
      <c r="CR1031" s="218"/>
      <c r="CS1031" s="218"/>
      <c r="CT1031" s="218"/>
      <c r="CU1031" s="218"/>
      <c r="CV1031" s="218"/>
      <c r="CW1031" s="218"/>
      <c r="CX1031" s="218"/>
      <c r="CY1031" s="218"/>
      <c r="CZ1031" s="218"/>
    </row>
    <row r="1032" s="212" customFormat="true" ht="17.1" customHeight="true" x14ac:dyDescent="0.2">
      <c r="A1032" s="1825"/>
      <c r="B1032" s="462" t="s">
        <v>372</v>
      </c>
      <c r="C1032" s="463">
        <v>425563</v>
      </c>
      <c r="BA1032" s="217"/>
      <c r="BB1032" s="284"/>
      <c r="BC1032"/>
      <c r="BD1032"/>
      <c r="BE1032"/>
      <c r="BF1032"/>
      <c r="BG1032"/>
      <c r="BH1032"/>
      <c r="BI1032"/>
      <c r="BJ1032"/>
      <c r="BK1032"/>
      <c r="BL1032"/>
      <c r="BM1032"/>
      <c r="BN1032"/>
      <c r="BO1032"/>
      <c r="BP1032"/>
      <c r="BQ1032"/>
      <c r="BR1032"/>
      <c r="BS1032"/>
      <c r="BT1032"/>
      <c r="BU1032"/>
      <c r="BV1032"/>
      <c r="BW1032"/>
      <c r="BX1032"/>
      <c r="BY1032" s="217"/>
      <c r="BZ1032" s="218"/>
      <c r="CA1032" s="218"/>
      <c r="CB1032" s="218"/>
      <c r="CC1032" s="218"/>
      <c r="CD1032" s="218"/>
      <c r="CE1032" s="218"/>
      <c r="CF1032" s="218"/>
      <c r="CG1032" s="218"/>
      <c r="CH1032" s="218"/>
      <c r="CI1032" s="218"/>
      <c r="CJ1032" s="218"/>
      <c r="CK1032" s="218"/>
      <c r="CL1032" s="218"/>
      <c r="CM1032" s="218"/>
      <c r="CN1032" s="218"/>
      <c r="CO1032" s="218"/>
      <c r="CP1032" s="218"/>
      <c r="CQ1032" s="218"/>
      <c r="CR1032" s="218"/>
      <c r="CS1032" s="218"/>
      <c r="CT1032" s="218"/>
      <c r="CU1032" s="218"/>
      <c r="CV1032" s="218"/>
      <c r="CW1032" s="218"/>
      <c r="CX1032" s="218"/>
      <c r="CY1032" s="218"/>
      <c r="CZ1032" s="218"/>
    </row>
    <row r="1033" s="212" customFormat="true" ht="17.1" customHeight="true" x14ac:dyDescent="0.2">
      <c r="A1033" s="1826"/>
      <c r="B1033" s="464" t="s">
        <v>373</v>
      </c>
      <c r="C1033" s="465">
        <v>0</v>
      </c>
      <c r="BA1033" s="479"/>
      <c r="BB1033" s="136"/>
      <c r="BC1033" s="479"/>
      <c r="BD1033" s="479"/>
      <c r="BE1033" s="479"/>
      <c r="BF1033" s="479"/>
      <c r="BG1033" s="479"/>
      <c r="BH1033" s="479"/>
      <c r="BI1033" s="479"/>
      <c r="BJ1033" s="479"/>
      <c r="BK1033" s="479"/>
      <c r="BL1033" s="479"/>
      <c r="BM1033" s="479"/>
      <c r="BN1033" s="479"/>
      <c r="BO1033" s="479"/>
      <c r="BP1033" s="479"/>
      <c r="BQ1033" s="479"/>
      <c r="BR1033" s="479"/>
      <c r="BS1033" s="479"/>
      <c r="BT1033" s="479"/>
      <c r="BU1033" s="479"/>
      <c r="BV1033" s="479"/>
      <c r="BW1033" s="479"/>
      <c r="BX1033" s="479"/>
      <c r="BY1033" s="479"/>
      <c r="BZ1033" s="205"/>
      <c r="CA1033" s="205"/>
      <c r="CB1033" s="205"/>
      <c r="CC1033" s="205"/>
      <c r="CD1033" s="205"/>
      <c r="CE1033" s="205"/>
      <c r="CF1033" s="205"/>
      <c r="CG1033" s="205"/>
      <c r="CH1033" s="205"/>
      <c r="CI1033" s="205"/>
      <c r="CJ1033" s="205"/>
      <c r="CK1033" s="205"/>
      <c r="CL1033" s="205"/>
      <c r="CM1033" s="205"/>
      <c r="CN1033" s="205"/>
      <c r="CO1033" s="205"/>
      <c r="CP1033" s="205"/>
      <c r="CQ1033" s="205"/>
      <c r="CR1033" s="205"/>
      <c r="CS1033" s="205"/>
      <c r="CT1033" s="205"/>
      <c r="CU1033" s="205"/>
      <c r="CV1033" s="205"/>
      <c r="CW1033" s="205"/>
      <c r="CX1033" s="205"/>
      <c r="CY1033" s="205"/>
      <c r="CZ1033" s="205"/>
    </row>
    <row r="1034" s="212" customFormat="true" ht="12.95" customHeight="true" x14ac:dyDescent="0.2">
      <c r="A1034" s="1827" t="s">
        <v>374</v>
      </c>
      <c r="B1034" s="1828"/>
      <c r="C1034" s="1829"/>
      <c r="BA1034" s="217"/>
      <c r="BB1034" s="284"/>
      <c r="BC1034"/>
      <c r="BD1034"/>
      <c r="BE1034"/>
      <c r="BF1034"/>
      <c r="BG1034"/>
      <c r="BH1034"/>
      <c r="BI1034"/>
      <c r="BJ1034"/>
      <c r="BK1034"/>
      <c r="BL1034"/>
      <c r="BM1034"/>
      <c r="BN1034"/>
      <c r="BO1034"/>
      <c r="BP1034"/>
      <c r="BQ1034"/>
      <c r="BR1034"/>
      <c r="BS1034"/>
      <c r="BT1034"/>
      <c r="BU1034"/>
      <c r="BV1034"/>
      <c r="BW1034"/>
      <c r="BX1034"/>
      <c r="BY1034" s="217"/>
      <c r="BZ1034" s="218"/>
      <c r="CA1034" s="218"/>
      <c r="CB1034" s="218"/>
      <c r="CC1034" s="218"/>
      <c r="CD1034" s="218"/>
      <c r="CE1034" s="218"/>
      <c r="CF1034" s="218"/>
      <c r="CG1034" s="218"/>
      <c r="CH1034" s="218"/>
      <c r="CI1034" s="218"/>
      <c r="CJ1034" s="218"/>
      <c r="CK1034" s="218"/>
      <c r="CL1034" s="218"/>
      <c r="CM1034" s="218"/>
      <c r="CN1034" s="218"/>
      <c r="CO1034" s="218"/>
      <c r="CP1034" s="218"/>
      <c r="CQ1034" s="218"/>
      <c r="CR1034" s="218"/>
      <c r="CS1034" s="218"/>
      <c r="CT1034" s="218"/>
      <c r="CU1034" s="218"/>
      <c r="CV1034" s="218"/>
      <c r="CW1034" s="218"/>
      <c r="CX1034" s="218"/>
      <c r="CY1034" s="218"/>
      <c r="CZ1034" s="218"/>
    </row>
    <row r="1035" s="212" customFormat="true" ht="15" customHeight="true" x14ac:dyDescent="0.2">
      <c r="B1035" s="423"/>
      <c r="BA1035" s="478"/>
      <c r="BB1035" s="232"/>
      <c r="BC1035" s="478"/>
      <c r="BD1035" s="478"/>
      <c r="BE1035" s="478"/>
      <c r="BF1035" s="478"/>
      <c r="BG1035" s="478"/>
      <c r="BH1035" s="478"/>
      <c r="BI1035" s="478"/>
      <c r="BJ1035" s="478"/>
      <c r="BK1035" s="478"/>
      <c r="BL1035" s="478"/>
      <c r="BM1035" s="478"/>
      <c r="BN1035" s="478"/>
      <c r="BO1035" s="478"/>
      <c r="BP1035" s="478"/>
      <c r="BQ1035" s="478"/>
      <c r="BR1035" s="478"/>
      <c r="BS1035" s="478"/>
      <c r="BT1035" s="478"/>
      <c r="BU1035" s="478"/>
      <c r="BV1035" s="478"/>
      <c r="BW1035" s="478"/>
      <c r="BX1035" s="478"/>
      <c r="BY1035" s="478"/>
      <c r="BZ1035" s="205"/>
      <c r="CA1035" s="205"/>
      <c r="CB1035" s="205"/>
      <c r="CC1035" s="205"/>
      <c r="CD1035" s="205"/>
      <c r="CE1035" s="205"/>
      <c r="CF1035" s="205"/>
      <c r="CG1035" s="205"/>
      <c r="CH1035" s="205"/>
      <c r="CI1035" s="205"/>
      <c r="CJ1035" s="205"/>
      <c r="CK1035" s="205"/>
      <c r="CL1035" s="205"/>
      <c r="CM1035" s="205"/>
      <c r="CN1035" s="205"/>
      <c r="CO1035" s="205"/>
      <c r="CP1035" s="205"/>
      <c r="CQ1035" s="205"/>
      <c r="CR1035" s="205"/>
      <c r="CS1035" s="205"/>
      <c r="CT1035" s="205"/>
      <c r="CU1035" s="205"/>
      <c r="CV1035" s="205"/>
      <c r="CW1035" s="205"/>
      <c r="CX1035" s="205"/>
      <c r="CY1035" s="205"/>
      <c r="CZ1035" s="205"/>
    </row>
    <row r="1036" ht="15" customHeight="true" x14ac:dyDescent="0.25">
      <c r="A1036" s="285" t="s">
        <v>119</v>
      </c>
      <c r="B1036" s="118" t="s">
        <v>120</v>
      </c>
    </row>
    <row r="1037" ht="15" customHeight="true" x14ac:dyDescent="0.2">
      <c r="A1037" s="286" t="str">
        <f>R15</f>
        <v>Andhra Pradesh</v>
      </c>
      <c r="B1037" s="286">
        <f>BR122+BR123</f>
        <v>117008.23345800026</v>
      </c>
    </row>
    <row r="1038" ht="15" customHeight="true" x14ac:dyDescent="0.2">
      <c r="A1038" s="286" t="str">
        <f>S15</f>
        <v>Arunachal Pradesh</v>
      </c>
      <c r="B1038" s="286">
        <f>BS122+BS123</f>
        <v>2388.6683009999915</v>
      </c>
    </row>
    <row r="1039" ht="15" customHeight="true" x14ac:dyDescent="0.2">
      <c r="A1039" s="286" t="str">
        <f>T15</f>
        <v>Assam</v>
      </c>
      <c r="B1039" s="286">
        <f>BT122+BT123</f>
        <v>67359.943065999803</v>
      </c>
    </row>
    <row r="1040" ht="15" customHeight="true" x14ac:dyDescent="0.2">
      <c r="A1040" s="286" t="str">
        <f>U15</f>
        <v>Bihar</v>
      </c>
      <c r="B1040" s="286">
        <f>BU122+BU123</f>
        <v>246806.49264199924</v>
      </c>
    </row>
    <row r="1041" ht="15" customHeight="true" x14ac:dyDescent="0.2">
      <c r="A1041" s="286" t="str">
        <f>V15</f>
        <v>Chandigarh</v>
      </c>
      <c r="B1041" s="286">
        <f>BV122+BV123</f>
        <v>2205.8498950000035</v>
      </c>
    </row>
    <row r="1042" ht="15" customHeight="true" x14ac:dyDescent="0.2">
      <c r="A1042" s="286" t="str">
        <f>W15</f>
        <v>Chhattisgarh</v>
      </c>
      <c r="B1042" s="286">
        <f>BW122+BW123</f>
        <v>64077.67206500005</v>
      </c>
    </row>
    <row r="1043" ht="15" customHeight="true" x14ac:dyDescent="0.2">
      <c r="A1043" s="286" t="str">
        <f>X15</f>
        <v>Dadra and Nagar Haveli</v>
      </c>
      <c r="B1043" s="286">
        <f>BX122+XR123</f>
        <v>367.84346300000044</v>
      </c>
    </row>
    <row r="1044" ht="15" customHeight="true" x14ac:dyDescent="0.2">
      <c r="A1044" s="286" t="str">
        <f>Y15</f>
        <v>Daman and Diu</v>
      </c>
      <c r="B1044" s="286">
        <f>BY122+BY123</f>
        <v>408.24191100000024</v>
      </c>
    </row>
    <row r="1045" ht="15" customHeight="true" x14ac:dyDescent="0.2">
      <c r="A1045" s="286" t="str">
        <f>Z15</f>
        <v>Delhi</v>
      </c>
      <c r="B1045" s="286">
        <f>BZ122+BZ123</f>
        <v>41353.051622000028</v>
      </c>
    </row>
    <row r="1046" ht="15" customHeight="true" x14ac:dyDescent="0.2">
      <c r="A1046" s="232" t="str">
        <f>AA15</f>
        <v>Goa</v>
      </c>
      <c r="B1046" s="286">
        <f>CA122+CA123</f>
        <v>3270.4993760000038</v>
      </c>
    </row>
    <row r="1047" ht="15" customHeight="true" x14ac:dyDescent="0.2">
      <c r="A1047" s="232" t="str">
        <f>AB15</f>
        <v>Gujarat</v>
      </c>
      <c r="B1047" s="286">
        <f>CB122+CB123</f>
        <v>134744.09139899944</v>
      </c>
    </row>
    <row r="1048" ht="15" customHeight="true" x14ac:dyDescent="0.2">
      <c r="A1048" s="232" t="str">
        <f>AC15</f>
        <v>Haryana</v>
      </c>
      <c r="B1048" s="286">
        <f>CC122+CC123</f>
        <v>63692.974031000354</v>
      </c>
    </row>
    <row r="1049" ht="15" customHeight="true" x14ac:dyDescent="0.2">
      <c r="A1049" s="232" t="str">
        <f>AD15</f>
        <v>Himachal Pradesh</v>
      </c>
      <c r="B1049" s="286">
        <f>CD122+CD123</f>
        <v>15129.179438999949</v>
      </c>
    </row>
    <row r="1050" ht="15" customHeight="true" x14ac:dyDescent="0.2">
      <c r="A1050" s="232" t="str">
        <f>AE15</f>
        <v>Jammu and Kashmir</v>
      </c>
      <c r="B1050" s="286">
        <f>CE122+CE123</f>
        <v>26498.435969000107</v>
      </c>
    </row>
    <row r="1051" ht="15" customHeight="true" x14ac:dyDescent="0.2">
      <c r="A1051" s="232" t="str">
        <f>AF15</f>
        <v>Jharkhand</v>
      </c>
      <c r="B1051" s="286">
        <f>CF122+CF123</f>
        <v>75385.277029999779</v>
      </c>
    </row>
    <row r="1052" ht="15" customHeight="true" x14ac:dyDescent="0.2">
      <c r="A1052" s="232" t="str">
        <f>AG15</f>
        <v>Karnataka</v>
      </c>
      <c r="B1052" s="286">
        <f>CG122+CG123</f>
        <v>136771.50879299929</v>
      </c>
    </row>
    <row r="1053" ht="15" customHeight="true" x14ac:dyDescent="0.2">
      <c r="A1053" s="232" t="str">
        <f>AH15</f>
        <v>Kerala</v>
      </c>
      <c r="B1053" s="286">
        <f>CH122+CH123</f>
        <v>80219.25409600015</v>
      </c>
    </row>
    <row r="1054" ht="15" customHeight="true" x14ac:dyDescent="0.2">
      <c r="A1054" s="232" t="str">
        <f>AI15</f>
        <v>Lakshadweep</v>
      </c>
      <c r="B1054" s="286">
        <f>CI122+CI123</f>
        <v>164.58152899999976</v>
      </c>
    </row>
    <row r="1055" ht="15" customHeight="true" x14ac:dyDescent="0.2">
      <c r="A1055" s="232" t="str">
        <f>AJ15</f>
        <v>Madhya Pradesh</v>
      </c>
      <c r="B1055" s="286">
        <f>CJ122+CJ123</f>
        <v>182400.60857799993</v>
      </c>
    </row>
    <row r="1056" ht="15" customHeight="true" x14ac:dyDescent="0.2">
      <c r="A1056" s="232" t="str">
        <f>AK15</f>
        <v>Maharashtra</v>
      </c>
      <c r="B1056" s="286">
        <f>CK122+CK123</f>
        <v>274139.11306300113</v>
      </c>
    </row>
    <row r="1057" ht="15" customHeight="true" x14ac:dyDescent="0.2">
      <c r="A1057" s="232" t="str">
        <f>AL15</f>
        <v>Manipur</v>
      </c>
      <c r="B1057" s="286">
        <f>CL122+CL123</f>
        <v>4942.0780699999832</v>
      </c>
    </row>
    <row r="1058" ht="15" customHeight="true" x14ac:dyDescent="0.2">
      <c r="A1058" s="232" t="str">
        <f>AM15</f>
        <v>Meghalaya</v>
      </c>
      <c r="B1058" s="286">
        <f>CM122+CM123</f>
        <v>6431.833166999977</v>
      </c>
    </row>
    <row r="1059" ht="15" customHeight="true" x14ac:dyDescent="0.2">
      <c r="A1059" s="232" t="str">
        <f>AN15</f>
        <v>Mizoram</v>
      </c>
      <c r="B1059" s="286">
        <f>CN122+CN123</f>
        <v>2342.8978909999955</v>
      </c>
    </row>
    <row r="1060" ht="15" customHeight="true" x14ac:dyDescent="0.2">
      <c r="A1060" s="232" t="str">
        <f>AO15</f>
        <v>Nagaland</v>
      </c>
      <c r="B1060" s="286">
        <f>CO122+CO123</f>
        <v>3304.2770969999792</v>
      </c>
    </row>
    <row r="1061" ht="15" customHeight="true" x14ac:dyDescent="0.2">
      <c r="A1061" s="232" t="str">
        <f>AP15</f>
        <v>Odisha</v>
      </c>
      <c r="B1061" s="286">
        <f>CP122+CP123</f>
        <v>95899.219538000005</v>
      </c>
    </row>
    <row r="1062" ht="15" customHeight="true" x14ac:dyDescent="0.2">
      <c r="A1062" s="232" t="str">
        <f>AQ15</f>
        <v>Puducherry</v>
      </c>
      <c r="B1062" s="286">
        <f>CQ122+CQ123</f>
        <v>2687.5949899999973</v>
      </c>
    </row>
    <row r="1063" ht="15" customHeight="true" x14ac:dyDescent="0.2">
      <c r="A1063" s="232" t="str">
        <f>AR15</f>
        <v>Punjab</v>
      </c>
      <c r="B1063" s="286">
        <f>CR122+CR123</f>
        <v>61007.464147000297</v>
      </c>
    </row>
    <row r="1064" ht="15" customHeight="true" x14ac:dyDescent="0.2">
      <c r="A1064" s="232" t="str">
        <f>AS15</f>
        <v>Rajasthan</v>
      </c>
      <c r="B1064" s="286">
        <f>CS122+CS123</f>
        <v>154721.62481400048</v>
      </c>
    </row>
    <row r="1065" ht="15" customHeight="true" x14ac:dyDescent="0.2">
      <c r="A1065" s="232" t="str">
        <f>AT15</f>
        <v>Sikkim</v>
      </c>
      <c r="B1065" s="286">
        <f>CT122+CT123</f>
        <v>1141.3290779999941</v>
      </c>
    </row>
    <row r="1066" ht="15" customHeight="true" x14ac:dyDescent="0.2">
      <c r="A1066" s="232" t="str">
        <f>AU15</f>
        <v>Tamil Nadu</v>
      </c>
      <c r="B1066" s="286">
        <f>CU122+CU123</f>
        <v>181683.88340399979</v>
      </c>
    </row>
    <row r="1067" ht="15" customHeight="true" x14ac:dyDescent="0.2">
      <c r="A1067" s="232" t="str">
        <f>AV15</f>
        <v>Telangana</v>
      </c>
      <c r="B1067" s="286">
        <f>CV122+CV123</f>
        <v>86237.930290999997</v>
      </c>
    </row>
    <row r="1068" ht="15" customHeight="true" x14ac:dyDescent="0.2">
      <c r="A1068" s="232" t="str">
        <f>AW15</f>
        <v>Tripura</v>
      </c>
      <c r="B1068" s="286">
        <f>CW122+CW123</f>
        <v>8054.3666699999903</v>
      </c>
    </row>
    <row r="1069" ht="15" customHeight="true" x14ac:dyDescent="0.2">
      <c r="A1069" s="232" t="str">
        <f>AX15</f>
        <v>Uttar Pradesh</v>
      </c>
      <c r="B1069" s="286">
        <f>CX122+CX123</f>
        <v>442942.49146199867</v>
      </c>
    </row>
    <row r="1070" ht="15" customHeight="true" x14ac:dyDescent="0.2">
      <c r="A1070" s="232" t="str">
        <f>AY15</f>
        <v>Uttarakhand</v>
      </c>
      <c r="B1070" s="286">
        <f>CY122+CY123</f>
        <v>23043.07492600015</v>
      </c>
    </row>
    <row r="1071" ht="15" customHeight="true" x14ac:dyDescent="0.2">
      <c r="A1071" s="232" t="str">
        <f>AZ15</f>
        <v>West Bengal</v>
      </c>
      <c r="B1071" s="286">
        <f>CZ122+CZ123</f>
        <v>211823.28792899888</v>
      </c>
    </row>
    <row r="1072" ht="15" customHeight="true" x14ac:dyDescent="0.2">
      <c r="A1072" s="286">
        <f>35-COUNTIF(A1037:A1071,"0")</f>
        <v>35</v>
      </c>
      <c r="B1072" s="232" t="s">
        <v>135</v>
      </c>
    </row>
    <row r="1100" s="205" customFormat="true" ht="17.1" customHeight="true" x14ac:dyDescent="0.2">
      <c r="A1100" s="601"/>
      <c r="B1100" s="597"/>
      <c r="BA1100" s="478"/>
      <c r="BB1100" s="232"/>
      <c r="BC1100" s="478"/>
      <c r="BD1100" s="478"/>
      <c r="BE1100" s="478"/>
      <c r="BF1100" s="478"/>
      <c r="BG1100" s="478"/>
      <c r="BH1100" s="478"/>
      <c r="BI1100" s="478"/>
      <c r="BJ1100" s="478"/>
      <c r="BK1100" s="478"/>
      <c r="BL1100" s="478"/>
      <c r="BM1100" s="478"/>
      <c r="BN1100" s="478"/>
      <c r="BO1100" s="478"/>
      <c r="BP1100" s="478"/>
      <c r="BQ1100" s="478"/>
      <c r="BR1100" s="478"/>
      <c r="BS1100" s="478"/>
      <c r="BT1100" s="478"/>
      <c r="BU1100" s="478"/>
      <c r="BV1100" s="478"/>
      <c r="BW1100" s="478"/>
      <c r="BX1100" s="478"/>
      <c r="BY1100" s="478"/>
    </row>
    <row r="1101" s="205" customFormat="true" ht="17.1" customHeight="true" x14ac:dyDescent="0.2">
      <c r="A1101" s="602"/>
      <c r="B1101" s="598"/>
      <c r="BA1101" s="478"/>
      <c r="BB1101" s="232"/>
      <c r="BC1101" s="478"/>
      <c r="BD1101" s="478"/>
      <c r="BE1101" s="478"/>
      <c r="BF1101" s="478"/>
      <c r="BG1101" s="478"/>
      <c r="BH1101" s="478"/>
      <c r="BI1101" s="478"/>
      <c r="BJ1101" s="478"/>
      <c r="BK1101" s="478"/>
      <c r="BL1101" s="478"/>
      <c r="BM1101" s="478"/>
      <c r="BN1101" s="478"/>
      <c r="BO1101" s="478"/>
      <c r="BP1101" s="478"/>
      <c r="BQ1101" s="478"/>
      <c r="BR1101" s="478"/>
      <c r="BS1101" s="478"/>
      <c r="BT1101" s="478"/>
      <c r="BU1101" s="478"/>
      <c r="BV1101" s="478"/>
      <c r="BW1101" s="478"/>
      <c r="BX1101" s="478"/>
      <c r="BY1101" s="478"/>
    </row>
    <row r="1102" s="205" customFormat="true" ht="15" customHeight="true" x14ac:dyDescent="0.2">
      <c r="BA1102" s="478"/>
      <c r="BB1102" s="232"/>
      <c r="BC1102" s="478"/>
      <c r="BD1102" s="478"/>
      <c r="BE1102" s="478"/>
      <c r="BF1102" s="478"/>
      <c r="BG1102" s="478"/>
      <c r="BH1102" s="478"/>
      <c r="BI1102" s="478"/>
      <c r="BJ1102" s="478"/>
      <c r="BK1102" s="478"/>
      <c r="BL1102" s="478"/>
      <c r="BM1102" s="478"/>
      <c r="BN1102" s="478"/>
      <c r="BO1102" s="478"/>
      <c r="BP1102" s="478"/>
      <c r="BQ1102" s="478"/>
      <c r="BR1102" s="478"/>
      <c r="BS1102" s="478"/>
      <c r="BT1102" s="478"/>
      <c r="BU1102" s="478"/>
      <c r="BV1102" s="478"/>
      <c r="BW1102" s="478"/>
      <c r="BX1102" s="478"/>
      <c r="BY1102" s="478"/>
    </row>
    <row r="1103" s="205" customFormat="true" ht="15" customHeight="true" x14ac:dyDescent="0.2">
      <c r="BA1103" s="478"/>
      <c r="BB1103" s="232"/>
      <c r="BC1103" s="478"/>
      <c r="BD1103" s="478"/>
      <c r="BE1103" s="478"/>
      <c r="BF1103" s="478"/>
      <c r="BG1103" s="478"/>
      <c r="BH1103" s="478"/>
      <c r="BI1103" s="478"/>
      <c r="BJ1103" s="478"/>
      <c r="BK1103" s="478"/>
      <c r="BL1103" s="478"/>
      <c r="BM1103" s="478"/>
      <c r="BN1103" s="478"/>
      <c r="BO1103" s="478"/>
      <c r="BP1103" s="478"/>
      <c r="BQ1103" s="478"/>
      <c r="BR1103" s="478"/>
      <c r="BS1103" s="478"/>
      <c r="BT1103" s="478"/>
      <c r="BU1103" s="478"/>
      <c r="BV1103" s="478"/>
      <c r="BW1103" s="478"/>
      <c r="BX1103" s="478"/>
      <c r="BY1103" s="478"/>
    </row>
    <row r="1104" s="205" customFormat="true" ht="15" customHeight="true" x14ac:dyDescent="0.2">
      <c r="BA1104" s="478"/>
      <c r="BB1104" s="232"/>
      <c r="BC1104" s="478"/>
      <c r="BD1104" s="478"/>
      <c r="BE1104" s="478"/>
      <c r="BF1104" s="478"/>
      <c r="BG1104" s="478"/>
      <c r="BH1104" s="478"/>
      <c r="BI1104" s="478"/>
      <c r="BJ1104" s="478"/>
      <c r="BK1104" s="478"/>
      <c r="BL1104" s="478"/>
      <c r="BM1104" s="478"/>
      <c r="BN1104" s="478"/>
      <c r="BO1104" s="478"/>
      <c r="BP1104" s="478"/>
      <c r="BQ1104" s="478"/>
      <c r="BR1104" s="478"/>
      <c r="BS1104" s="478"/>
      <c r="BT1104" s="478"/>
      <c r="BU1104" s="478"/>
      <c r="BV1104" s="478"/>
      <c r="BW1104" s="478"/>
      <c r="BX1104" s="478"/>
      <c r="BY1104" s="478"/>
    </row>
    <row r="1105" s="205" customFormat="true" ht="15" customHeight="true" x14ac:dyDescent="0.2">
      <c r="BA1105" s="478"/>
      <c r="BB1105" s="232"/>
      <c r="BC1105" s="478"/>
      <c r="BD1105" s="478"/>
      <c r="BE1105" s="478"/>
      <c r="BF1105" s="478"/>
      <c r="BG1105" s="478"/>
      <c r="BH1105" s="478"/>
      <c r="BI1105" s="478"/>
      <c r="BJ1105" s="478"/>
      <c r="BK1105" s="478"/>
      <c r="BL1105" s="478"/>
      <c r="BM1105" s="478"/>
      <c r="BN1105" s="478"/>
      <c r="BO1105" s="478"/>
      <c r="BP1105" s="478"/>
      <c r="BQ1105" s="478"/>
      <c r="BR1105" s="478"/>
      <c r="BS1105" s="478"/>
      <c r="BT1105" s="478"/>
      <c r="BU1105" s="478"/>
      <c r="BV1105" s="478"/>
      <c r="BW1105" s="478"/>
      <c r="BX1105" s="478"/>
      <c r="BY1105" s="478"/>
    </row>
    <row r="1106" s="205" customFormat="true" ht="15" customHeight="true" x14ac:dyDescent="0.2">
      <c r="BA1106" s="478"/>
      <c r="BB1106" s="232"/>
      <c r="BC1106" s="478"/>
      <c r="BD1106" s="478"/>
      <c r="BE1106" s="478"/>
      <c r="BF1106" s="478"/>
      <c r="BG1106" s="478"/>
      <c r="BH1106" s="478"/>
      <c r="BI1106" s="478"/>
      <c r="BJ1106" s="478"/>
      <c r="BK1106" s="478"/>
      <c r="BL1106" s="478"/>
      <c r="BM1106" s="478"/>
      <c r="BN1106" s="478"/>
      <c r="BO1106" s="478"/>
      <c r="BP1106" s="478"/>
      <c r="BQ1106" s="478"/>
      <c r="BR1106" s="478"/>
      <c r="BS1106" s="478"/>
      <c r="BT1106" s="478"/>
      <c r="BU1106" s="478"/>
      <c r="BV1106" s="478"/>
      <c r="BW1106" s="478"/>
      <c r="BX1106" s="478"/>
      <c r="BY1106" s="478"/>
    </row>
    <row r="1107" s="205" customFormat="true" ht="15" customHeight="true" x14ac:dyDescent="0.2">
      <c r="BA1107" s="478"/>
      <c r="BB1107" s="232"/>
      <c r="BC1107" s="478"/>
      <c r="BD1107" s="478"/>
      <c r="BE1107" s="478"/>
      <c r="BF1107" s="478"/>
      <c r="BG1107" s="478"/>
      <c r="BH1107" s="478"/>
      <c r="BI1107" s="478"/>
      <c r="BJ1107" s="478"/>
      <c r="BK1107" s="478"/>
      <c r="BL1107" s="478"/>
      <c r="BM1107" s="478"/>
      <c r="BN1107" s="478"/>
      <c r="BO1107" s="478"/>
      <c r="BP1107" s="478"/>
      <c r="BQ1107" s="478"/>
      <c r="BR1107" s="478"/>
      <c r="BS1107" s="478"/>
      <c r="BT1107" s="478"/>
      <c r="BU1107" s="478"/>
      <c r="BV1107" s="478"/>
      <c r="BW1107" s="478"/>
      <c r="BX1107" s="478"/>
      <c r="BY1107" s="478"/>
    </row>
    <row r="1108" s="205" customFormat="true" ht="15" customHeight="true" x14ac:dyDescent="0.2">
      <c r="BA1108" s="478"/>
      <c r="BB1108" s="232"/>
      <c r="BC1108" s="478"/>
      <c r="BD1108" s="478"/>
      <c r="BE1108" s="478"/>
      <c r="BF1108" s="478"/>
      <c r="BG1108" s="478"/>
      <c r="BH1108" s="478"/>
      <c r="BI1108" s="478"/>
      <c r="BJ1108" s="478"/>
      <c r="BK1108" s="478"/>
      <c r="BL1108" s="478"/>
      <c r="BM1108" s="478"/>
      <c r="BN1108" s="478"/>
      <c r="BO1108" s="478"/>
      <c r="BP1108" s="478"/>
      <c r="BQ1108" s="478"/>
      <c r="BR1108" s="478"/>
      <c r="BS1108" s="478"/>
      <c r="BT1108" s="478"/>
      <c r="BU1108" s="478"/>
      <c r="BV1108" s="478"/>
      <c r="BW1108" s="478"/>
      <c r="BX1108" s="478"/>
      <c r="BY1108" s="478"/>
    </row>
    <row r="1109" s="205" customFormat="true" ht="15" customHeight="true" x14ac:dyDescent="0.2">
      <c r="BA1109" s="478"/>
      <c r="BB1109" s="232"/>
      <c r="BC1109" s="478"/>
      <c r="BD1109" s="478"/>
      <c r="BE1109" s="478"/>
      <c r="BF1109" s="478"/>
      <c r="BG1109" s="478"/>
      <c r="BH1109" s="478"/>
      <c r="BI1109" s="478"/>
      <c r="BJ1109" s="478"/>
      <c r="BK1109" s="478"/>
      <c r="BL1109" s="478"/>
      <c r="BM1109" s="478"/>
      <c r="BN1109" s="478"/>
      <c r="BO1109" s="478"/>
      <c r="BP1109" s="478"/>
      <c r="BQ1109" s="478"/>
      <c r="BR1109" s="478"/>
      <c r="BS1109" s="478"/>
      <c r="BT1109" s="478"/>
      <c r="BU1109" s="478"/>
      <c r="BV1109" s="478"/>
      <c r="BW1109" s="478"/>
      <c r="BX1109" s="478"/>
      <c r="BY1109" s="478"/>
    </row>
    <row r="1110" s="205" customFormat="true" ht="15" customHeight="true" x14ac:dyDescent="0.2">
      <c r="BA1110" s="478"/>
      <c r="BB1110" s="232"/>
      <c r="BC1110" s="478"/>
      <c r="BD1110" s="478"/>
      <c r="BE1110" s="478"/>
      <c r="BF1110" s="478"/>
      <c r="BG1110" s="478"/>
      <c r="BH1110" s="478"/>
      <c r="BI1110" s="478"/>
      <c r="BJ1110" s="478"/>
      <c r="BK1110" s="478"/>
      <c r="BL1110" s="478"/>
      <c r="BM1110" s="478"/>
      <c r="BN1110" s="478"/>
      <c r="BO1110" s="478"/>
      <c r="BP1110" s="478"/>
      <c r="BQ1110" s="478"/>
      <c r="BR1110" s="478"/>
      <c r="BS1110" s="478"/>
      <c r="BT1110" s="478"/>
      <c r="BU1110" s="478"/>
      <c r="BV1110" s="478"/>
      <c r="BW1110" s="478"/>
      <c r="BX1110" s="478"/>
      <c r="BY1110" s="478"/>
    </row>
    <row r="1111" s="205" customFormat="true" ht="15" customHeight="true" x14ac:dyDescent="0.2">
      <c r="BA1111" s="478"/>
      <c r="BB1111" s="232"/>
      <c r="BC1111" s="478"/>
      <c r="BD1111" s="478"/>
      <c r="BE1111" s="478"/>
      <c r="BF1111" s="478"/>
      <c r="BG1111" s="478"/>
      <c r="BH1111" s="478"/>
      <c r="BI1111" s="478"/>
      <c r="BJ1111" s="478"/>
      <c r="BK1111" s="478"/>
      <c r="BL1111" s="478"/>
      <c r="BM1111" s="478"/>
      <c r="BN1111" s="478"/>
      <c r="BO1111" s="478"/>
      <c r="BP1111" s="478"/>
      <c r="BQ1111" s="478"/>
      <c r="BR1111" s="478"/>
      <c r="BS1111" s="478"/>
      <c r="BT1111" s="478"/>
      <c r="BU1111" s="478"/>
      <c r="BV1111" s="478"/>
      <c r="BW1111" s="478"/>
      <c r="BX1111" s="478"/>
      <c r="BY1111" s="478"/>
    </row>
    <row r="1112" s="205" customFormat="true" ht="15" customHeight="true" x14ac:dyDescent="0.2">
      <c r="BA1112" s="478"/>
      <c r="BB1112" s="232"/>
      <c r="BC1112" s="478"/>
      <c r="BD1112" s="478"/>
      <c r="BE1112" s="478"/>
      <c r="BF1112" s="478"/>
      <c r="BG1112" s="478"/>
      <c r="BH1112" s="478"/>
      <c r="BI1112" s="478"/>
      <c r="BJ1112" s="478"/>
      <c r="BK1112" s="478"/>
      <c r="BL1112" s="478"/>
      <c r="BM1112" s="478"/>
      <c r="BN1112" s="478"/>
      <c r="BO1112" s="478"/>
      <c r="BP1112" s="478"/>
      <c r="BQ1112" s="478"/>
      <c r="BR1112" s="478"/>
      <c r="BS1112" s="478"/>
      <c r="BT1112" s="478"/>
      <c r="BU1112" s="478"/>
      <c r="BV1112" s="478"/>
      <c r="BW1112" s="478"/>
      <c r="BX1112" s="478"/>
      <c r="BY1112" s="478"/>
    </row>
    <row r="1113" s="205" customFormat="true" ht="15" customHeight="true" x14ac:dyDescent="0.2">
      <c r="BA1113" s="478"/>
      <c r="BB1113" s="232"/>
      <c r="BC1113" s="478"/>
      <c r="BD1113" s="478"/>
      <c r="BE1113" s="478"/>
      <c r="BF1113" s="478"/>
      <c r="BG1113" s="478"/>
      <c r="BH1113" s="478"/>
      <c r="BI1113" s="478"/>
      <c r="BJ1113" s="478"/>
      <c r="BK1113" s="478"/>
      <c r="BL1113" s="478"/>
      <c r="BM1113" s="478"/>
      <c r="BN1113" s="478"/>
      <c r="BO1113" s="478"/>
      <c r="BP1113" s="478"/>
      <c r="BQ1113" s="478"/>
      <c r="BR1113" s="478"/>
      <c r="BS1113" s="478"/>
      <c r="BT1113" s="478"/>
      <c r="BU1113" s="478"/>
      <c r="BV1113" s="478"/>
      <c r="BW1113" s="478"/>
      <c r="BX1113" s="478"/>
      <c r="BY1113" s="478"/>
    </row>
    <row r="1114" s="205" customFormat="true" ht="17.1" customHeight="true" x14ac:dyDescent="0.2">
      <c r="A1114" s="602"/>
      <c r="B1114" s="598"/>
      <c r="C1114" s="599"/>
      <c r="D1114" s="599"/>
      <c r="E1114" s="599"/>
      <c r="F1114" s="599"/>
      <c r="G1114" s="599"/>
      <c r="H1114" s="599"/>
      <c r="I1114" s="599"/>
      <c r="J1114" s="599"/>
      <c r="K1114" s="599"/>
      <c r="L1114" s="599"/>
      <c r="M1114" s="599"/>
      <c r="N1114" s="599"/>
      <c r="O1114" s="599"/>
      <c r="P1114" s="599"/>
      <c r="Q1114" s="599"/>
      <c r="R1114" s="599"/>
      <c r="S1114" s="599"/>
      <c r="T1114" s="599"/>
      <c r="U1114" s="599"/>
      <c r="V1114" s="599"/>
      <c r="W1114" s="599"/>
      <c r="X1114" s="599"/>
      <c r="Y1114" s="599"/>
      <c r="Z1114" s="599"/>
      <c r="AA1114" s="599"/>
      <c r="AB1114" s="599"/>
      <c r="AC1114" s="599"/>
      <c r="AD1114" s="599"/>
      <c r="AE1114" s="599"/>
      <c r="AF1114" s="599"/>
      <c r="AG1114" s="599"/>
      <c r="AH1114" s="599"/>
      <c r="AI1114" s="599"/>
      <c r="AJ1114" s="599"/>
      <c r="AK1114" s="599"/>
      <c r="AL1114" s="599"/>
      <c r="AM1114" s="599"/>
      <c r="AN1114" s="599"/>
      <c r="AO1114" s="599"/>
      <c r="AP1114" s="599"/>
      <c r="AQ1114" s="599"/>
      <c r="AR1114" s="599"/>
      <c r="AS1114" s="599"/>
      <c r="AT1114" s="599"/>
      <c r="AU1114" s="599"/>
      <c r="AV1114" s="599"/>
      <c r="AW1114" s="599"/>
      <c r="AX1114" s="599"/>
      <c r="AY1114" s="599"/>
      <c r="AZ1114" s="599"/>
      <c r="BA1114" s="478"/>
      <c r="BB1114" s="232"/>
      <c r="BC1114" s="478"/>
      <c r="BD1114" s="478"/>
      <c r="BE1114" s="478"/>
      <c r="BF1114" s="478"/>
      <c r="BG1114" s="478"/>
      <c r="BH1114" s="478"/>
      <c r="BI1114" s="478"/>
      <c r="BJ1114" s="478"/>
      <c r="BK1114" s="478"/>
      <c r="BL1114" s="478"/>
      <c r="BM1114" s="478"/>
      <c r="BN1114" s="478"/>
      <c r="BO1114" s="478"/>
      <c r="BP1114" s="478"/>
      <c r="BQ1114" s="478"/>
      <c r="BR1114" s="478"/>
      <c r="BS1114" s="478"/>
      <c r="BT1114" s="478"/>
      <c r="BU1114" s="478"/>
      <c r="BV1114" s="478"/>
      <c r="BW1114" s="478"/>
      <c r="BX1114" s="478"/>
      <c r="BY1114" s="478"/>
    </row>
    <row r="1115" s="205" customFormat="true" ht="17.1" customHeight="true" x14ac:dyDescent="0.2">
      <c r="A1115" s="602"/>
      <c r="B1115" s="598"/>
      <c r="C1115" s="599"/>
      <c r="D1115" s="599"/>
      <c r="E1115" s="599"/>
      <c r="F1115" s="599"/>
      <c r="G1115" s="599"/>
      <c r="H1115" s="599"/>
      <c r="I1115" s="599"/>
      <c r="J1115" s="599"/>
      <c r="K1115" s="599"/>
      <c r="L1115" s="599"/>
      <c r="M1115" s="599"/>
      <c r="N1115" s="599"/>
      <c r="O1115" s="599"/>
      <c r="P1115" s="599"/>
      <c r="Q1115" s="599"/>
      <c r="R1115" s="599"/>
      <c r="S1115" s="599"/>
      <c r="T1115" s="599"/>
      <c r="U1115" s="599"/>
      <c r="V1115" s="599"/>
      <c r="W1115" s="599"/>
      <c r="X1115" s="599"/>
      <c r="Y1115" s="599"/>
      <c r="Z1115" s="599"/>
      <c r="AA1115" s="599"/>
      <c r="AB1115" s="599"/>
      <c r="AC1115" s="599"/>
      <c r="AD1115" s="599"/>
      <c r="AE1115" s="599"/>
      <c r="AF1115" s="599"/>
      <c r="AG1115" s="599"/>
      <c r="AH1115" s="599"/>
      <c r="AI1115" s="599"/>
      <c r="AJ1115" s="599"/>
      <c r="AK1115" s="599"/>
      <c r="AL1115" s="599"/>
      <c r="AM1115" s="599"/>
      <c r="AN1115" s="599"/>
      <c r="AO1115" s="599"/>
      <c r="AP1115" s="599"/>
      <c r="AQ1115" s="599"/>
      <c r="AR1115" s="599"/>
      <c r="AS1115" s="599"/>
      <c r="AT1115" s="599"/>
      <c r="AU1115" s="599"/>
      <c r="AV1115" s="599"/>
      <c r="AW1115" s="599"/>
      <c r="AX1115" s="599"/>
      <c r="AY1115" s="599"/>
      <c r="AZ1115" s="599"/>
      <c r="BA1115" s="478"/>
      <c r="BB1115" s="232"/>
      <c r="BC1115" s="478"/>
      <c r="BD1115" s="478"/>
      <c r="BE1115" s="478"/>
      <c r="BF1115" s="478"/>
      <c r="BG1115" s="478"/>
      <c r="BH1115" s="478"/>
      <c r="BI1115" s="478"/>
      <c r="BJ1115" s="478"/>
      <c r="BK1115" s="478"/>
      <c r="BL1115" s="478"/>
      <c r="BM1115" s="478"/>
      <c r="BN1115" s="478"/>
      <c r="BO1115" s="478"/>
      <c r="BP1115" s="478"/>
      <c r="BQ1115" s="478"/>
      <c r="BR1115" s="478"/>
      <c r="BS1115" s="478"/>
      <c r="BT1115" s="478"/>
      <c r="BU1115" s="478"/>
      <c r="BV1115" s="478"/>
      <c r="BW1115" s="478"/>
      <c r="BX1115" s="478"/>
      <c r="BY1115" s="478"/>
    </row>
    <row r="1116" s="205" customFormat="true" ht="17.1" customHeight="true" x14ac:dyDescent="0.2">
      <c r="A1116" s="602"/>
      <c r="B1116" s="598"/>
      <c r="C1116" s="599"/>
      <c r="D1116" s="599"/>
      <c r="E1116" s="599"/>
      <c r="F1116" s="599"/>
      <c r="G1116" s="599"/>
      <c r="H1116" s="599"/>
      <c r="I1116" s="599"/>
      <c r="J1116" s="599"/>
      <c r="K1116" s="599"/>
      <c r="L1116" s="599"/>
      <c r="M1116" s="599"/>
      <c r="N1116" s="599"/>
      <c r="O1116" s="599"/>
      <c r="P1116" s="599"/>
      <c r="Q1116" s="599"/>
      <c r="R1116" s="599"/>
      <c r="S1116" s="599"/>
      <c r="T1116" s="599"/>
      <c r="U1116" s="599"/>
      <c r="V1116" s="599"/>
      <c r="W1116" s="599"/>
      <c r="X1116" s="599"/>
      <c r="Y1116" s="599"/>
      <c r="Z1116" s="599"/>
      <c r="AA1116" s="599"/>
      <c r="AB1116" s="599"/>
      <c r="AC1116" s="599"/>
      <c r="AD1116" s="599"/>
      <c r="AE1116" s="599"/>
      <c r="AF1116" s="599"/>
      <c r="AG1116" s="599"/>
      <c r="AH1116" s="599"/>
      <c r="AI1116" s="599"/>
      <c r="AJ1116" s="599"/>
      <c r="AK1116" s="599"/>
      <c r="AL1116" s="599"/>
      <c r="AM1116" s="599"/>
      <c r="AN1116" s="599"/>
      <c r="AO1116" s="599"/>
      <c r="AP1116" s="599"/>
      <c r="AQ1116" s="599"/>
      <c r="AR1116" s="599"/>
      <c r="AS1116" s="599"/>
      <c r="AT1116" s="599"/>
      <c r="AU1116" s="599"/>
      <c r="AV1116" s="599"/>
      <c r="AW1116" s="599"/>
      <c r="AX1116" s="599"/>
      <c r="AY1116" s="599"/>
      <c r="AZ1116" s="599"/>
      <c r="BA1116" s="478"/>
      <c r="BB1116" s="232"/>
      <c r="BC1116" s="478"/>
      <c r="BD1116" s="478"/>
      <c r="BE1116" s="478"/>
      <c r="BF1116" s="478"/>
      <c r="BG1116" s="478"/>
      <c r="BH1116" s="478"/>
      <c r="BI1116" s="478"/>
      <c r="BJ1116" s="478"/>
      <c r="BK1116" s="478"/>
      <c r="BL1116" s="478"/>
      <c r="BM1116" s="478"/>
      <c r="BN1116" s="478"/>
      <c r="BO1116" s="478"/>
      <c r="BP1116" s="478"/>
      <c r="BQ1116" s="478"/>
      <c r="BR1116" s="478"/>
      <c r="BS1116" s="478"/>
      <c r="BT1116" s="478"/>
      <c r="BU1116" s="478"/>
      <c r="BV1116" s="478"/>
      <c r="BW1116" s="478"/>
      <c r="BX1116" s="478"/>
      <c r="BY1116" s="478"/>
    </row>
    <row r="1117" s="205" customFormat="true" ht="17.1" customHeight="true" x14ac:dyDescent="0.2">
      <c r="A1117" s="603"/>
      <c r="B1117" s="600"/>
      <c r="C1117" s="599"/>
      <c r="D1117" s="599"/>
      <c r="E1117" s="599"/>
      <c r="F1117" s="599"/>
      <c r="G1117" s="599"/>
      <c r="H1117" s="599"/>
      <c r="I1117" s="599"/>
      <c r="J1117" s="599"/>
      <c r="K1117" s="599"/>
      <c r="L1117" s="599"/>
      <c r="M1117" s="599"/>
      <c r="N1117" s="599"/>
      <c r="O1117" s="599"/>
      <c r="P1117" s="599"/>
      <c r="Q1117" s="599"/>
      <c r="R1117" s="599"/>
      <c r="S1117" s="599"/>
      <c r="T1117" s="599"/>
      <c r="U1117" s="599"/>
      <c r="V1117" s="599"/>
      <c r="W1117" s="599"/>
      <c r="X1117" s="599"/>
      <c r="Y1117" s="599"/>
      <c r="Z1117" s="599"/>
      <c r="AA1117" s="599"/>
      <c r="AB1117" s="599"/>
      <c r="AC1117" s="599"/>
      <c r="AD1117" s="599"/>
      <c r="AE1117" s="599"/>
      <c r="AF1117" s="599"/>
      <c r="AG1117" s="599"/>
      <c r="AH1117" s="599"/>
      <c r="AI1117" s="599"/>
      <c r="AJ1117" s="599"/>
      <c r="AK1117" s="599"/>
      <c r="AL1117" s="599"/>
      <c r="AM1117" s="599"/>
      <c r="AN1117" s="599"/>
      <c r="AO1117" s="599"/>
      <c r="AP1117" s="599"/>
      <c r="AQ1117" s="599"/>
      <c r="AR1117" s="599"/>
      <c r="AS1117" s="599"/>
      <c r="AT1117" s="599"/>
      <c r="AU1117" s="599"/>
      <c r="AV1117" s="599"/>
      <c r="AW1117" s="599"/>
      <c r="AX1117" s="599"/>
      <c r="AY1117" s="599"/>
      <c r="AZ1117" s="599"/>
      <c r="BA1117" s="478"/>
      <c r="BB1117" s="232"/>
      <c r="BC1117" s="478"/>
      <c r="BD1117" s="478"/>
      <c r="BE1117" s="478"/>
      <c r="BF1117" s="478"/>
      <c r="BG1117" s="478"/>
      <c r="BH1117" s="478"/>
      <c r="BI1117" s="478"/>
      <c r="BJ1117" s="478"/>
      <c r="BK1117" s="478"/>
      <c r="BL1117" s="478"/>
      <c r="BM1117" s="478"/>
      <c r="BN1117" s="478"/>
      <c r="BO1117" s="478"/>
      <c r="BP1117" s="478"/>
      <c r="BQ1117" s="478"/>
      <c r="BR1117" s="478"/>
      <c r="BS1117" s="478"/>
      <c r="BT1117" s="478"/>
      <c r="BU1117" s="478"/>
      <c r="BV1117" s="478"/>
      <c r="BW1117" s="478"/>
      <c r="BX1117" s="478"/>
      <c r="BY1117" s="478"/>
    </row>
    <row r="1118" s="205" customFormat="true" ht="15" customHeight="true" x14ac:dyDescent="0.2">
      <c r="BA1118" s="478"/>
      <c r="BB1118" s="232"/>
      <c r="BC1118" s="478"/>
      <c r="BD1118" s="478"/>
      <c r="BE1118" s="478"/>
      <c r="BF1118" s="478"/>
      <c r="BG1118" s="478"/>
      <c r="BH1118" s="478"/>
      <c r="BI1118" s="478"/>
      <c r="BJ1118" s="478"/>
      <c r="BK1118" s="478"/>
      <c r="BL1118" s="478"/>
      <c r="BM1118" s="478"/>
      <c r="BN1118" s="478"/>
      <c r="BO1118" s="478"/>
      <c r="BP1118" s="478"/>
      <c r="BQ1118" s="478"/>
      <c r="BR1118" s="478"/>
      <c r="BS1118" s="478"/>
      <c r="BT1118" s="478"/>
      <c r="BU1118" s="478"/>
      <c r="BV1118" s="478"/>
      <c r="BW1118" s="478"/>
      <c r="BX1118" s="478"/>
      <c r="BY1118" s="478"/>
    </row>
    <row r="1119" s="205" customFormat="true" ht="15" customHeight="true" x14ac:dyDescent="0.2">
      <c r="BA1119" s="478"/>
      <c r="BB1119" s="232"/>
      <c r="BC1119" s="478"/>
      <c r="BD1119" s="478"/>
      <c r="BE1119" s="478"/>
      <c r="BF1119" s="478"/>
      <c r="BG1119" s="478"/>
      <c r="BH1119" s="478"/>
      <c r="BI1119" s="478"/>
      <c r="BJ1119" s="478"/>
      <c r="BK1119" s="478"/>
      <c r="BL1119" s="478"/>
      <c r="BM1119" s="478"/>
      <c r="BN1119" s="478"/>
      <c r="BO1119" s="478"/>
      <c r="BP1119" s="478"/>
      <c r="BQ1119" s="478"/>
      <c r="BR1119" s="478"/>
      <c r="BS1119" s="478"/>
      <c r="BT1119" s="478"/>
      <c r="BU1119" s="478"/>
      <c r="BV1119" s="478"/>
      <c r="BW1119" s="478"/>
      <c r="BX1119" s="478"/>
      <c r="BY1119" s="478"/>
    </row>
    <row r="1120" s="205" customFormat="true" ht="15" customHeight="true" x14ac:dyDescent="0.2">
      <c r="BA1120" s="478"/>
      <c r="BB1120" s="232"/>
      <c r="BC1120" s="478"/>
      <c r="BD1120" s="478"/>
      <c r="BE1120" s="478"/>
      <c r="BF1120" s="478"/>
      <c r="BG1120" s="478"/>
      <c r="BH1120" s="478"/>
      <c r="BI1120" s="478"/>
      <c r="BJ1120" s="478"/>
      <c r="BK1120" s="478"/>
      <c r="BL1120" s="478"/>
      <c r="BM1120" s="478"/>
      <c r="BN1120" s="478"/>
      <c r="BO1120" s="478"/>
      <c r="BP1120" s="478"/>
      <c r="BQ1120" s="478"/>
      <c r="BR1120" s="478"/>
      <c r="BS1120" s="478"/>
      <c r="BT1120" s="478"/>
      <c r="BU1120" s="478"/>
      <c r="BV1120" s="478"/>
      <c r="BW1120" s="478"/>
      <c r="BX1120" s="478"/>
      <c r="BY1120" s="478"/>
    </row>
    <row r="1121" s="205" customFormat="true" ht="15" customHeight="true" x14ac:dyDescent="0.2">
      <c r="BA1121" s="478"/>
      <c r="BB1121" s="232"/>
      <c r="BC1121" s="478"/>
      <c r="BD1121" s="478"/>
      <c r="BE1121" s="478"/>
      <c r="BF1121" s="478"/>
      <c r="BG1121" s="478"/>
      <c r="BH1121" s="478"/>
      <c r="BI1121" s="478"/>
      <c r="BJ1121" s="478"/>
      <c r="BK1121" s="478"/>
      <c r="BL1121" s="478"/>
      <c r="BM1121" s="478"/>
      <c r="BN1121" s="478"/>
      <c r="BO1121" s="478"/>
      <c r="BP1121" s="478"/>
      <c r="BQ1121" s="478"/>
      <c r="BR1121" s="478"/>
      <c r="BS1121" s="478"/>
      <c r="BT1121" s="478"/>
      <c r="BU1121" s="478"/>
      <c r="BV1121" s="478"/>
      <c r="BW1121" s="478"/>
      <c r="BX1121" s="478"/>
      <c r="BY1121" s="478"/>
    </row>
    <row r="1122" s="205" customFormat="true" ht="15" customHeight="true" x14ac:dyDescent="0.2">
      <c r="BA1122" s="478"/>
      <c r="BB1122" s="232"/>
      <c r="BC1122" s="478"/>
      <c r="BD1122" s="478"/>
      <c r="BE1122" s="478"/>
      <c r="BF1122" s="478"/>
      <c r="BG1122" s="478"/>
      <c r="BH1122" s="478"/>
      <c r="BI1122" s="478"/>
      <c r="BJ1122" s="478"/>
      <c r="BK1122" s="478"/>
      <c r="BL1122" s="478"/>
      <c r="BM1122" s="478"/>
      <c r="BN1122" s="478"/>
      <c r="BO1122" s="478"/>
      <c r="BP1122" s="478"/>
      <c r="BQ1122" s="478"/>
      <c r="BR1122" s="478"/>
      <c r="BS1122" s="478"/>
      <c r="BT1122" s="478"/>
      <c r="BU1122" s="478"/>
      <c r="BV1122" s="478"/>
      <c r="BW1122" s="478"/>
      <c r="BX1122" s="478"/>
      <c r="BY1122" s="478"/>
    </row>
    <row r="1123" s="205" customFormat="true" ht="15" customHeight="true" x14ac:dyDescent="0.2">
      <c r="BA1123" s="478"/>
      <c r="BB1123" s="232"/>
      <c r="BC1123" s="478"/>
      <c r="BD1123" s="478"/>
      <c r="BE1123" s="478"/>
      <c r="BF1123" s="478"/>
      <c r="BG1123" s="478"/>
      <c r="BH1123" s="478"/>
      <c r="BI1123" s="478"/>
      <c r="BJ1123" s="478"/>
      <c r="BK1123" s="478"/>
      <c r="BL1123" s="478"/>
      <c r="BM1123" s="478"/>
      <c r="BN1123" s="478"/>
      <c r="BO1123" s="478"/>
      <c r="BP1123" s="478"/>
      <c r="BQ1123" s="478"/>
      <c r="BR1123" s="478"/>
      <c r="BS1123" s="478"/>
      <c r="BT1123" s="478"/>
      <c r="BU1123" s="478"/>
      <c r="BV1123" s="478"/>
      <c r="BW1123" s="478"/>
      <c r="BX1123" s="478"/>
      <c r="BY1123" s="478"/>
    </row>
    <row r="1124" s="205" customFormat="true" ht="15" customHeight="true" x14ac:dyDescent="0.2">
      <c r="BA1124" s="478"/>
      <c r="BB1124" s="232"/>
      <c r="BC1124" s="478"/>
      <c r="BD1124" s="478"/>
      <c r="BE1124" s="478"/>
      <c r="BF1124" s="478"/>
      <c r="BG1124" s="478"/>
      <c r="BH1124" s="478"/>
      <c r="BI1124" s="478"/>
      <c r="BJ1124" s="478"/>
      <c r="BK1124" s="478"/>
      <c r="BL1124" s="478"/>
      <c r="BM1124" s="478"/>
      <c r="BN1124" s="478"/>
      <c r="BO1124" s="478"/>
      <c r="BP1124" s="478"/>
      <c r="BQ1124" s="478"/>
      <c r="BR1124" s="478"/>
      <c r="BS1124" s="478"/>
      <c r="BT1124" s="478"/>
      <c r="BU1124" s="478"/>
      <c r="BV1124" s="478"/>
      <c r="BW1124" s="478"/>
      <c r="BX1124" s="478"/>
      <c r="BY1124" s="478"/>
    </row>
    <row r="1125" s="205" customFormat="true" ht="15" customHeight="true" x14ac:dyDescent="0.2">
      <c r="BA1125" s="478"/>
      <c r="BB1125" s="232"/>
      <c r="BC1125" s="478"/>
      <c r="BD1125" s="478"/>
      <c r="BE1125" s="478"/>
      <c r="BF1125" s="478"/>
      <c r="BG1125" s="478"/>
      <c r="BH1125" s="478"/>
      <c r="BI1125" s="478"/>
      <c r="BJ1125" s="478"/>
      <c r="BK1125" s="478"/>
      <c r="BL1125" s="478"/>
      <c r="BM1125" s="478"/>
      <c r="BN1125" s="478"/>
      <c r="BO1125" s="478"/>
      <c r="BP1125" s="478"/>
      <c r="BQ1125" s="478"/>
      <c r="BR1125" s="478"/>
      <c r="BS1125" s="478"/>
      <c r="BT1125" s="478"/>
      <c r="BU1125" s="478"/>
      <c r="BV1125" s="478"/>
      <c r="BW1125" s="478"/>
      <c r="BX1125" s="478"/>
      <c r="BY1125" s="478"/>
    </row>
    <row r="1126" s="205" customFormat="true" ht="15" customHeight="true" x14ac:dyDescent="0.2">
      <c r="BA1126" s="478"/>
      <c r="BB1126" s="232"/>
      <c r="BC1126" s="478"/>
      <c r="BD1126" s="478"/>
      <c r="BE1126" s="478"/>
      <c r="BF1126" s="478"/>
      <c r="BG1126" s="478"/>
      <c r="BH1126" s="478"/>
      <c r="BI1126" s="478"/>
      <c r="BJ1126" s="478"/>
      <c r="BK1126" s="478"/>
      <c r="BL1126" s="478"/>
      <c r="BM1126" s="478"/>
      <c r="BN1126" s="478"/>
      <c r="BO1126" s="478"/>
      <c r="BP1126" s="478"/>
      <c r="BQ1126" s="478"/>
      <c r="BR1126" s="478"/>
      <c r="BS1126" s="478"/>
      <c r="BT1126" s="478"/>
      <c r="BU1126" s="478"/>
      <c r="BV1126" s="478"/>
      <c r="BW1126" s="478"/>
      <c r="BX1126" s="478"/>
      <c r="BY1126" s="478"/>
    </row>
    <row r="1127" s="205" customFormat="true" ht="15" customHeight="true" x14ac:dyDescent="0.2">
      <c r="BA1127" s="478"/>
      <c r="BB1127" s="232"/>
      <c r="BC1127" s="478"/>
      <c r="BD1127" s="478"/>
      <c r="BE1127" s="478"/>
      <c r="BF1127" s="478"/>
      <c r="BG1127" s="478"/>
      <c r="BH1127" s="478"/>
      <c r="BI1127" s="478"/>
      <c r="BJ1127" s="478"/>
      <c r="BK1127" s="478"/>
      <c r="BL1127" s="478"/>
      <c r="BM1127" s="478"/>
      <c r="BN1127" s="478"/>
      <c r="BO1127" s="478"/>
      <c r="BP1127" s="478"/>
      <c r="BQ1127" s="478"/>
      <c r="BR1127" s="478"/>
      <c r="BS1127" s="478"/>
      <c r="BT1127" s="478"/>
      <c r="BU1127" s="478"/>
      <c r="BV1127" s="478"/>
      <c r="BW1127" s="478"/>
      <c r="BX1127" s="478"/>
      <c r="BY1127" s="478"/>
    </row>
    <row r="1128" s="205" customFormat="true" ht="15" customHeight="true" x14ac:dyDescent="0.2">
      <c r="BA1128" s="478"/>
      <c r="BB1128" s="232"/>
      <c r="BC1128" s="478"/>
      <c r="BD1128" s="478"/>
      <c r="BE1128" s="478"/>
      <c r="BF1128" s="478"/>
      <c r="BG1128" s="478"/>
      <c r="BH1128" s="478"/>
      <c r="BI1128" s="478"/>
      <c r="BJ1128" s="478"/>
      <c r="BK1128" s="478"/>
      <c r="BL1128" s="478"/>
      <c r="BM1128" s="478"/>
      <c r="BN1128" s="478"/>
      <c r="BO1128" s="478"/>
      <c r="BP1128" s="478"/>
      <c r="BQ1128" s="478"/>
      <c r="BR1128" s="478"/>
      <c r="BS1128" s="478"/>
      <c r="BT1128" s="478"/>
      <c r="BU1128" s="478"/>
      <c r="BV1128" s="478"/>
      <c r="BW1128" s="478"/>
      <c r="BX1128" s="478"/>
      <c r="BY1128" s="478"/>
    </row>
    <row r="1129" s="205" customFormat="true" ht="15" customHeight="true" x14ac:dyDescent="0.2">
      <c r="BA1129" s="478"/>
      <c r="BB1129" s="232"/>
      <c r="BC1129" s="478"/>
      <c r="BD1129" s="478"/>
      <c r="BE1129" s="478"/>
      <c r="BF1129" s="478"/>
      <c r="BG1129" s="478"/>
      <c r="BH1129" s="478"/>
      <c r="BI1129" s="478"/>
      <c r="BJ1129" s="478"/>
      <c r="BK1129" s="478"/>
      <c r="BL1129" s="478"/>
      <c r="BM1129" s="478"/>
      <c r="BN1129" s="478"/>
      <c r="BO1129" s="478"/>
      <c r="BP1129" s="478"/>
      <c r="BQ1129" s="478"/>
      <c r="BR1129" s="478"/>
      <c r="BS1129" s="478"/>
      <c r="BT1129" s="478"/>
      <c r="BU1129" s="478"/>
      <c r="BV1129" s="478"/>
      <c r="BW1129" s="478"/>
      <c r="BX1129" s="478"/>
      <c r="BY1129" s="478"/>
    </row>
    <row r="1130" s="205" customFormat="true" ht="15" customHeight="true" x14ac:dyDescent="0.2">
      <c r="BA1130" s="478"/>
      <c r="BB1130" s="232"/>
      <c r="BC1130" s="478"/>
      <c r="BD1130" s="478"/>
      <c r="BE1130" s="478"/>
      <c r="BF1130" s="478"/>
      <c r="BG1130" s="478"/>
      <c r="BH1130" s="478"/>
      <c r="BI1130" s="478"/>
      <c r="BJ1130" s="478"/>
      <c r="BK1130" s="478"/>
      <c r="BL1130" s="478"/>
      <c r="BM1130" s="478"/>
      <c r="BN1130" s="478"/>
      <c r="BO1130" s="478"/>
      <c r="BP1130" s="478"/>
      <c r="BQ1130" s="478"/>
      <c r="BR1130" s="478"/>
      <c r="BS1130" s="478"/>
      <c r="BT1130" s="478"/>
      <c r="BU1130" s="478"/>
      <c r="BV1130" s="478"/>
      <c r="BW1130" s="478"/>
      <c r="BX1130" s="478"/>
      <c r="BY1130" s="478"/>
    </row>
    <row r="1131" s="205" customFormat="true" ht="15" customHeight="true" x14ac:dyDescent="0.2">
      <c r="BA1131" s="478"/>
      <c r="BB1131" s="232"/>
      <c r="BC1131" s="478"/>
      <c r="BD1131" s="478"/>
      <c r="BE1131" s="478"/>
      <c r="BF1131" s="478"/>
      <c r="BG1131" s="478"/>
      <c r="BH1131" s="478"/>
      <c r="BI1131" s="478"/>
      <c r="BJ1131" s="478"/>
      <c r="BK1131" s="478"/>
      <c r="BL1131" s="478"/>
      <c r="BM1131" s="478"/>
      <c r="BN1131" s="478"/>
      <c r="BO1131" s="478"/>
      <c r="BP1131" s="478"/>
      <c r="BQ1131" s="478"/>
      <c r="BR1131" s="478"/>
      <c r="BS1131" s="478"/>
      <c r="BT1131" s="478"/>
      <c r="BU1131" s="478"/>
      <c r="BV1131" s="478"/>
      <c r="BW1131" s="478"/>
      <c r="BX1131" s="478"/>
      <c r="BY1131" s="478"/>
    </row>
    <row r="1132" s="205" customFormat="true" ht="15" customHeight="true" x14ac:dyDescent="0.2">
      <c r="BA1132" s="478"/>
      <c r="BB1132" s="232"/>
      <c r="BC1132" s="478"/>
      <c r="BD1132" s="478"/>
      <c r="BE1132" s="478"/>
      <c r="BF1132" s="478"/>
      <c r="BG1132" s="478"/>
      <c r="BH1132" s="478"/>
      <c r="BI1132" s="478"/>
      <c r="BJ1132" s="478"/>
      <c r="BK1132" s="478"/>
      <c r="BL1132" s="478"/>
      <c r="BM1132" s="478"/>
      <c r="BN1132" s="478"/>
      <c r="BO1132" s="478"/>
      <c r="BP1132" s="478"/>
      <c r="BQ1132" s="478"/>
      <c r="BR1132" s="478"/>
      <c r="BS1132" s="478"/>
      <c r="BT1132" s="478"/>
      <c r="BU1132" s="478"/>
      <c r="BV1132" s="478"/>
      <c r="BW1132" s="478"/>
      <c r="BX1132" s="478"/>
      <c r="BY1132" s="478"/>
    </row>
    <row r="1133" s="205" customFormat="true" ht="15" customHeight="true" x14ac:dyDescent="0.2">
      <c r="BA1133" s="478"/>
      <c r="BB1133" s="232"/>
      <c r="BC1133" s="478"/>
      <c r="BD1133" s="478"/>
      <c r="BE1133" s="478"/>
      <c r="BF1133" s="478"/>
      <c r="BG1133" s="478"/>
      <c r="BH1133" s="478"/>
      <c r="BI1133" s="478"/>
      <c r="BJ1133" s="478"/>
      <c r="BK1133" s="478"/>
      <c r="BL1133" s="478"/>
      <c r="BM1133" s="478"/>
      <c r="BN1133" s="478"/>
      <c r="BO1133" s="478"/>
      <c r="BP1133" s="478"/>
      <c r="BQ1133" s="478"/>
      <c r="BR1133" s="478"/>
      <c r="BS1133" s="478"/>
      <c r="BT1133" s="478"/>
      <c r="BU1133" s="478"/>
      <c r="BV1133" s="478"/>
      <c r="BW1133" s="478"/>
      <c r="BX1133" s="478"/>
      <c r="BY1133" s="478"/>
    </row>
    <row r="1134" s="205" customFormat="true" ht="15" customHeight="true" x14ac:dyDescent="0.2">
      <c r="BA1134" s="478"/>
      <c r="BB1134" s="232"/>
      <c r="BC1134" s="478"/>
      <c r="BD1134" s="478"/>
      <c r="BE1134" s="478"/>
      <c r="BF1134" s="478"/>
      <c r="BG1134" s="478"/>
      <c r="BH1134" s="478"/>
      <c r="BI1134" s="478"/>
      <c r="BJ1134" s="478"/>
      <c r="BK1134" s="478"/>
      <c r="BL1134" s="478"/>
      <c r="BM1134" s="478"/>
      <c r="BN1134" s="478"/>
      <c r="BO1134" s="478"/>
      <c r="BP1134" s="478"/>
      <c r="BQ1134" s="478"/>
      <c r="BR1134" s="478"/>
      <c r="BS1134" s="478"/>
      <c r="BT1134" s="478"/>
      <c r="BU1134" s="478"/>
      <c r="BV1134" s="478"/>
      <c r="BW1134" s="478"/>
      <c r="BX1134" s="478"/>
      <c r="BY1134" s="478"/>
    </row>
    <row r="1135" s="205" customFormat="true" ht="15" customHeight="true" x14ac:dyDescent="0.2">
      <c r="BA1135" s="478"/>
      <c r="BB1135" s="232"/>
      <c r="BC1135" s="478"/>
      <c r="BD1135" s="478"/>
      <c r="BE1135" s="478"/>
      <c r="BF1135" s="478"/>
      <c r="BG1135" s="478"/>
      <c r="BH1135" s="478"/>
      <c r="BI1135" s="478"/>
      <c r="BJ1135" s="478"/>
      <c r="BK1135" s="478"/>
      <c r="BL1135" s="478"/>
      <c r="BM1135" s="478"/>
      <c r="BN1135" s="478"/>
      <c r="BO1135" s="478"/>
      <c r="BP1135" s="478"/>
      <c r="BQ1135" s="478"/>
      <c r="BR1135" s="478"/>
      <c r="BS1135" s="478"/>
      <c r="BT1135" s="478"/>
      <c r="BU1135" s="478"/>
      <c r="BV1135" s="478"/>
      <c r="BW1135" s="478"/>
      <c r="BX1135" s="478"/>
      <c r="BY1135" s="478"/>
    </row>
    <row r="1136" s="205" customFormat="true" ht="15" customHeight="true" x14ac:dyDescent="0.2">
      <c r="BA1136" s="478"/>
      <c r="BB1136" s="232"/>
      <c r="BC1136" s="478"/>
      <c r="BD1136" s="478"/>
      <c r="BE1136" s="478"/>
      <c r="BF1136" s="478"/>
      <c r="BG1136" s="478"/>
      <c r="BH1136" s="478"/>
      <c r="BI1136" s="478"/>
      <c r="BJ1136" s="478"/>
      <c r="BK1136" s="478"/>
      <c r="BL1136" s="478"/>
      <c r="BM1136" s="478"/>
      <c r="BN1136" s="478"/>
      <c r="BO1136" s="478"/>
      <c r="BP1136" s="478"/>
      <c r="BQ1136" s="478"/>
      <c r="BR1136" s="478"/>
      <c r="BS1136" s="478"/>
      <c r="BT1136" s="478"/>
      <c r="BU1136" s="478"/>
      <c r="BV1136" s="478"/>
      <c r="BW1136" s="478"/>
      <c r="BX1136" s="478"/>
      <c r="BY1136" s="478"/>
    </row>
    <row r="1137" s="205" customFormat="true" ht="15" customHeight="true" x14ac:dyDescent="0.2">
      <c r="BA1137" s="478"/>
      <c r="BB1137" s="232"/>
      <c r="BC1137" s="478"/>
      <c r="BD1137" s="478"/>
      <c r="BE1137" s="478"/>
      <c r="BF1137" s="478"/>
      <c r="BG1137" s="478"/>
      <c r="BH1137" s="478"/>
      <c r="BI1137" s="478"/>
      <c r="BJ1137" s="478"/>
      <c r="BK1137" s="478"/>
      <c r="BL1137" s="478"/>
      <c r="BM1137" s="478"/>
      <c r="BN1137" s="478"/>
      <c r="BO1137" s="478"/>
      <c r="BP1137" s="478"/>
      <c r="BQ1137" s="478"/>
      <c r="BR1137" s="478"/>
      <c r="BS1137" s="478"/>
      <c r="BT1137" s="478"/>
      <c r="BU1137" s="478"/>
      <c r="BV1137" s="478"/>
      <c r="BW1137" s="478"/>
      <c r="BX1137" s="478"/>
      <c r="BY1137" s="478"/>
    </row>
    <row r="1138" s="205" customFormat="true" ht="15" customHeight="true" x14ac:dyDescent="0.2">
      <c r="BA1138" s="478"/>
      <c r="BB1138" s="232"/>
      <c r="BC1138" s="478"/>
      <c r="BD1138" s="478"/>
      <c r="BE1138" s="478"/>
      <c r="BF1138" s="478"/>
      <c r="BG1138" s="478"/>
      <c r="BH1138" s="478"/>
      <c r="BI1138" s="478"/>
      <c r="BJ1138" s="478"/>
      <c r="BK1138" s="478"/>
      <c r="BL1138" s="478"/>
      <c r="BM1138" s="478"/>
      <c r="BN1138" s="478"/>
      <c r="BO1138" s="478"/>
      <c r="BP1138" s="478"/>
      <c r="BQ1138" s="478"/>
      <c r="BR1138" s="478"/>
      <c r="BS1138" s="478"/>
      <c r="BT1138" s="478"/>
      <c r="BU1138" s="478"/>
      <c r="BV1138" s="478"/>
      <c r="BW1138" s="478"/>
      <c r="BX1138" s="478"/>
      <c r="BY1138" s="478"/>
    </row>
    <row r="1139" s="205" customFormat="true" ht="15" customHeight="true" x14ac:dyDescent="0.2">
      <c r="BA1139" s="478"/>
      <c r="BB1139" s="232"/>
      <c r="BC1139" s="478"/>
      <c r="BD1139" s="478"/>
      <c r="BE1139" s="478"/>
      <c r="BF1139" s="478"/>
      <c r="BG1139" s="478"/>
      <c r="BH1139" s="478"/>
      <c r="BI1139" s="478"/>
      <c r="BJ1139" s="478"/>
      <c r="BK1139" s="478"/>
      <c r="BL1139" s="478"/>
      <c r="BM1139" s="478"/>
      <c r="BN1139" s="478"/>
      <c r="BO1139" s="478"/>
      <c r="BP1139" s="478"/>
      <c r="BQ1139" s="478"/>
      <c r="BR1139" s="478"/>
      <c r="BS1139" s="478"/>
      <c r="BT1139" s="478"/>
      <c r="BU1139" s="478"/>
      <c r="BV1139" s="478"/>
      <c r="BW1139" s="478"/>
      <c r="BX1139" s="478"/>
      <c r="BY1139" s="478"/>
    </row>
    <row r="1140" s="205" customFormat="true" ht="15" customHeight="true" x14ac:dyDescent="0.2">
      <c r="BA1140" s="478"/>
      <c r="BB1140" s="232"/>
      <c r="BC1140" s="478"/>
      <c r="BD1140" s="478"/>
      <c r="BE1140" s="478"/>
      <c r="BF1140" s="478"/>
      <c r="BG1140" s="478"/>
      <c r="BH1140" s="478"/>
      <c r="BI1140" s="478"/>
      <c r="BJ1140" s="478"/>
      <c r="BK1140" s="478"/>
      <c r="BL1140" s="478"/>
      <c r="BM1140" s="478"/>
      <c r="BN1140" s="478"/>
      <c r="BO1140" s="478"/>
      <c r="BP1140" s="478"/>
      <c r="BQ1140" s="478"/>
      <c r="BR1140" s="478"/>
      <c r="BS1140" s="478"/>
      <c r="BT1140" s="478"/>
      <c r="BU1140" s="478"/>
      <c r="BV1140" s="478"/>
      <c r="BW1140" s="478"/>
      <c r="BX1140" s="478"/>
      <c r="BY1140" s="478"/>
    </row>
    <row r="1141" s="205" customFormat="true" ht="15" customHeight="true" x14ac:dyDescent="0.2">
      <c r="BA1141" s="478"/>
      <c r="BB1141" s="232"/>
      <c r="BC1141" s="478"/>
      <c r="BD1141" s="478"/>
      <c r="BE1141" s="478"/>
      <c r="BF1141" s="478"/>
      <c r="BG1141" s="478"/>
      <c r="BH1141" s="478"/>
      <c r="BI1141" s="478"/>
      <c r="BJ1141" s="478"/>
      <c r="BK1141" s="478"/>
      <c r="BL1141" s="478"/>
      <c r="BM1141" s="478"/>
      <c r="BN1141" s="478"/>
      <c r="BO1141" s="478"/>
      <c r="BP1141" s="478"/>
      <c r="BQ1141" s="478"/>
      <c r="BR1141" s="478"/>
      <c r="BS1141" s="478"/>
      <c r="BT1141" s="478"/>
      <c r="BU1141" s="478"/>
      <c r="BV1141" s="478"/>
      <c r="BW1141" s="478"/>
      <c r="BX1141" s="478"/>
      <c r="BY1141" s="478"/>
    </row>
    <row r="1142" s="205" customFormat="true" ht="15" customHeight="true" x14ac:dyDescent="0.2">
      <c r="BA1142" s="478"/>
      <c r="BB1142" s="232"/>
      <c r="BC1142" s="478"/>
      <c r="BD1142" s="478"/>
      <c r="BE1142" s="478"/>
      <c r="BF1142" s="478"/>
      <c r="BG1142" s="478"/>
      <c r="BH1142" s="478"/>
      <c r="BI1142" s="478"/>
      <c r="BJ1142" s="478"/>
      <c r="BK1142" s="478"/>
      <c r="BL1142" s="478"/>
      <c r="BM1142" s="478"/>
      <c r="BN1142" s="478"/>
      <c r="BO1142" s="478"/>
      <c r="BP1142" s="478"/>
      <c r="BQ1142" s="478"/>
      <c r="BR1142" s="478"/>
      <c r="BS1142" s="478"/>
      <c r="BT1142" s="478"/>
      <c r="BU1142" s="478"/>
      <c r="BV1142" s="478"/>
      <c r="BW1142" s="478"/>
      <c r="BX1142" s="478"/>
      <c r="BY1142" s="478"/>
    </row>
    <row r="1143" s="205" customFormat="true" ht="15" customHeight="true" x14ac:dyDescent="0.2">
      <c r="BA1143" s="478"/>
      <c r="BB1143" s="232"/>
      <c r="BC1143" s="478"/>
      <c r="BD1143" s="478"/>
      <c r="BE1143" s="478"/>
      <c r="BF1143" s="478"/>
      <c r="BG1143" s="478"/>
      <c r="BH1143" s="478"/>
      <c r="BI1143" s="478"/>
      <c r="BJ1143" s="478"/>
      <c r="BK1143" s="478"/>
      <c r="BL1143" s="478"/>
      <c r="BM1143" s="478"/>
      <c r="BN1143" s="478"/>
      <c r="BO1143" s="478"/>
      <c r="BP1143" s="478"/>
      <c r="BQ1143" s="478"/>
      <c r="BR1143" s="478"/>
      <c r="BS1143" s="478"/>
      <c r="BT1143" s="478"/>
      <c r="BU1143" s="478"/>
      <c r="BV1143" s="478"/>
      <c r="BW1143" s="478"/>
      <c r="BX1143" s="478"/>
      <c r="BY1143" s="478"/>
    </row>
    <row r="1144" s="205" customFormat="true" ht="15" customHeight="true" x14ac:dyDescent="0.2">
      <c r="BA1144" s="478"/>
      <c r="BB1144" s="232"/>
      <c r="BC1144" s="478"/>
      <c r="BD1144" s="478"/>
      <c r="BE1144" s="478"/>
      <c r="BF1144" s="478"/>
      <c r="BG1144" s="478"/>
      <c r="BH1144" s="478"/>
      <c r="BI1144" s="478"/>
      <c r="BJ1144" s="478"/>
      <c r="BK1144" s="478"/>
      <c r="BL1144" s="478"/>
      <c r="BM1144" s="478"/>
      <c r="BN1144" s="478"/>
      <c r="BO1144" s="478"/>
      <c r="BP1144" s="478"/>
      <c r="BQ1144" s="478"/>
      <c r="BR1144" s="478"/>
      <c r="BS1144" s="478"/>
      <c r="BT1144" s="478"/>
      <c r="BU1144" s="478"/>
      <c r="BV1144" s="478"/>
      <c r="BW1144" s="478"/>
      <c r="BX1144" s="478"/>
      <c r="BY1144" s="478"/>
    </row>
    <row r="1145" s="205" customFormat="true" ht="15" customHeight="true" x14ac:dyDescent="0.2">
      <c r="BA1145" s="478"/>
      <c r="BB1145" s="232"/>
      <c r="BC1145" s="478"/>
      <c r="BD1145" s="478"/>
      <c r="BE1145" s="478"/>
      <c r="BF1145" s="478"/>
      <c r="BG1145" s="478"/>
      <c r="BH1145" s="478"/>
      <c r="BI1145" s="478"/>
      <c r="BJ1145" s="478"/>
      <c r="BK1145" s="478"/>
      <c r="BL1145" s="478"/>
      <c r="BM1145" s="478"/>
      <c r="BN1145" s="478"/>
      <c r="BO1145" s="478"/>
      <c r="BP1145" s="478"/>
      <c r="BQ1145" s="478"/>
      <c r="BR1145" s="478"/>
      <c r="BS1145" s="478"/>
      <c r="BT1145" s="478"/>
      <c r="BU1145" s="478"/>
      <c r="BV1145" s="478"/>
      <c r="BW1145" s="478"/>
      <c r="BX1145" s="478"/>
      <c r="BY1145" s="478"/>
    </row>
    <row r="1146" s="205" customFormat="true" ht="15" customHeight="true" x14ac:dyDescent="0.2">
      <c r="BA1146" s="478"/>
      <c r="BB1146" s="232"/>
      <c r="BC1146" s="478"/>
      <c r="BD1146" s="478"/>
      <c r="BE1146" s="478"/>
      <c r="BF1146" s="478"/>
      <c r="BG1146" s="478"/>
      <c r="BH1146" s="478"/>
      <c r="BI1146" s="478"/>
      <c r="BJ1146" s="478"/>
      <c r="BK1146" s="478"/>
      <c r="BL1146" s="478"/>
      <c r="BM1146" s="478"/>
      <c r="BN1146" s="478"/>
      <c r="BO1146" s="478"/>
      <c r="BP1146" s="478"/>
      <c r="BQ1146" s="478"/>
      <c r="BR1146" s="478"/>
      <c r="BS1146" s="478"/>
      <c r="BT1146" s="478"/>
      <c r="BU1146" s="478"/>
      <c r="BV1146" s="478"/>
      <c r="BW1146" s="478"/>
      <c r="BX1146" s="478"/>
      <c r="BY1146" s="478"/>
    </row>
    <row r="1147" s="205" customFormat="true" ht="15" customHeight="true" x14ac:dyDescent="0.2">
      <c r="BA1147" s="478"/>
      <c r="BB1147" s="232"/>
      <c r="BC1147" s="478"/>
      <c r="BD1147" s="478"/>
      <c r="BE1147" s="478"/>
      <c r="BF1147" s="478"/>
      <c r="BG1147" s="478"/>
      <c r="BH1147" s="478"/>
      <c r="BI1147" s="478"/>
      <c r="BJ1147" s="478"/>
      <c r="BK1147" s="478"/>
      <c r="BL1147" s="478"/>
      <c r="BM1147" s="478"/>
      <c r="BN1147" s="478"/>
      <c r="BO1147" s="478"/>
      <c r="BP1147" s="478"/>
      <c r="BQ1147" s="478"/>
      <c r="BR1147" s="478"/>
      <c r="BS1147" s="478"/>
      <c r="BT1147" s="478"/>
      <c r="BU1147" s="478"/>
      <c r="BV1147" s="478"/>
      <c r="BW1147" s="478"/>
      <c r="BX1147" s="478"/>
      <c r="BY1147" s="478"/>
    </row>
    <row r="1148" s="205" customFormat="true" ht="15" customHeight="true" x14ac:dyDescent="0.2">
      <c r="BA1148" s="478"/>
      <c r="BB1148" s="232"/>
      <c r="BC1148" s="478"/>
      <c r="BD1148" s="478"/>
      <c r="BE1148" s="478"/>
      <c r="BF1148" s="478"/>
      <c r="BG1148" s="478"/>
      <c r="BH1148" s="478"/>
      <c r="BI1148" s="478"/>
      <c r="BJ1148" s="478"/>
      <c r="BK1148" s="478"/>
      <c r="BL1148" s="478"/>
      <c r="BM1148" s="478"/>
      <c r="BN1148" s="478"/>
      <c r="BO1148" s="478"/>
      <c r="BP1148" s="478"/>
      <c r="BQ1148" s="478"/>
      <c r="BR1148" s="478"/>
      <c r="BS1148" s="478"/>
      <c r="BT1148" s="478"/>
      <c r="BU1148" s="478"/>
      <c r="BV1148" s="478"/>
      <c r="BW1148" s="478"/>
      <c r="BX1148" s="478"/>
      <c r="BY1148" s="478"/>
    </row>
    <row r="1149" s="205" customFormat="true" ht="15" customHeight="true" x14ac:dyDescent="0.2">
      <c r="BA1149" s="478"/>
      <c r="BB1149" s="232"/>
      <c r="BC1149" s="478"/>
      <c r="BD1149" s="478"/>
      <c r="BE1149" s="478"/>
      <c r="BF1149" s="478"/>
      <c r="BG1149" s="478"/>
      <c r="BH1149" s="478"/>
      <c r="BI1149" s="478"/>
      <c r="BJ1149" s="478"/>
      <c r="BK1149" s="478"/>
      <c r="BL1149" s="478"/>
      <c r="BM1149" s="478"/>
      <c r="BN1149" s="478"/>
      <c r="BO1149" s="478"/>
      <c r="BP1149" s="478"/>
      <c r="BQ1149" s="478"/>
      <c r="BR1149" s="478"/>
      <c r="BS1149" s="478"/>
      <c r="BT1149" s="478"/>
      <c r="BU1149" s="478"/>
      <c r="BV1149" s="478"/>
      <c r="BW1149" s="478"/>
      <c r="BX1149" s="478"/>
      <c r="BY1149" s="478"/>
    </row>
    <row r="1150" s="205" customFormat="true" ht="15" customHeight="true" x14ac:dyDescent="0.2">
      <c r="BA1150" s="478"/>
      <c r="BB1150" s="232"/>
      <c r="BC1150" s="478"/>
      <c r="BD1150" s="478"/>
      <c r="BE1150" s="478"/>
      <c r="BF1150" s="478"/>
      <c r="BG1150" s="478"/>
      <c r="BH1150" s="478"/>
      <c r="BI1150" s="478"/>
      <c r="BJ1150" s="478"/>
      <c r="BK1150" s="478"/>
      <c r="BL1150" s="478"/>
      <c r="BM1150" s="478"/>
      <c r="BN1150" s="478"/>
      <c r="BO1150" s="478"/>
      <c r="BP1150" s="478"/>
      <c r="BQ1150" s="478"/>
      <c r="BR1150" s="478"/>
      <c r="BS1150" s="478"/>
      <c r="BT1150" s="478"/>
      <c r="BU1150" s="478"/>
      <c r="BV1150" s="478"/>
      <c r="BW1150" s="478"/>
      <c r="BX1150" s="478"/>
      <c r="BY1150" s="478"/>
    </row>
    <row r="1151" s="205" customFormat="true" ht="15" customHeight="true" x14ac:dyDescent="0.2">
      <c r="BA1151" s="478"/>
      <c r="BB1151" s="232"/>
      <c r="BC1151" s="478"/>
      <c r="BD1151" s="478"/>
      <c r="BE1151" s="478"/>
      <c r="BF1151" s="478"/>
      <c r="BG1151" s="478"/>
      <c r="BH1151" s="478"/>
      <c r="BI1151" s="478"/>
      <c r="BJ1151" s="478"/>
      <c r="BK1151" s="478"/>
      <c r="BL1151" s="478"/>
      <c r="BM1151" s="478"/>
      <c r="BN1151" s="478"/>
      <c r="BO1151" s="478"/>
      <c r="BP1151" s="478"/>
      <c r="BQ1151" s="478"/>
      <c r="BR1151" s="478"/>
      <c r="BS1151" s="478"/>
      <c r="BT1151" s="478"/>
      <c r="BU1151" s="478"/>
      <c r="BV1151" s="478"/>
      <c r="BW1151" s="478"/>
      <c r="BX1151" s="478"/>
      <c r="BY1151" s="478"/>
    </row>
    <row r="1152" s="205" customFormat="true" ht="15" customHeight="true" x14ac:dyDescent="0.2">
      <c r="BA1152" s="478"/>
      <c r="BB1152" s="232"/>
      <c r="BC1152" s="478"/>
      <c r="BD1152" s="478"/>
      <c r="BE1152" s="478"/>
      <c r="BF1152" s="478"/>
      <c r="BG1152" s="478"/>
      <c r="BH1152" s="478"/>
      <c r="BI1152" s="478"/>
      <c r="BJ1152" s="478"/>
      <c r="BK1152" s="478"/>
      <c r="BL1152" s="478"/>
      <c r="BM1152" s="478"/>
      <c r="BN1152" s="478"/>
      <c r="BO1152" s="478"/>
      <c r="BP1152" s="478"/>
      <c r="BQ1152" s="478"/>
      <c r="BR1152" s="478"/>
      <c r="BS1152" s="478"/>
      <c r="BT1152" s="478"/>
      <c r="BU1152" s="478"/>
      <c r="BV1152" s="478"/>
      <c r="BW1152" s="478"/>
      <c r="BX1152" s="478"/>
      <c r="BY1152" s="478"/>
    </row>
    <row r="1153" s="205" customFormat="true" ht="15" customHeight="true" x14ac:dyDescent="0.2">
      <c r="BA1153" s="478"/>
      <c r="BB1153" s="232"/>
      <c r="BC1153" s="478"/>
      <c r="BD1153" s="478"/>
      <c r="BE1153" s="478"/>
      <c r="BF1153" s="478"/>
      <c r="BG1153" s="478"/>
      <c r="BH1153" s="478"/>
      <c r="BI1153" s="478"/>
      <c r="BJ1153" s="478"/>
      <c r="BK1153" s="478"/>
      <c r="BL1153" s="478"/>
      <c r="BM1153" s="478"/>
      <c r="BN1153" s="478"/>
      <c r="BO1153" s="478"/>
      <c r="BP1153" s="478"/>
      <c r="BQ1153" s="478"/>
      <c r="BR1153" s="478"/>
      <c r="BS1153" s="478"/>
      <c r="BT1153" s="478"/>
      <c r="BU1153" s="478"/>
      <c r="BV1153" s="478"/>
      <c r="BW1153" s="478"/>
      <c r="BX1153" s="478"/>
      <c r="BY1153" s="478"/>
    </row>
    <row r="1154" s="205" customFormat="true" ht="15" customHeight="true" x14ac:dyDescent="0.2">
      <c r="BA1154" s="478"/>
      <c r="BB1154" s="232"/>
      <c r="BC1154" s="478"/>
      <c r="BD1154" s="478"/>
      <c r="BE1154" s="478"/>
      <c r="BF1154" s="478"/>
      <c r="BG1154" s="478"/>
      <c r="BH1154" s="478"/>
      <c r="BI1154" s="478"/>
      <c r="BJ1154" s="478"/>
      <c r="BK1154" s="478"/>
      <c r="BL1154" s="478"/>
      <c r="BM1154" s="478"/>
      <c r="BN1154" s="478"/>
      <c r="BO1154" s="478"/>
      <c r="BP1154" s="478"/>
      <c r="BQ1154" s="478"/>
      <c r="BR1154" s="478"/>
      <c r="BS1154" s="478"/>
      <c r="BT1154" s="478"/>
      <c r="BU1154" s="478"/>
      <c r="BV1154" s="478"/>
      <c r="BW1154" s="478"/>
      <c r="BX1154" s="478"/>
      <c r="BY1154" s="478"/>
    </row>
    <row r="1155" s="205" customFormat="true" ht="15" customHeight="true" x14ac:dyDescent="0.2">
      <c r="BA1155" s="478"/>
      <c r="BB1155" s="232"/>
      <c r="BC1155" s="478"/>
      <c r="BD1155" s="478"/>
      <c r="BE1155" s="478"/>
      <c r="BF1155" s="478"/>
      <c r="BG1155" s="478"/>
      <c r="BH1155" s="478"/>
      <c r="BI1155" s="478"/>
      <c r="BJ1155" s="478"/>
      <c r="BK1155" s="478"/>
      <c r="BL1155" s="478"/>
      <c r="BM1155" s="478"/>
      <c r="BN1155" s="478"/>
      <c r="BO1155" s="478"/>
      <c r="BP1155" s="478"/>
      <c r="BQ1155" s="478"/>
      <c r="BR1155" s="478"/>
      <c r="BS1155" s="478"/>
      <c r="BT1155" s="478"/>
      <c r="BU1155" s="478"/>
      <c r="BV1155" s="478"/>
      <c r="BW1155" s="478"/>
      <c r="BX1155" s="478"/>
      <c r="BY1155" s="478"/>
    </row>
    <row r="1156" s="205" customFormat="true" ht="15" customHeight="true" x14ac:dyDescent="0.2">
      <c r="BA1156" s="478"/>
      <c r="BB1156" s="232"/>
      <c r="BC1156" s="478"/>
      <c r="BD1156" s="478"/>
      <c r="BE1156" s="478"/>
      <c r="BF1156" s="478"/>
      <c r="BG1156" s="478"/>
      <c r="BH1156" s="478"/>
      <c r="BI1156" s="478"/>
      <c r="BJ1156" s="478"/>
      <c r="BK1156" s="478"/>
      <c r="BL1156" s="478"/>
      <c r="BM1156" s="478"/>
      <c r="BN1156" s="478"/>
      <c r="BO1156" s="478"/>
      <c r="BP1156" s="478"/>
      <c r="BQ1156" s="478"/>
      <c r="BR1156" s="478"/>
      <c r="BS1156" s="478"/>
      <c r="BT1156" s="478"/>
      <c r="BU1156" s="478"/>
      <c r="BV1156" s="478"/>
      <c r="BW1156" s="478"/>
      <c r="BX1156" s="478"/>
      <c r="BY1156" s="478"/>
    </row>
    <row r="1157" s="205" customFormat="true" ht="15" customHeight="true" x14ac:dyDescent="0.2">
      <c r="BA1157" s="478"/>
      <c r="BB1157" s="232"/>
      <c r="BC1157" s="478"/>
      <c r="BD1157" s="478"/>
      <c r="BE1157" s="478"/>
      <c r="BF1157" s="478"/>
      <c r="BG1157" s="478"/>
      <c r="BH1157" s="478"/>
      <c r="BI1157" s="478"/>
      <c r="BJ1157" s="478"/>
      <c r="BK1157" s="478"/>
      <c r="BL1157" s="478"/>
      <c r="BM1157" s="478"/>
      <c r="BN1157" s="478"/>
      <c r="BO1157" s="478"/>
      <c r="BP1157" s="478"/>
      <c r="BQ1157" s="478"/>
      <c r="BR1157" s="478"/>
      <c r="BS1157" s="478"/>
      <c r="BT1157" s="478"/>
      <c r="BU1157" s="478"/>
      <c r="BV1157" s="478"/>
      <c r="BW1157" s="478"/>
      <c r="BX1157" s="478"/>
      <c r="BY1157" s="478"/>
    </row>
    <row r="1158" s="205" customFormat="true" ht="15" customHeight="true" x14ac:dyDescent="0.2">
      <c r="BA1158" s="478"/>
      <c r="BB1158" s="232"/>
      <c r="BC1158" s="478"/>
      <c r="BD1158" s="478"/>
      <c r="BE1158" s="478"/>
      <c r="BF1158" s="478"/>
      <c r="BG1158" s="478"/>
      <c r="BH1158" s="478"/>
      <c r="BI1158" s="478"/>
      <c r="BJ1158" s="478"/>
      <c r="BK1158" s="478"/>
      <c r="BL1158" s="478"/>
      <c r="BM1158" s="478"/>
      <c r="BN1158" s="478"/>
      <c r="BO1158" s="478"/>
      <c r="BP1158" s="478"/>
      <c r="BQ1158" s="478"/>
      <c r="BR1158" s="478"/>
      <c r="BS1158" s="478"/>
      <c r="BT1158" s="478"/>
      <c r="BU1158" s="478"/>
      <c r="BV1158" s="478"/>
      <c r="BW1158" s="478"/>
      <c r="BX1158" s="478"/>
      <c r="BY1158" s="478"/>
    </row>
    <row r="1159" s="205" customFormat="true" ht="15" customHeight="true" x14ac:dyDescent="0.2">
      <c r="BA1159" s="478"/>
      <c r="BB1159" s="232"/>
      <c r="BC1159" s="478"/>
      <c r="BD1159" s="478"/>
      <c r="BE1159" s="478"/>
      <c r="BF1159" s="478"/>
      <c r="BG1159" s="478"/>
      <c r="BH1159" s="478"/>
      <c r="BI1159" s="478"/>
      <c r="BJ1159" s="478"/>
      <c r="BK1159" s="478"/>
      <c r="BL1159" s="478"/>
      <c r="BM1159" s="478"/>
      <c r="BN1159" s="478"/>
      <c r="BO1159" s="478"/>
      <c r="BP1159" s="478"/>
      <c r="BQ1159" s="478"/>
      <c r="BR1159" s="478"/>
      <c r="BS1159" s="478"/>
      <c r="BT1159" s="478"/>
      <c r="BU1159" s="478"/>
      <c r="BV1159" s="478"/>
      <c r="BW1159" s="478"/>
      <c r="BX1159" s="478"/>
      <c r="BY1159" s="478"/>
    </row>
    <row r="1160" s="205" customFormat="true" ht="15" customHeight="true" x14ac:dyDescent="0.2">
      <c r="BA1160" s="478"/>
      <c r="BB1160" s="232"/>
      <c r="BC1160" s="478"/>
      <c r="BD1160" s="478"/>
      <c r="BE1160" s="478"/>
      <c r="BF1160" s="478"/>
      <c r="BG1160" s="478"/>
      <c r="BH1160" s="478"/>
      <c r="BI1160" s="478"/>
      <c r="BJ1160" s="478"/>
      <c r="BK1160" s="478"/>
      <c r="BL1160" s="478"/>
      <c r="BM1160" s="478"/>
      <c r="BN1160" s="478"/>
      <c r="BO1160" s="478"/>
      <c r="BP1160" s="478"/>
      <c r="BQ1160" s="478"/>
      <c r="BR1160" s="478"/>
      <c r="BS1160" s="478"/>
      <c r="BT1160" s="478"/>
      <c r="BU1160" s="478"/>
      <c r="BV1160" s="478"/>
      <c r="BW1160" s="478"/>
      <c r="BX1160" s="478"/>
      <c r="BY1160" s="478"/>
    </row>
    <row r="1161" s="205" customFormat="true" ht="15" customHeight="true" x14ac:dyDescent="0.2">
      <c r="BA1161" s="478"/>
      <c r="BB1161" s="232"/>
      <c r="BC1161" s="478"/>
      <c r="BD1161" s="478"/>
      <c r="BE1161" s="478"/>
      <c r="BF1161" s="478"/>
      <c r="BG1161" s="478"/>
      <c r="BH1161" s="478"/>
      <c r="BI1161" s="478"/>
      <c r="BJ1161" s="478"/>
      <c r="BK1161" s="478"/>
      <c r="BL1161" s="478"/>
      <c r="BM1161" s="478"/>
      <c r="BN1161" s="478"/>
      <c r="BO1161" s="478"/>
      <c r="BP1161" s="478"/>
      <c r="BQ1161" s="478"/>
      <c r="BR1161" s="478"/>
      <c r="BS1161" s="478"/>
      <c r="BT1161" s="478"/>
      <c r="BU1161" s="478"/>
      <c r="BV1161" s="478"/>
      <c r="BW1161" s="478"/>
      <c r="BX1161" s="478"/>
      <c r="BY1161" s="478"/>
    </row>
    <row r="1162" s="205" customFormat="true" ht="15" customHeight="true" x14ac:dyDescent="0.2">
      <c r="BA1162" s="478"/>
      <c r="BB1162" s="232"/>
      <c r="BC1162" s="478"/>
      <c r="BD1162" s="478"/>
      <c r="BE1162" s="478"/>
      <c r="BF1162" s="478"/>
      <c r="BG1162" s="478"/>
      <c r="BH1162" s="478"/>
      <c r="BI1162" s="478"/>
      <c r="BJ1162" s="478"/>
      <c r="BK1162" s="478"/>
      <c r="BL1162" s="478"/>
      <c r="BM1162" s="478"/>
      <c r="BN1162" s="478"/>
      <c r="BO1162" s="478"/>
      <c r="BP1162" s="478"/>
      <c r="BQ1162" s="478"/>
      <c r="BR1162" s="478"/>
      <c r="BS1162" s="478"/>
      <c r="BT1162" s="478"/>
      <c r="BU1162" s="478"/>
      <c r="BV1162" s="478"/>
      <c r="BW1162" s="478"/>
      <c r="BX1162" s="478"/>
      <c r="BY1162" s="478"/>
    </row>
    <row r="1163" s="205" customFormat="true" ht="15" customHeight="true" x14ac:dyDescent="0.2">
      <c r="BA1163" s="478"/>
      <c r="BB1163" s="232"/>
      <c r="BC1163" s="478"/>
      <c r="BD1163" s="478"/>
      <c r="BE1163" s="478"/>
      <c r="BF1163" s="478"/>
      <c r="BG1163" s="478"/>
      <c r="BH1163" s="478"/>
      <c r="BI1163" s="478"/>
      <c r="BJ1163" s="478"/>
      <c r="BK1163" s="478"/>
      <c r="BL1163" s="478"/>
      <c r="BM1163" s="478"/>
      <c r="BN1163" s="478"/>
      <c r="BO1163" s="478"/>
      <c r="BP1163" s="478"/>
      <c r="BQ1163" s="478"/>
      <c r="BR1163" s="478"/>
      <c r="BS1163" s="478"/>
      <c r="BT1163" s="478"/>
      <c r="BU1163" s="478"/>
      <c r="BV1163" s="478"/>
      <c r="BW1163" s="478"/>
      <c r="BX1163" s="478"/>
      <c r="BY1163" s="478"/>
    </row>
    <row r="1164" s="205" customFormat="true" ht="15" customHeight="true" x14ac:dyDescent="0.2">
      <c r="BA1164" s="478"/>
      <c r="BB1164" s="232"/>
      <c r="BC1164" s="478"/>
      <c r="BD1164" s="478"/>
      <c r="BE1164" s="478"/>
      <c r="BF1164" s="478"/>
      <c r="BG1164" s="478"/>
      <c r="BH1164" s="478"/>
      <c r="BI1164" s="478"/>
      <c r="BJ1164" s="478"/>
      <c r="BK1164" s="478"/>
      <c r="BL1164" s="478"/>
      <c r="BM1164" s="478"/>
      <c r="BN1164" s="478"/>
      <c r="BO1164" s="478"/>
      <c r="BP1164" s="478"/>
      <c r="BQ1164" s="478"/>
      <c r="BR1164" s="478"/>
      <c r="BS1164" s="478"/>
      <c r="BT1164" s="478"/>
      <c r="BU1164" s="478"/>
      <c r="BV1164" s="478"/>
      <c r="BW1164" s="478"/>
      <c r="BX1164" s="478"/>
      <c r="BY1164" s="478"/>
    </row>
    <row r="1165" s="205" customFormat="true" ht="15" customHeight="true" x14ac:dyDescent="0.2">
      <c r="BA1165" s="478"/>
      <c r="BB1165" s="232"/>
      <c r="BC1165" s="478"/>
      <c r="BD1165" s="478"/>
      <c r="BE1165" s="478"/>
      <c r="BF1165" s="478"/>
      <c r="BG1165" s="478"/>
      <c r="BH1165" s="478"/>
      <c r="BI1165" s="478"/>
      <c r="BJ1165" s="478"/>
      <c r="BK1165" s="478"/>
      <c r="BL1165" s="478"/>
      <c r="BM1165" s="478"/>
      <c r="BN1165" s="478"/>
      <c r="BO1165" s="478"/>
      <c r="BP1165" s="478"/>
      <c r="BQ1165" s="478"/>
      <c r="BR1165" s="478"/>
      <c r="BS1165" s="478"/>
      <c r="BT1165" s="478"/>
      <c r="BU1165" s="478"/>
      <c r="BV1165" s="478"/>
      <c r="BW1165" s="478"/>
      <c r="BX1165" s="478"/>
      <c r="BY1165" s="478"/>
    </row>
    <row r="1166" s="205" customFormat="true" ht="15" customHeight="true" x14ac:dyDescent="0.2">
      <c r="BA1166" s="478"/>
      <c r="BB1166" s="232"/>
      <c r="BC1166" s="478"/>
      <c r="BD1166" s="478"/>
      <c r="BE1166" s="478"/>
      <c r="BF1166" s="478"/>
      <c r="BG1166" s="478"/>
      <c r="BH1166" s="478"/>
      <c r="BI1166" s="478"/>
      <c r="BJ1166" s="478"/>
      <c r="BK1166" s="478"/>
      <c r="BL1166" s="478"/>
      <c r="BM1166" s="478"/>
      <c r="BN1166" s="478"/>
      <c r="BO1166" s="478"/>
      <c r="BP1166" s="478"/>
      <c r="BQ1166" s="478"/>
      <c r="BR1166" s="478"/>
      <c r="BS1166" s="478"/>
      <c r="BT1166" s="478"/>
      <c r="BU1166" s="478"/>
      <c r="BV1166" s="478"/>
      <c r="BW1166" s="478"/>
      <c r="BX1166" s="478"/>
      <c r="BY1166" s="478"/>
    </row>
    <row r="1167" s="205" customFormat="true" ht="15" customHeight="true" x14ac:dyDescent="0.2">
      <c r="BA1167" s="478"/>
      <c r="BB1167" s="232"/>
      <c r="BC1167" s="478"/>
      <c r="BD1167" s="478"/>
      <c r="BE1167" s="478"/>
      <c r="BF1167" s="478"/>
      <c r="BG1167" s="478"/>
      <c r="BH1167" s="478"/>
      <c r="BI1167" s="478"/>
      <c r="BJ1167" s="478"/>
      <c r="BK1167" s="478"/>
      <c r="BL1167" s="478"/>
      <c r="BM1167" s="478"/>
      <c r="BN1167" s="478"/>
      <c r="BO1167" s="478"/>
      <c r="BP1167" s="478"/>
      <c r="BQ1167" s="478"/>
      <c r="BR1167" s="478"/>
      <c r="BS1167" s="478"/>
      <c r="BT1167" s="478"/>
      <c r="BU1167" s="478"/>
      <c r="BV1167" s="478"/>
      <c r="BW1167" s="478"/>
      <c r="BX1167" s="478"/>
      <c r="BY1167" s="478"/>
    </row>
    <row r="1168" s="205" customFormat="true" ht="15" customHeight="true" x14ac:dyDescent="0.2">
      <c r="BA1168" s="478"/>
      <c r="BB1168" s="232"/>
      <c r="BC1168" s="478"/>
      <c r="BD1168" s="478"/>
      <c r="BE1168" s="478"/>
      <c r="BF1168" s="478"/>
      <c r="BG1168" s="478"/>
      <c r="BH1168" s="478"/>
      <c r="BI1168" s="478"/>
      <c r="BJ1168" s="478"/>
      <c r="BK1168" s="478"/>
      <c r="BL1168" s="478"/>
      <c r="BM1168" s="478"/>
      <c r="BN1168" s="478"/>
      <c r="BO1168" s="478"/>
      <c r="BP1168" s="478"/>
      <c r="BQ1168" s="478"/>
      <c r="BR1168" s="478"/>
      <c r="BS1168" s="478"/>
      <c r="BT1168" s="478"/>
      <c r="BU1168" s="478"/>
      <c r="BV1168" s="478"/>
      <c r="BW1168" s="478"/>
      <c r="BX1168" s="478"/>
      <c r="BY1168" s="478"/>
    </row>
    <row r="1169" s="205" customFormat="true" ht="15" customHeight="true" x14ac:dyDescent="0.2">
      <c r="BA1169" s="478"/>
      <c r="BB1169" s="232"/>
      <c r="BC1169" s="478"/>
      <c r="BD1169" s="478"/>
      <c r="BE1169" s="478"/>
      <c r="BF1169" s="478"/>
      <c r="BG1169" s="478"/>
      <c r="BH1169" s="478"/>
      <c r="BI1169" s="478"/>
      <c r="BJ1169" s="478"/>
      <c r="BK1169" s="478"/>
      <c r="BL1169" s="478"/>
      <c r="BM1169" s="478"/>
      <c r="BN1169" s="478"/>
      <c r="BO1169" s="478"/>
      <c r="BP1169" s="478"/>
      <c r="BQ1169" s="478"/>
      <c r="BR1169" s="478"/>
      <c r="BS1169" s="478"/>
      <c r="BT1169" s="478"/>
      <c r="BU1169" s="478"/>
      <c r="BV1169" s="478"/>
      <c r="BW1169" s="478"/>
      <c r="BX1169" s="478"/>
      <c r="BY1169" s="478"/>
    </row>
    <row r="1170" s="205" customFormat="true" ht="15" customHeight="true" x14ac:dyDescent="0.2">
      <c r="A1170" s="305"/>
      <c r="B1170" s="589"/>
      <c r="C1170" s="590"/>
      <c r="D1170" s="590"/>
      <c r="E1170" s="590"/>
      <c r="F1170" s="590"/>
      <c r="G1170" s="590"/>
      <c r="H1170" s="590"/>
      <c r="I1170" s="590"/>
      <c r="J1170" s="590"/>
      <c r="K1170" s="590"/>
      <c r="L1170" s="590"/>
      <c r="M1170" s="590"/>
      <c r="N1170" s="590"/>
      <c r="O1170" s="590"/>
      <c r="P1170" s="590"/>
      <c r="Q1170" s="590"/>
      <c r="R1170" s="590"/>
      <c r="S1170" s="590"/>
      <c r="T1170" s="590"/>
      <c r="U1170" s="590"/>
      <c r="V1170" s="590"/>
      <c r="W1170" s="590"/>
      <c r="X1170" s="590"/>
      <c r="Y1170" s="590"/>
      <c r="Z1170" s="590"/>
      <c r="AA1170" s="590"/>
      <c r="BA1170" s="478"/>
      <c r="BB1170" s="232"/>
      <c r="BC1170" s="478"/>
      <c r="BD1170" s="478"/>
      <c r="BE1170" s="478"/>
      <c r="BF1170" s="478"/>
      <c r="BG1170" s="478"/>
      <c r="BH1170" s="478"/>
      <c r="BI1170" s="478"/>
      <c r="BJ1170" s="478"/>
      <c r="BK1170" s="478"/>
      <c r="BL1170" s="478"/>
      <c r="BM1170" s="478"/>
      <c r="BN1170" s="478"/>
      <c r="BO1170" s="478"/>
      <c r="BP1170" s="478"/>
      <c r="BQ1170" s="478"/>
      <c r="BR1170" s="478"/>
      <c r="BS1170" s="478"/>
      <c r="BT1170" s="478"/>
      <c r="BU1170" s="478"/>
      <c r="BV1170" s="478"/>
      <c r="BW1170" s="478"/>
      <c r="BX1170" s="478"/>
      <c r="BY1170" s="478"/>
    </row>
    <row r="1171" s="205" customFormat="true" ht="15" customHeight="true" x14ac:dyDescent="0.2">
      <c r="A1171" s="305"/>
      <c r="B1171" s="589"/>
      <c r="C1171" s="590"/>
      <c r="D1171" s="590"/>
      <c r="E1171" s="590"/>
      <c r="F1171" s="590"/>
      <c r="G1171" s="590"/>
      <c r="H1171" s="590"/>
      <c r="I1171" s="590"/>
      <c r="J1171" s="590"/>
      <c r="K1171" s="590"/>
      <c r="L1171" s="590"/>
      <c r="M1171" s="590"/>
      <c r="N1171" s="590"/>
      <c r="O1171" s="590"/>
      <c r="P1171" s="590"/>
      <c r="Q1171" s="590"/>
      <c r="R1171" s="590"/>
      <c r="S1171" s="590"/>
      <c r="T1171" s="590"/>
      <c r="U1171" s="590"/>
      <c r="V1171" s="590"/>
      <c r="W1171" s="590"/>
      <c r="X1171" s="590"/>
      <c r="Y1171" s="590"/>
      <c r="Z1171" s="590"/>
      <c r="AA1171" s="590"/>
      <c r="BA1171" s="478"/>
      <c r="BB1171" s="232"/>
      <c r="BC1171" s="478"/>
      <c r="BD1171" s="478"/>
      <c r="BE1171" s="478"/>
      <c r="BF1171" s="478"/>
      <c r="BG1171" s="478"/>
      <c r="BH1171" s="478"/>
      <c r="BI1171" s="478"/>
      <c r="BJ1171" s="478"/>
      <c r="BK1171" s="478"/>
      <c r="BL1171" s="478"/>
      <c r="BM1171" s="478"/>
      <c r="BN1171" s="478"/>
      <c r="BO1171" s="478"/>
      <c r="BP1171" s="478"/>
      <c r="BQ1171" s="478"/>
      <c r="BR1171" s="478"/>
      <c r="BS1171" s="478"/>
      <c r="BT1171" s="478"/>
      <c r="BU1171" s="478"/>
      <c r="BV1171" s="478"/>
      <c r="BW1171" s="478"/>
      <c r="BX1171" s="478"/>
      <c r="BY1171" s="478"/>
    </row>
    <row r="1172" s="205" customFormat="true" ht="15" customHeight="true" x14ac:dyDescent="0.2">
      <c r="A1172" s="305"/>
      <c r="B1172" s="589"/>
      <c r="C1172" s="590"/>
      <c r="D1172" s="590"/>
      <c r="E1172" s="590"/>
      <c r="F1172" s="590"/>
      <c r="G1172" s="590"/>
      <c r="H1172" s="590"/>
      <c r="I1172" s="590"/>
      <c r="J1172" s="590"/>
      <c r="K1172" s="590"/>
      <c r="L1172" s="590"/>
      <c r="M1172" s="590"/>
      <c r="N1172" s="590"/>
      <c r="O1172" s="590"/>
      <c r="P1172" s="590"/>
      <c r="Q1172" s="590"/>
      <c r="R1172" s="590"/>
      <c r="S1172" s="590"/>
      <c r="T1172" s="590"/>
      <c r="U1172" s="590"/>
      <c r="V1172" s="590"/>
      <c r="W1172" s="590"/>
      <c r="X1172" s="590"/>
      <c r="Y1172" s="590"/>
      <c r="Z1172" s="590"/>
      <c r="AA1172" s="590"/>
      <c r="BA1172" s="478"/>
      <c r="BB1172" s="232"/>
      <c r="BC1172" s="478"/>
      <c r="BD1172" s="478"/>
      <c r="BE1172" s="478"/>
      <c r="BF1172" s="478"/>
      <c r="BG1172" s="478"/>
      <c r="BH1172" s="478"/>
      <c r="BI1172" s="478"/>
      <c r="BJ1172" s="478"/>
      <c r="BK1172" s="478"/>
      <c r="BL1172" s="478"/>
      <c r="BM1172" s="478"/>
      <c r="BN1172" s="478"/>
      <c r="BO1172" s="478"/>
      <c r="BP1172" s="478"/>
      <c r="BQ1172" s="478"/>
      <c r="BR1172" s="478"/>
      <c r="BS1172" s="478"/>
      <c r="BT1172" s="478"/>
      <c r="BU1172" s="478"/>
      <c r="BV1172" s="478"/>
      <c r="BW1172" s="478"/>
      <c r="BX1172" s="478"/>
      <c r="BY1172" s="478"/>
    </row>
    <row r="1173" s="205" customFormat="true" ht="15" customHeight="true" x14ac:dyDescent="0.2">
      <c r="A1173" s="305"/>
      <c r="B1173" s="589"/>
      <c r="C1173" s="590"/>
      <c r="D1173" s="590"/>
      <c r="E1173" s="590"/>
      <c r="F1173" s="590"/>
      <c r="G1173" s="590"/>
      <c r="H1173" s="590"/>
      <c r="I1173" s="590"/>
      <c r="J1173" s="590"/>
      <c r="K1173" s="590"/>
      <c r="L1173" s="590"/>
      <c r="M1173" s="590"/>
      <c r="N1173" s="590"/>
      <c r="O1173" s="590"/>
      <c r="P1173" s="590"/>
      <c r="Q1173" s="590"/>
      <c r="R1173" s="590"/>
      <c r="S1173" s="590"/>
      <c r="T1173" s="590"/>
      <c r="U1173" s="590"/>
      <c r="V1173" s="590"/>
      <c r="W1173" s="590"/>
      <c r="X1173" s="590"/>
      <c r="Y1173" s="590"/>
      <c r="Z1173" s="590"/>
      <c r="AA1173" s="590"/>
      <c r="BA1173" s="478"/>
      <c r="BB1173" s="232"/>
      <c r="BC1173" s="478"/>
      <c r="BD1173" s="478"/>
      <c r="BE1173" s="478"/>
      <c r="BF1173" s="478"/>
      <c r="BG1173" s="478"/>
      <c r="BH1173" s="478"/>
      <c r="BI1173" s="478"/>
      <c r="BJ1173" s="478"/>
      <c r="BK1173" s="478"/>
      <c r="BL1173" s="478"/>
      <c r="BM1173" s="478"/>
      <c r="BN1173" s="478"/>
      <c r="BO1173" s="478"/>
      <c r="BP1173" s="478"/>
      <c r="BQ1173" s="478"/>
      <c r="BR1173" s="478"/>
      <c r="BS1173" s="478"/>
      <c r="BT1173" s="478"/>
      <c r="BU1173" s="478"/>
      <c r="BV1173" s="478"/>
      <c r="BW1173" s="478"/>
      <c r="BX1173" s="478"/>
      <c r="BY1173" s="478"/>
    </row>
    <row r="1174" s="205" customFormat="true" ht="15" customHeight="true" x14ac:dyDescent="0.2">
      <c r="A1174" s="305"/>
      <c r="B1174" s="589"/>
      <c r="C1174" s="590"/>
      <c r="D1174" s="590"/>
      <c r="E1174" s="590"/>
      <c r="F1174" s="590"/>
      <c r="G1174" s="590"/>
      <c r="H1174" s="590"/>
      <c r="I1174" s="590"/>
      <c r="J1174" s="590"/>
      <c r="K1174" s="590"/>
      <c r="L1174" s="590"/>
      <c r="M1174" s="590"/>
      <c r="N1174" s="590"/>
      <c r="O1174" s="590"/>
      <c r="P1174" s="590"/>
      <c r="Q1174" s="590"/>
      <c r="R1174" s="590"/>
      <c r="S1174" s="590"/>
      <c r="T1174" s="590"/>
      <c r="U1174" s="590"/>
      <c r="V1174" s="590"/>
      <c r="W1174" s="590"/>
      <c r="X1174" s="590"/>
      <c r="Y1174" s="590"/>
      <c r="Z1174" s="590"/>
      <c r="AA1174" s="590"/>
      <c r="BA1174" s="478"/>
      <c r="BB1174" s="232"/>
      <c r="BC1174" s="478"/>
      <c r="BD1174" s="478"/>
      <c r="BE1174" s="478"/>
      <c r="BF1174" s="478"/>
      <c r="BG1174" s="478"/>
      <c r="BH1174" s="478"/>
      <c r="BI1174" s="478"/>
      <c r="BJ1174" s="478"/>
      <c r="BK1174" s="478"/>
      <c r="BL1174" s="478"/>
      <c r="BM1174" s="478"/>
      <c r="BN1174" s="478"/>
      <c r="BO1174" s="478"/>
      <c r="BP1174" s="478"/>
      <c r="BQ1174" s="478"/>
      <c r="BR1174" s="478"/>
      <c r="BS1174" s="478"/>
      <c r="BT1174" s="478"/>
      <c r="BU1174" s="478"/>
      <c r="BV1174" s="478"/>
      <c r="BW1174" s="478"/>
      <c r="BX1174" s="478"/>
      <c r="BY1174" s="478"/>
    </row>
    <row r="1175" s="205" customFormat="true" ht="15" customHeight="true" x14ac:dyDescent="0.2">
      <c r="A1175" s="305"/>
      <c r="B1175" s="589"/>
      <c r="C1175" s="590"/>
      <c r="D1175" s="590"/>
      <c r="E1175" s="590"/>
      <c r="F1175" s="590"/>
      <c r="G1175" s="590"/>
      <c r="H1175" s="590"/>
      <c r="I1175" s="590"/>
      <c r="J1175" s="590"/>
      <c r="K1175" s="590"/>
      <c r="L1175" s="590"/>
      <c r="M1175" s="590"/>
      <c r="N1175" s="590"/>
      <c r="O1175" s="590"/>
      <c r="P1175" s="590"/>
      <c r="Q1175" s="590"/>
      <c r="R1175" s="590"/>
      <c r="S1175" s="590"/>
      <c r="T1175" s="590"/>
      <c r="U1175" s="590"/>
      <c r="V1175" s="590"/>
      <c r="W1175" s="590"/>
      <c r="X1175" s="590"/>
      <c r="Y1175" s="590"/>
      <c r="Z1175" s="590"/>
      <c r="AA1175" s="590"/>
      <c r="BA1175" s="478"/>
      <c r="BB1175" s="232"/>
      <c r="BC1175" s="478"/>
      <c r="BD1175" s="478"/>
      <c r="BE1175" s="478"/>
      <c r="BF1175" s="478"/>
      <c r="BG1175" s="478"/>
      <c r="BH1175" s="478"/>
      <c r="BI1175" s="478"/>
      <c r="BJ1175" s="478"/>
      <c r="BK1175" s="478"/>
      <c r="BL1175" s="478"/>
      <c r="BM1175" s="478"/>
      <c r="BN1175" s="478"/>
      <c r="BO1175" s="478"/>
      <c r="BP1175" s="478"/>
      <c r="BQ1175" s="478"/>
      <c r="BR1175" s="478"/>
      <c r="BS1175" s="478"/>
      <c r="BT1175" s="478"/>
      <c r="BU1175" s="478"/>
      <c r="BV1175" s="478"/>
      <c r="BW1175" s="478"/>
      <c r="BX1175" s="478"/>
      <c r="BY1175" s="478"/>
    </row>
    <row r="1176" s="205" customFormat="true" ht="15" customHeight="true" x14ac:dyDescent="0.2">
      <c r="A1176" s="591"/>
      <c r="B1176" s="305"/>
      <c r="C1176" s="592"/>
      <c r="D1176" s="593"/>
      <c r="E1176" s="593"/>
      <c r="F1176" s="593"/>
      <c r="G1176" s="593"/>
      <c r="H1176" s="592"/>
      <c r="I1176" s="593"/>
      <c r="J1176" s="593"/>
      <c r="K1176" s="593"/>
      <c r="L1176" s="593"/>
      <c r="M1176" s="592"/>
      <c r="N1176" s="593"/>
      <c r="O1176" s="593"/>
      <c r="P1176" s="593"/>
      <c r="Q1176" s="593"/>
      <c r="R1176" s="593"/>
      <c r="S1176" s="593"/>
      <c r="T1176" s="593"/>
      <c r="BA1176" s="478"/>
      <c r="BB1176" s="232"/>
      <c r="BC1176" s="478"/>
      <c r="BD1176" s="478"/>
      <c r="BE1176" s="478"/>
      <c r="BF1176" s="478"/>
      <c r="BG1176" s="478"/>
      <c r="BH1176" s="478"/>
      <c r="BI1176" s="478"/>
      <c r="BJ1176" s="478"/>
      <c r="BK1176" s="478"/>
      <c r="BL1176" s="478"/>
      <c r="BM1176" s="478"/>
      <c r="BN1176" s="478"/>
      <c r="BO1176" s="478"/>
      <c r="BP1176" s="478"/>
      <c r="BQ1176" s="478"/>
      <c r="BR1176" s="478"/>
      <c r="BS1176" s="478"/>
      <c r="BT1176" s="478"/>
      <c r="BU1176" s="478"/>
      <c r="BV1176" s="478"/>
      <c r="BW1176" s="478"/>
      <c r="BX1176" s="478"/>
      <c r="BY1176" s="478"/>
    </row>
    <row r="1177" s="205" customFormat="true" ht="15" customHeight="true" x14ac:dyDescent="0.2">
      <c r="A1177" s="593"/>
      <c r="B1177" s="593"/>
      <c r="C1177" s="592"/>
      <c r="D1177" s="592"/>
      <c r="E1177" s="592"/>
      <c r="F1177" s="592"/>
      <c r="G1177" s="592"/>
      <c r="H1177" s="592"/>
      <c r="I1177" s="592"/>
      <c r="J1177" s="592"/>
      <c r="K1177" s="592"/>
      <c r="L1177" s="592"/>
      <c r="M1177" s="592"/>
      <c r="N1177" s="592"/>
      <c r="O1177" s="592"/>
      <c r="P1177" s="592"/>
      <c r="Q1177" s="592"/>
      <c r="R1177" s="592"/>
      <c r="S1177" s="592"/>
      <c r="T1177" s="592"/>
      <c r="BA1177" s="478"/>
      <c r="BB1177" s="232"/>
      <c r="BC1177" s="478"/>
      <c r="BD1177" s="478"/>
      <c r="BE1177" s="478"/>
      <c r="BF1177" s="478"/>
      <c r="BG1177" s="478"/>
      <c r="BH1177" s="478"/>
      <c r="BI1177" s="478"/>
      <c r="BJ1177" s="478"/>
      <c r="BK1177" s="478"/>
      <c r="BL1177" s="478"/>
      <c r="BM1177" s="478"/>
      <c r="BN1177" s="478"/>
      <c r="BO1177" s="478"/>
      <c r="BP1177" s="478"/>
      <c r="BQ1177" s="478"/>
      <c r="BR1177" s="478"/>
      <c r="BS1177" s="478"/>
      <c r="BT1177" s="478"/>
      <c r="BU1177" s="478"/>
      <c r="BV1177" s="478"/>
      <c r="BW1177" s="478"/>
      <c r="BX1177" s="478"/>
      <c r="BY1177" s="478"/>
    </row>
    <row r="1178" s="205" customFormat="true" ht="15" customHeight="true" x14ac:dyDescent="0.2">
      <c r="BA1178" s="478"/>
      <c r="BB1178" s="232"/>
      <c r="BC1178" s="478"/>
      <c r="BD1178" s="478"/>
      <c r="BE1178" s="478"/>
      <c r="BF1178" s="478"/>
      <c r="BG1178" s="478"/>
      <c r="BH1178" s="478"/>
      <c r="BI1178" s="478"/>
      <c r="BJ1178" s="478"/>
      <c r="BK1178" s="478"/>
      <c r="BL1178" s="478"/>
      <c r="BM1178" s="478"/>
      <c r="BN1178" s="478"/>
      <c r="BO1178" s="478"/>
      <c r="BP1178" s="478"/>
      <c r="BQ1178" s="478"/>
      <c r="BR1178" s="478"/>
      <c r="BS1178" s="478"/>
      <c r="BT1178" s="478"/>
      <c r="BU1178" s="478"/>
      <c r="BV1178" s="478"/>
      <c r="BW1178" s="478"/>
      <c r="BX1178" s="478"/>
      <c r="BY1178" s="478"/>
    </row>
    <row r="1179" s="205" customFormat="true" ht="15" customHeight="true" x14ac:dyDescent="0.2">
      <c r="BA1179" s="478"/>
      <c r="BB1179" s="232"/>
      <c r="BC1179" s="478"/>
      <c r="BD1179" s="478"/>
      <c r="BE1179" s="478"/>
      <c r="BF1179" s="478"/>
      <c r="BG1179" s="478"/>
      <c r="BH1179" s="478"/>
      <c r="BI1179" s="478"/>
      <c r="BJ1179" s="478"/>
      <c r="BK1179" s="478"/>
      <c r="BL1179" s="478"/>
      <c r="BM1179" s="478"/>
      <c r="BN1179" s="478"/>
      <c r="BO1179" s="478"/>
      <c r="BP1179" s="478"/>
      <c r="BQ1179" s="478"/>
      <c r="BR1179" s="478"/>
      <c r="BS1179" s="478"/>
      <c r="BT1179" s="478"/>
      <c r="BU1179" s="478"/>
      <c r="BV1179" s="478"/>
      <c r="BW1179" s="478"/>
      <c r="BX1179" s="478"/>
      <c r="BY1179" s="478"/>
    </row>
    <row r="1180" s="205" customFormat="true" ht="15" customHeight="true" x14ac:dyDescent="0.2">
      <c r="BA1180" s="478"/>
      <c r="BB1180" s="232"/>
      <c r="BC1180" s="478"/>
      <c r="BD1180" s="478"/>
      <c r="BE1180" s="478"/>
      <c r="BF1180" s="478"/>
      <c r="BG1180" s="478"/>
      <c r="BH1180" s="478"/>
      <c r="BI1180" s="478"/>
      <c r="BJ1180" s="478"/>
      <c r="BK1180" s="478"/>
      <c r="BL1180" s="478"/>
      <c r="BM1180" s="478"/>
      <c r="BN1180" s="478"/>
      <c r="BO1180" s="478"/>
      <c r="BP1180" s="478"/>
      <c r="BQ1180" s="478"/>
      <c r="BR1180" s="478"/>
      <c r="BS1180" s="478"/>
      <c r="BT1180" s="478"/>
      <c r="BU1180" s="478"/>
      <c r="BV1180" s="478"/>
      <c r="BW1180" s="478"/>
      <c r="BX1180" s="478"/>
      <c r="BY1180" s="478"/>
    </row>
    <row r="1181" s="205" customFormat="true" ht="15" customHeight="true" x14ac:dyDescent="0.2">
      <c r="BA1181" s="478"/>
      <c r="BB1181" s="232"/>
      <c r="BC1181" s="478"/>
      <c r="BD1181" s="478"/>
      <c r="BE1181" s="478"/>
      <c r="BF1181" s="478"/>
      <c r="BG1181" s="478"/>
      <c r="BH1181" s="478"/>
      <c r="BI1181" s="478"/>
      <c r="BJ1181" s="478"/>
      <c r="BK1181" s="478"/>
      <c r="BL1181" s="478"/>
      <c r="BM1181" s="478"/>
      <c r="BN1181" s="478"/>
      <c r="BO1181" s="478"/>
      <c r="BP1181" s="478"/>
      <c r="BQ1181" s="478"/>
      <c r="BR1181" s="478"/>
      <c r="BS1181" s="478"/>
      <c r="BT1181" s="478"/>
      <c r="BU1181" s="478"/>
      <c r="BV1181" s="478"/>
      <c r="BW1181" s="478"/>
      <c r="BX1181" s="478"/>
      <c r="BY1181" s="478"/>
    </row>
    <row r="1182" s="205" customFormat="true" ht="15" customHeight="true" x14ac:dyDescent="0.2">
      <c r="BA1182" s="478"/>
      <c r="BB1182" s="232"/>
      <c r="BC1182" s="478"/>
      <c r="BD1182" s="478"/>
      <c r="BE1182" s="478"/>
      <c r="BF1182" s="478"/>
      <c r="BG1182" s="478"/>
      <c r="BH1182" s="478"/>
      <c r="BI1182" s="478"/>
      <c r="BJ1182" s="478"/>
      <c r="BK1182" s="478"/>
      <c r="BL1182" s="478"/>
      <c r="BM1182" s="478"/>
      <c r="BN1182" s="478"/>
      <c r="BO1182" s="478"/>
      <c r="BP1182" s="478"/>
      <c r="BQ1182" s="478"/>
      <c r="BR1182" s="478"/>
      <c r="BS1182" s="478"/>
      <c r="BT1182" s="478"/>
      <c r="BU1182" s="478"/>
      <c r="BV1182" s="478"/>
      <c r="BW1182" s="478"/>
      <c r="BX1182" s="478"/>
      <c r="BY1182" s="478"/>
    </row>
    <row r="1183" s="205" customFormat="true" ht="15" customHeight="true" x14ac:dyDescent="0.2">
      <c r="BA1183" s="478"/>
      <c r="BB1183" s="232"/>
      <c r="BC1183" s="478"/>
      <c r="BD1183" s="478"/>
      <c r="BE1183" s="478"/>
      <c r="BF1183" s="478"/>
      <c r="BG1183" s="478"/>
      <c r="BH1183" s="478"/>
      <c r="BI1183" s="478"/>
      <c r="BJ1183" s="478"/>
      <c r="BK1183" s="478"/>
      <c r="BL1183" s="478"/>
      <c r="BM1183" s="478"/>
      <c r="BN1183" s="478"/>
      <c r="BO1183" s="478"/>
      <c r="BP1183" s="478"/>
      <c r="BQ1183" s="478"/>
      <c r="BR1183" s="478"/>
      <c r="BS1183" s="478"/>
      <c r="BT1183" s="478"/>
      <c r="BU1183" s="478"/>
      <c r="BV1183" s="478"/>
      <c r="BW1183" s="478"/>
      <c r="BX1183" s="478"/>
      <c r="BY1183" s="478"/>
    </row>
    <row r="1184" s="205" customFormat="true" ht="15" customHeight="true" x14ac:dyDescent="0.2">
      <c r="BA1184" s="478"/>
      <c r="BB1184" s="232"/>
      <c r="BC1184" s="478"/>
      <c r="BD1184" s="478"/>
      <c r="BE1184" s="478"/>
      <c r="BF1184" s="478"/>
      <c r="BG1184" s="478"/>
      <c r="BH1184" s="478"/>
      <c r="BI1184" s="478"/>
      <c r="BJ1184" s="478"/>
      <c r="BK1184" s="478"/>
      <c r="BL1184" s="478"/>
      <c r="BM1184" s="478"/>
      <c r="BN1184" s="478"/>
      <c r="BO1184" s="478"/>
      <c r="BP1184" s="478"/>
      <c r="BQ1184" s="478"/>
      <c r="BR1184" s="478"/>
      <c r="BS1184" s="478"/>
      <c r="BT1184" s="478"/>
      <c r="BU1184" s="478"/>
      <c r="BV1184" s="478"/>
      <c r="BW1184" s="478"/>
      <c r="BX1184" s="478"/>
      <c r="BY1184" s="478"/>
    </row>
    <row r="1185" s="205" customFormat="true" ht="15" customHeight="true" x14ac:dyDescent="0.2">
      <c r="BA1185" s="478"/>
      <c r="BB1185" s="232"/>
      <c r="BC1185" s="478"/>
      <c r="BD1185" s="478"/>
      <c r="BE1185" s="478"/>
      <c r="BF1185" s="478"/>
      <c r="BG1185" s="478"/>
      <c r="BH1185" s="478"/>
      <c r="BI1185" s="478"/>
      <c r="BJ1185" s="478"/>
      <c r="BK1185" s="478"/>
      <c r="BL1185" s="478"/>
      <c r="BM1185" s="478"/>
      <c r="BN1185" s="478"/>
      <c r="BO1185" s="478"/>
      <c r="BP1185" s="478"/>
      <c r="BQ1185" s="478"/>
      <c r="BR1185" s="478"/>
      <c r="BS1185" s="478"/>
      <c r="BT1185" s="478"/>
      <c r="BU1185" s="478"/>
      <c r="BV1185" s="478"/>
      <c r="BW1185" s="478"/>
      <c r="BX1185" s="478"/>
      <c r="BY1185" s="478"/>
    </row>
    <row r="1186" s="205" customFormat="true" ht="15" customHeight="true" x14ac:dyDescent="0.2">
      <c r="BA1186" s="478"/>
      <c r="BB1186" s="232"/>
      <c r="BC1186" s="478"/>
      <c r="BD1186" s="478"/>
      <c r="BE1186" s="478"/>
      <c r="BF1186" s="478"/>
      <c r="BG1186" s="478"/>
      <c r="BH1186" s="478"/>
      <c r="BI1186" s="478"/>
      <c r="BJ1186" s="478"/>
      <c r="BK1186" s="478"/>
      <c r="BL1186" s="478"/>
      <c r="BM1186" s="478"/>
      <c r="BN1186" s="478"/>
      <c r="BO1186" s="478"/>
      <c r="BP1186" s="478"/>
      <c r="BQ1186" s="478"/>
      <c r="BR1186" s="478"/>
      <c r="BS1186" s="478"/>
      <c r="BT1186" s="478"/>
      <c r="BU1186" s="478"/>
      <c r="BV1186" s="478"/>
      <c r="BW1186" s="478"/>
      <c r="BX1186" s="478"/>
      <c r="BY1186" s="478"/>
    </row>
    <row r="1187" s="205" customFormat="true" ht="15" customHeight="true" x14ac:dyDescent="0.2">
      <c r="BA1187" s="478"/>
      <c r="BB1187" s="232"/>
      <c r="BC1187" s="478"/>
      <c r="BD1187" s="478"/>
      <c r="BE1187" s="478"/>
      <c r="BF1187" s="478"/>
      <c r="BG1187" s="478"/>
      <c r="BH1187" s="478"/>
      <c r="BI1187" s="478"/>
      <c r="BJ1187" s="478"/>
      <c r="BK1187" s="478"/>
      <c r="BL1187" s="478"/>
      <c r="BM1187" s="478"/>
      <c r="BN1187" s="478"/>
      <c r="BO1187" s="478"/>
      <c r="BP1187" s="478"/>
      <c r="BQ1187" s="478"/>
      <c r="BR1187" s="478"/>
      <c r="BS1187" s="478"/>
      <c r="BT1187" s="478"/>
      <c r="BU1187" s="478"/>
      <c r="BV1187" s="478"/>
      <c r="BW1187" s="478"/>
      <c r="BX1187" s="478"/>
      <c r="BY1187" s="478"/>
    </row>
    <row r="1188" s="205" customFormat="true" ht="15" customHeight="true" x14ac:dyDescent="0.2">
      <c r="BA1188" s="478"/>
      <c r="BB1188" s="232"/>
      <c r="BC1188" s="478"/>
      <c r="BD1188" s="478"/>
      <c r="BE1188" s="478"/>
      <c r="BF1188" s="478"/>
      <c r="BG1188" s="478"/>
      <c r="BH1188" s="478"/>
      <c r="BI1188" s="478"/>
      <c r="BJ1188" s="478"/>
      <c r="BK1188" s="478"/>
      <c r="BL1188" s="478"/>
      <c r="BM1188" s="478"/>
      <c r="BN1188" s="478"/>
      <c r="BO1188" s="478"/>
      <c r="BP1188" s="478"/>
      <c r="BQ1188" s="478"/>
      <c r="BR1188" s="478"/>
      <c r="BS1188" s="478"/>
      <c r="BT1188" s="478"/>
      <c r="BU1188" s="478"/>
      <c r="BV1188" s="478"/>
      <c r="BW1188" s="478"/>
      <c r="BX1188" s="478"/>
      <c r="BY1188" s="478"/>
    </row>
    <row r="1189" s="205" customFormat="true" ht="15" customHeight="true" x14ac:dyDescent="0.2">
      <c r="BA1189" s="478"/>
      <c r="BB1189" s="232"/>
      <c r="BC1189" s="478"/>
      <c r="BD1189" s="478"/>
      <c r="BE1189" s="478"/>
      <c r="BF1189" s="478"/>
      <c r="BG1189" s="478"/>
      <c r="BH1189" s="478"/>
      <c r="BI1189" s="478"/>
      <c r="BJ1189" s="478"/>
      <c r="BK1189" s="478"/>
      <c r="BL1189" s="478"/>
      <c r="BM1189" s="478"/>
      <c r="BN1189" s="478"/>
      <c r="BO1189" s="478"/>
      <c r="BP1189" s="478"/>
      <c r="BQ1189" s="478"/>
      <c r="BR1189" s="478"/>
      <c r="BS1189" s="478"/>
      <c r="BT1189" s="478"/>
      <c r="BU1189" s="478"/>
      <c r="BV1189" s="478"/>
      <c r="BW1189" s="478"/>
      <c r="BX1189" s="478"/>
      <c r="BY1189" s="478"/>
    </row>
    <row r="1190" s="205" customFormat="true" ht="15" customHeight="true" x14ac:dyDescent="0.2">
      <c r="BA1190" s="478"/>
      <c r="BB1190" s="232"/>
      <c r="BC1190" s="478"/>
      <c r="BD1190" s="478"/>
      <c r="BE1190" s="478"/>
      <c r="BF1190" s="478"/>
      <c r="BG1190" s="478"/>
      <c r="BH1190" s="478"/>
      <c r="BI1190" s="478"/>
      <c r="BJ1190" s="478"/>
      <c r="BK1190" s="478"/>
      <c r="BL1190" s="478"/>
      <c r="BM1190" s="478"/>
      <c r="BN1190" s="478"/>
      <c r="BO1190" s="478"/>
      <c r="BP1190" s="478"/>
      <c r="BQ1190" s="478"/>
      <c r="BR1190" s="478"/>
      <c r="BS1190" s="478"/>
      <c r="BT1190" s="478"/>
      <c r="BU1190" s="478"/>
      <c r="BV1190" s="478"/>
      <c r="BW1190" s="478"/>
      <c r="BX1190" s="478"/>
      <c r="BY1190" s="478"/>
    </row>
    <row r="1191" s="205" customFormat="true" ht="15" customHeight="true" x14ac:dyDescent="0.2">
      <c r="BA1191" s="478"/>
      <c r="BB1191" s="232"/>
      <c r="BC1191" s="478"/>
      <c r="BD1191" s="478"/>
      <c r="BE1191" s="478"/>
      <c r="BF1191" s="478"/>
      <c r="BG1191" s="478"/>
      <c r="BH1191" s="478"/>
      <c r="BI1191" s="478"/>
      <c r="BJ1191" s="478"/>
      <c r="BK1191" s="478"/>
      <c r="BL1191" s="478"/>
      <c r="BM1191" s="478"/>
      <c r="BN1191" s="478"/>
      <c r="BO1191" s="478"/>
      <c r="BP1191" s="478"/>
      <c r="BQ1191" s="478"/>
      <c r="BR1191" s="478"/>
      <c r="BS1191" s="478"/>
      <c r="BT1191" s="478"/>
      <c r="BU1191" s="478"/>
      <c r="BV1191" s="478"/>
      <c r="BW1191" s="478"/>
      <c r="BX1191" s="478"/>
      <c r="BY1191" s="478"/>
    </row>
    <row r="1192" s="205" customFormat="true" ht="15" customHeight="true" x14ac:dyDescent="0.2">
      <c r="BA1192" s="478"/>
      <c r="BB1192" s="232"/>
      <c r="BC1192" s="478"/>
      <c r="BD1192" s="478"/>
      <c r="BE1192" s="478"/>
      <c r="BF1192" s="478"/>
      <c r="BG1192" s="478"/>
      <c r="BH1192" s="478"/>
      <c r="BI1192" s="478"/>
      <c r="BJ1192" s="478"/>
      <c r="BK1192" s="478"/>
      <c r="BL1192" s="478"/>
      <c r="BM1192" s="478"/>
      <c r="BN1192" s="478"/>
      <c r="BO1192" s="478"/>
      <c r="BP1192" s="478"/>
      <c r="BQ1192" s="478"/>
      <c r="BR1192" s="478"/>
      <c r="BS1192" s="478"/>
      <c r="BT1192" s="478"/>
      <c r="BU1192" s="478"/>
      <c r="BV1192" s="478"/>
      <c r="BW1192" s="478"/>
      <c r="BX1192" s="478"/>
      <c r="BY1192" s="478"/>
    </row>
    <row r="1193" s="205" customFormat="true" ht="15" customHeight="true" x14ac:dyDescent="0.2">
      <c r="BA1193" s="478"/>
      <c r="BB1193" s="232"/>
      <c r="BC1193" s="478"/>
      <c r="BD1193" s="478"/>
      <c r="BE1193" s="478"/>
      <c r="BF1193" s="478"/>
      <c r="BG1193" s="478"/>
      <c r="BH1193" s="478"/>
      <c r="BI1193" s="478"/>
      <c r="BJ1193" s="478"/>
      <c r="BK1193" s="478"/>
      <c r="BL1193" s="478"/>
      <c r="BM1193" s="478"/>
      <c r="BN1193" s="478"/>
      <c r="BO1193" s="478"/>
      <c r="BP1193" s="478"/>
      <c r="BQ1193" s="478"/>
      <c r="BR1193" s="478"/>
      <c r="BS1193" s="478"/>
      <c r="BT1193" s="478"/>
      <c r="BU1193" s="478"/>
      <c r="BV1193" s="478"/>
      <c r="BW1193" s="478"/>
      <c r="BX1193" s="478"/>
      <c r="BY1193" s="478"/>
    </row>
    <row r="1194" s="205" customFormat="true" ht="15" customHeight="true" x14ac:dyDescent="0.2">
      <c r="BA1194" s="478"/>
      <c r="BB1194" s="232"/>
      <c r="BC1194" s="478"/>
      <c r="BD1194" s="478"/>
      <c r="BE1194" s="478"/>
      <c r="BF1194" s="478"/>
      <c r="BG1194" s="478"/>
      <c r="BH1194" s="478"/>
      <c r="BI1194" s="478"/>
      <c r="BJ1194" s="478"/>
      <c r="BK1194" s="478"/>
      <c r="BL1194" s="478"/>
      <c r="BM1194" s="478"/>
      <c r="BN1194" s="478"/>
      <c r="BO1194" s="478"/>
      <c r="BP1194" s="478"/>
      <c r="BQ1194" s="478"/>
      <c r="BR1194" s="478"/>
      <c r="BS1194" s="478"/>
      <c r="BT1194" s="478"/>
      <c r="BU1194" s="478"/>
      <c r="BV1194" s="478"/>
      <c r="BW1194" s="478"/>
      <c r="BX1194" s="478"/>
      <c r="BY1194" s="478"/>
    </row>
    <row r="1195" s="205" customFormat="true" ht="15" customHeight="true" x14ac:dyDescent="0.2">
      <c r="BA1195" s="478"/>
      <c r="BB1195" s="232"/>
      <c r="BC1195" s="478"/>
      <c r="BD1195" s="478"/>
      <c r="BE1195" s="478"/>
      <c r="BF1195" s="478"/>
      <c r="BG1195" s="478"/>
      <c r="BH1195" s="478"/>
      <c r="BI1195" s="478"/>
      <c r="BJ1195" s="478"/>
      <c r="BK1195" s="478"/>
      <c r="BL1195" s="478"/>
      <c r="BM1195" s="478"/>
      <c r="BN1195" s="478"/>
      <c r="BO1195" s="478"/>
      <c r="BP1195" s="478"/>
      <c r="BQ1195" s="478"/>
      <c r="BR1195" s="478"/>
      <c r="BS1195" s="478"/>
      <c r="BT1195" s="478"/>
      <c r="BU1195" s="478"/>
      <c r="BV1195" s="478"/>
      <c r="BW1195" s="478"/>
      <c r="BX1195" s="478"/>
      <c r="BY1195" s="478"/>
    </row>
    <row r="1196" s="205" customFormat="true" ht="15" customHeight="true" x14ac:dyDescent="0.2">
      <c r="BA1196" s="478"/>
      <c r="BB1196" s="232"/>
      <c r="BC1196" s="478"/>
      <c r="BD1196" s="478"/>
      <c r="BE1196" s="478"/>
      <c r="BF1196" s="478"/>
      <c r="BG1196" s="478"/>
      <c r="BH1196" s="478"/>
      <c r="BI1196" s="478"/>
      <c r="BJ1196" s="478"/>
      <c r="BK1196" s="478"/>
      <c r="BL1196" s="478"/>
      <c r="BM1196" s="478"/>
      <c r="BN1196" s="478"/>
      <c r="BO1196" s="478"/>
      <c r="BP1196" s="478"/>
      <c r="BQ1196" s="478"/>
      <c r="BR1196" s="478"/>
      <c r="BS1196" s="478"/>
      <c r="BT1196" s="478"/>
      <c r="BU1196" s="478"/>
      <c r="BV1196" s="478"/>
      <c r="BW1196" s="478"/>
      <c r="BX1196" s="478"/>
      <c r="BY1196" s="478"/>
    </row>
    <row r="1197" s="205" customFormat="true" ht="15" customHeight="true" x14ac:dyDescent="0.2">
      <c r="BA1197" s="478"/>
      <c r="BB1197" s="232"/>
      <c r="BC1197" s="478"/>
      <c r="BD1197" s="478"/>
      <c r="BE1197" s="478"/>
      <c r="BF1197" s="478"/>
      <c r="BG1197" s="478"/>
      <c r="BH1197" s="478"/>
      <c r="BI1197" s="478"/>
      <c r="BJ1197" s="478"/>
      <c r="BK1197" s="478"/>
      <c r="BL1197" s="478"/>
      <c r="BM1197" s="478"/>
      <c r="BN1197" s="478"/>
      <c r="BO1197" s="478"/>
      <c r="BP1197" s="478"/>
      <c r="BQ1197" s="478"/>
      <c r="BR1197" s="478"/>
      <c r="BS1197" s="478"/>
      <c r="BT1197" s="478"/>
      <c r="BU1197" s="478"/>
      <c r="BV1197" s="478"/>
      <c r="BW1197" s="478"/>
      <c r="BX1197" s="478"/>
      <c r="BY1197" s="478"/>
    </row>
    <row r="1198" s="205" customFormat="true" ht="15" customHeight="true" x14ac:dyDescent="0.2">
      <c r="BA1198" s="478"/>
      <c r="BB1198" s="232"/>
      <c r="BC1198" s="478"/>
      <c r="BD1198" s="478"/>
      <c r="BE1198" s="478"/>
      <c r="BF1198" s="478"/>
      <c r="BG1198" s="478"/>
      <c r="BH1198" s="478"/>
      <c r="BI1198" s="478"/>
      <c r="BJ1198" s="478"/>
      <c r="BK1198" s="478"/>
      <c r="BL1198" s="478"/>
      <c r="BM1198" s="478"/>
      <c r="BN1198" s="478"/>
      <c r="BO1198" s="478"/>
      <c r="BP1198" s="478"/>
      <c r="BQ1198" s="478"/>
      <c r="BR1198" s="478"/>
      <c r="BS1198" s="478"/>
      <c r="BT1198" s="478"/>
      <c r="BU1198" s="478"/>
      <c r="BV1198" s="478"/>
      <c r="BW1198" s="478"/>
      <c r="BX1198" s="478"/>
      <c r="BY1198" s="478"/>
    </row>
    <row r="1199" s="205" customFormat="true" ht="15" customHeight="true" x14ac:dyDescent="0.2">
      <c r="BA1199" s="478"/>
      <c r="BB1199" s="232"/>
      <c r="BC1199" s="478"/>
      <c r="BD1199" s="478"/>
      <c r="BE1199" s="478"/>
      <c r="BF1199" s="478"/>
      <c r="BG1199" s="478"/>
      <c r="BH1199" s="478"/>
      <c r="BI1199" s="478"/>
      <c r="BJ1199" s="478"/>
      <c r="BK1199" s="478"/>
      <c r="BL1199" s="478"/>
      <c r="BM1199" s="478"/>
      <c r="BN1199" s="478"/>
      <c r="BO1199" s="478"/>
      <c r="BP1199" s="478"/>
      <c r="BQ1199" s="478"/>
      <c r="BR1199" s="478"/>
      <c r="BS1199" s="478"/>
      <c r="BT1199" s="478"/>
      <c r="BU1199" s="478"/>
      <c r="BV1199" s="478"/>
      <c r="BW1199" s="478"/>
      <c r="BX1199" s="478"/>
      <c r="BY1199" s="478"/>
    </row>
    <row r="1200" s="205" customFormat="true" ht="15" customHeight="true" x14ac:dyDescent="0.2">
      <c r="BA1200" s="478"/>
      <c r="BB1200" s="232"/>
      <c r="BC1200" s="478"/>
      <c r="BD1200" s="478"/>
      <c r="BE1200" s="478"/>
      <c r="BF1200" s="478"/>
      <c r="BG1200" s="478"/>
      <c r="BH1200" s="478"/>
      <c r="BI1200" s="478"/>
      <c r="BJ1200" s="478"/>
      <c r="BK1200" s="478"/>
      <c r="BL1200" s="478"/>
      <c r="BM1200" s="478"/>
      <c r="BN1200" s="478"/>
      <c r="BO1200" s="478"/>
      <c r="BP1200" s="478"/>
      <c r="BQ1200" s="478"/>
      <c r="BR1200" s="478"/>
      <c r="BS1200" s="478"/>
      <c r="BT1200" s="478"/>
      <c r="BU1200" s="478"/>
      <c r="BV1200" s="478"/>
      <c r="BW1200" s="478"/>
      <c r="BX1200" s="478"/>
      <c r="BY1200" s="478"/>
    </row>
  </sheetData>
  <mergeCells count="1322">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J766"/>
    <mergeCell ref="M766:O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E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7:D647"/>
    <mergeCell ref="H647:I648"/>
    <mergeCell ref="M647:N648"/>
    <mergeCell ref="C648:D648"/>
    <mergeCell ref="C649:D649"/>
    <mergeCell ref="H649:I649"/>
    <mergeCell ref="M649:N649"/>
    <mergeCell ref="C645:D645"/>
    <mergeCell ref="H645:I645"/>
    <mergeCell ref="M645:N645"/>
    <mergeCell ref="C646:D646"/>
    <mergeCell ref="H646:J646"/>
    <mergeCell ref="M646:O646"/>
    <mergeCell ref="C643:D643"/>
    <mergeCell ref="H643:I643"/>
    <mergeCell ref="M643:N643"/>
    <mergeCell ref="C644:D644"/>
    <mergeCell ref="H644:I644"/>
    <mergeCell ref="M644:N644"/>
    <mergeCell ref="C640:D640"/>
    <mergeCell ref="H640:L640"/>
    <mergeCell ref="M640:Q640"/>
    <mergeCell ref="C641:D641"/>
    <mergeCell ref="H641:I642"/>
    <mergeCell ref="J641:L641"/>
    <mergeCell ref="M641:N642"/>
    <mergeCell ref="O641:Q641"/>
    <mergeCell ref="C642:D642"/>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19:D620"/>
    <mergeCell ref="H619:I619"/>
    <mergeCell ref="M619:N619"/>
    <mergeCell ref="H620:I620"/>
    <mergeCell ref="M620:N620"/>
    <mergeCell ref="C621:D621"/>
    <mergeCell ref="H621:I621"/>
    <mergeCell ref="M621:N621"/>
    <mergeCell ref="C617:D617"/>
    <mergeCell ref="H617:I617"/>
    <mergeCell ref="M617:N617"/>
    <mergeCell ref="C618:E618"/>
    <mergeCell ref="H618:I618"/>
    <mergeCell ref="M618:N618"/>
    <mergeCell ref="C615:D615"/>
    <mergeCell ref="H615:I615"/>
    <mergeCell ref="M615:N615"/>
    <mergeCell ref="C616:D616"/>
    <mergeCell ref="H616:I616"/>
    <mergeCell ref="M616:N616"/>
    <mergeCell ref="C613:D614"/>
    <mergeCell ref="E613:G613"/>
    <mergeCell ref="H613:I613"/>
    <mergeCell ref="M613:N613"/>
    <mergeCell ref="H614:I614"/>
    <mergeCell ref="M614:N614"/>
    <mergeCell ref="C611:D611"/>
    <mergeCell ref="H611:I611"/>
    <mergeCell ref="M611:N611"/>
    <mergeCell ref="C612:G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J521"/>
    <mergeCell ref="M521:O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E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A1025:C1025"/>
    <mergeCell ref="A1026:B1026"/>
    <mergeCell ref="A1031:A1033"/>
    <mergeCell ref="A1034:C1034"/>
    <mergeCell ref="A225:A228"/>
    <mergeCell ref="C220:G220"/>
    <mergeCell ref="H220:L220"/>
    <mergeCell ref="M220:Q220"/>
    <mergeCell ref="R220:AZ220"/>
    <mergeCell ref="A222:A224"/>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A122:A123"/>
    <mergeCell ref="A124:A127"/>
    <mergeCell ref="A128:A129"/>
    <mergeCell ref="A130:A132"/>
    <mergeCell ref="C133:G133"/>
    <mergeCell ref="C120:G120"/>
    <mergeCell ref="H120:L120"/>
    <mergeCell ref="M120:Q120"/>
    <mergeCell ref="R120:AZ120"/>
    <mergeCell ref="A108:B108"/>
    <mergeCell ref="A208:B208"/>
    <mergeCell ref="H133:L133"/>
    <mergeCell ref="M133:Q133"/>
    <mergeCell ref="R133:AZ133"/>
    <mergeCell ref="A135:A139"/>
    <mergeCell ref="A153:A164"/>
    <mergeCell ref="M14:Q14"/>
    <mergeCell ref="R14:AZ14"/>
    <mergeCell ref="A16:A17"/>
    <mergeCell ref="A18:A21"/>
    <mergeCell ref="A22:A23"/>
    <mergeCell ref="A24:A26"/>
    <mergeCell ref="C14:G14"/>
    <mergeCell ref="H14:L14"/>
    <mergeCell ref="A47:A49"/>
    <mergeCell ref="R56:AZ56"/>
    <mergeCell ref="A58:A72"/>
    <mergeCell ref="C56:G56"/>
    <mergeCell ref="H56:L56"/>
    <mergeCell ref="M56:Q56"/>
    <mergeCell ref="A29:A30"/>
    <mergeCell ref="A35:A36"/>
    <mergeCell ref="A37:A38"/>
    <mergeCell ref="A41:A42"/>
    <mergeCell ref="A43:A44"/>
    <mergeCell ref="A45:A46"/>
    <mergeCell ref="BA29:BA30"/>
    <mergeCell ref="A31:A32"/>
    <mergeCell ref="BA31:BA32"/>
    <mergeCell ref="A33:A34"/>
    <mergeCell ref="BA33:BA34"/>
    <mergeCell ref="BA35:BA36"/>
    <mergeCell ref="BA37:BA38"/>
    <mergeCell ref="A39:A40"/>
    <mergeCell ref="BA39:BA40"/>
    <mergeCell ref="BA41:BA42"/>
    <mergeCell ref="BA43:BA44"/>
    <mergeCell ref="BA45:BA46"/>
    <mergeCell ref="C27:G27"/>
    <mergeCell ref="H27:L27"/>
    <mergeCell ref="M27:Q27"/>
    <mergeCell ref="R27:AZ27"/>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5"/>
    <mergeCell ref="BA231:BA235"/>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4 BC16:CZ27 BC15:BQ15 BC29:CZ56 BC28:BQ28 BC58:CZ120 BC57:BQ57 BC122:CZ133 BC121:BQ121 BC135:CZ220 BC134:BQ134 BC222:CZ1048576 BC221:BQ221">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399</xdr:row>
                    <xdr:rowOff>0</xdr:rowOff>
                  </from>
                  <to>
                    <xdr:col>1</xdr:col>
                    <xdr:colOff>1704975</xdr:colOff>
                    <xdr:row>400</xdr:row>
                    <xdr:rowOff>76200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L133"/>
  <sheetViews>
    <sheetView workbookViewId="0"/>
  </sheetViews>
  <sheetFormatPr defaultRowHeight="12.75" x14ac:dyDescent="0.2"/>
  <sheetData>
    <row r="1">
      <c r="A1" t="s">
        <v>422</v>
      </c>
      <c r="B1" t="s">
        <v>424</v>
      </c>
      <c r="C1" t="s">
        <v>425</v>
      </c>
      <c r="D1" t="s">
        <v>428</v>
      </c>
      <c r="E1" t="s">
        <v>429</v>
      </c>
      <c r="F1" t="s">
        <v>430</v>
      </c>
      <c r="G1" t="s">
        <v>431</v>
      </c>
      <c r="H1" t="s">
        <v>453</v>
      </c>
      <c r="I1" t="s">
        <v>454</v>
      </c>
      <c r="J1" t="s">
        <v>455</v>
      </c>
      <c r="K1" t="s">
        <v>456</v>
      </c>
      <c r="L1" t="s">
        <v>457</v>
      </c>
      <c r="M1" t="s">
        <v>458</v>
      </c>
      <c r="N1" t="s">
        <v>459</v>
      </c>
      <c r="O1" t="s">
        <v>460</v>
      </c>
      <c r="P1" t="s">
        <v>461</v>
      </c>
      <c r="Q1" t="s">
        <v>462</v>
      </c>
      <c r="R1" t="s">
        <v>463</v>
      </c>
      <c r="S1" t="s">
        <v>464</v>
      </c>
      <c r="T1" t="s">
        <v>465</v>
      </c>
      <c r="U1" t="s">
        <v>466</v>
      </c>
      <c r="V1" t="s">
        <v>467</v>
      </c>
      <c r="W1" t="s">
        <v>468</v>
      </c>
      <c r="X1" t="s">
        <v>469</v>
      </c>
      <c r="Y1" t="s">
        <v>470</v>
      </c>
      <c r="Z1" t="s">
        <v>471</v>
      </c>
      <c r="AA1" t="s">
        <v>472</v>
      </c>
      <c r="AB1" t="s">
        <v>473</v>
      </c>
      <c r="AC1" t="s">
        <v>474</v>
      </c>
      <c r="AD1" t="s">
        <v>475</v>
      </c>
      <c r="AE1" t="s">
        <v>476</v>
      </c>
      <c r="AF1" t="s">
        <v>477</v>
      </c>
      <c r="AG1" t="s">
        <v>478</v>
      </c>
      <c r="AH1" t="s">
        <v>479</v>
      </c>
      <c r="AI1" t="s">
        <v>480</v>
      </c>
      <c r="AJ1" t="s">
        <v>481</v>
      </c>
      <c r="AK1" t="s">
        <v>482</v>
      </c>
      <c r="AL1" t="s">
        <v>483</v>
      </c>
      <c r="AM1" t="s">
        <v>484</v>
      </c>
      <c r="AN1" t="s">
        <v>485</v>
      </c>
      <c r="AO1" t="s">
        <v>486</v>
      </c>
      <c r="AP1" t="s">
        <v>487</v>
      </c>
      <c r="AQ1" t="s">
        <v>488</v>
      </c>
      <c r="AR1" t="s">
        <v>489</v>
      </c>
      <c r="AS1" t="s">
        <v>490</v>
      </c>
      <c r="AT1" t="s">
        <v>491</v>
      </c>
      <c r="AU1" t="s">
        <v>492</v>
      </c>
      <c r="AV1" t="s">
        <v>493</v>
      </c>
      <c r="AW1" t="s">
        <v>494</v>
      </c>
      <c r="AX1" t="s">
        <v>495</v>
      </c>
      <c r="AY1" t="s">
        <v>496</v>
      </c>
      <c r="AZ1" t="s">
        <v>497</v>
      </c>
      <c r="BA1" t="s">
        <v>498</v>
      </c>
      <c r="BB1" t="s">
        <v>499</v>
      </c>
      <c r="BC1" t="s">
        <v>500</v>
      </c>
      <c r="BD1" t="s">
        <v>501</v>
      </c>
      <c r="BE1" t="s">
        <v>502</v>
      </c>
      <c r="BF1" t="s">
        <v>503</v>
      </c>
      <c r="BG1" t="s">
        <v>504</v>
      </c>
      <c r="BH1" t="s">
        <v>505</v>
      </c>
      <c r="BI1" t="s">
        <v>506</v>
      </c>
      <c r="BJ1" t="s">
        <v>507</v>
      </c>
      <c r="BK1" t="s">
        <v>508</v>
      </c>
      <c r="BL1" t="s">
        <v>509</v>
      </c>
      <c r="BM1" t="s">
        <v>510</v>
      </c>
      <c r="BN1" t="s">
        <v>511</v>
      </c>
      <c r="BO1" t="s">
        <v>512</v>
      </c>
      <c r="BP1" t="s">
        <v>513</v>
      </c>
      <c r="BQ1" t="s">
        <v>514</v>
      </c>
      <c r="BR1" t="s">
        <v>515</v>
      </c>
      <c r="BS1" t="s">
        <v>516</v>
      </c>
      <c r="BT1" t="s">
        <v>517</v>
      </c>
      <c r="BU1" t="s">
        <v>518</v>
      </c>
      <c r="BV1" t="s">
        <v>519</v>
      </c>
      <c r="BW1" t="s">
        <v>520</v>
      </c>
      <c r="BX1" t="s">
        <v>521</v>
      </c>
      <c r="BY1" t="s">
        <v>522</v>
      </c>
      <c r="BZ1" t="s">
        <v>523</v>
      </c>
      <c r="CA1" t="s">
        <v>524</v>
      </c>
      <c r="CB1" t="s">
        <v>525</v>
      </c>
      <c r="CC1" t="s">
        <v>526</v>
      </c>
      <c r="CD1" t="s">
        <v>527</v>
      </c>
      <c r="CE1" t="s">
        <v>528</v>
      </c>
      <c r="CF1" t="s">
        <v>529</v>
      </c>
      <c r="CG1" t="s">
        <v>530</v>
      </c>
      <c r="CH1" t="s">
        <v>531</v>
      </c>
      <c r="CI1" t="s">
        <v>532</v>
      </c>
      <c r="CJ1" t="s">
        <v>533</v>
      </c>
      <c r="CK1" t="s">
        <v>534</v>
      </c>
      <c r="CL1" t="s">
        <v>535</v>
      </c>
      <c r="CM1" t="s">
        <v>536</v>
      </c>
      <c r="CN1" t="s">
        <v>537</v>
      </c>
      <c r="CO1" t="s">
        <v>538</v>
      </c>
      <c r="CP1" t="s">
        <v>539</v>
      </c>
      <c r="CQ1" t="s">
        <v>540</v>
      </c>
      <c r="CR1" t="s">
        <v>541</v>
      </c>
      <c r="CS1" t="s">
        <v>542</v>
      </c>
      <c r="CT1" t="s">
        <v>543</v>
      </c>
      <c r="CU1" t="s">
        <v>544</v>
      </c>
      <c r="CV1" t="s">
        <v>545</v>
      </c>
      <c r="CW1" t="s">
        <v>546</v>
      </c>
      <c r="CX1" t="s">
        <v>547</v>
      </c>
      <c r="CY1" t="s">
        <v>548</v>
      </c>
      <c r="CZ1" t="s">
        <v>549</v>
      </c>
      <c r="DA1" t="s">
        <v>550</v>
      </c>
      <c r="DB1" t="s">
        <v>551</v>
      </c>
      <c r="DC1" t="s">
        <v>552</v>
      </c>
      <c r="DD1" t="s">
        <v>553</v>
      </c>
      <c r="DE1" t="s">
        <v>554</v>
      </c>
      <c r="DF1" t="s">
        <v>555</v>
      </c>
      <c r="DG1" t="s">
        <v>556</v>
      </c>
      <c r="DH1" t="s">
        <v>557</v>
      </c>
      <c r="DI1" t="s">
        <v>558</v>
      </c>
      <c r="DJ1" t="s">
        <v>559</v>
      </c>
      <c r="DK1" t="s">
        <v>560</v>
      </c>
      <c r="DL1" t="s">
        <v>561</v>
      </c>
      <c r="DM1" t="s">
        <v>562</v>
      </c>
      <c r="DN1" t="s">
        <v>563</v>
      </c>
      <c r="DO1" t="s">
        <v>564</v>
      </c>
      <c r="DP1" t="s">
        <v>565</v>
      </c>
      <c r="DQ1" t="s">
        <v>566</v>
      </c>
      <c r="DR1" t="s">
        <v>567</v>
      </c>
      <c r="DS1" t="s">
        <v>568</v>
      </c>
      <c r="DT1" t="s">
        <v>569</v>
      </c>
      <c r="DU1" t="s">
        <v>570</v>
      </c>
      <c r="DV1" t="s">
        <v>571</v>
      </c>
      <c r="DW1" t="s">
        <v>572</v>
      </c>
      <c r="DX1" t="s">
        <v>573</v>
      </c>
      <c r="DY1" t="s">
        <v>574</v>
      </c>
      <c r="DZ1" t="s">
        <v>575</v>
      </c>
      <c r="EA1" t="s">
        <v>576</v>
      </c>
      <c r="EB1" t="s">
        <v>577</v>
      </c>
      <c r="EC1" t="s">
        <v>578</v>
      </c>
      <c r="ED1" t="s">
        <v>579</v>
      </c>
      <c r="EE1" t="s">
        <v>580</v>
      </c>
      <c r="EF1" t="s">
        <v>581</v>
      </c>
      <c r="EG1" t="s">
        <v>582</v>
      </c>
      <c r="EH1" t="s">
        <v>583</v>
      </c>
      <c r="EI1" t="s">
        <v>584</v>
      </c>
      <c r="EJ1" t="s">
        <v>585</v>
      </c>
      <c r="EK1" t="s">
        <v>586</v>
      </c>
      <c r="EL1" t="s">
        <v>587</v>
      </c>
    </row>
    <row r="2">
      <c r="A2" t="s">
        <v>423</v>
      </c>
      <c r="B2">
        <v>2006</v>
      </c>
      <c r="C2" t="s">
        <v>426</v>
      </c>
      <c r="D2">
        <v>16</v>
      </c>
      <c r="E2" t="s">
        <v>13</v>
      </c>
      <c r="F2" t="s">
        <v>14</v>
      </c>
      <c r="G2" t="s">
        <v>432</v>
      </c>
      <c r="H2">
        <v>79.483908581122321</v>
      </c>
      <c r="I2">
        <v>84.942699956618341</v>
      </c>
      <c r="J2">
        <v>88.583617156691616</v>
      </c>
      <c r="K2">
        <v>91.430433116613358</v>
      </c>
      <c r="L2">
        <v>96.490968182403819</v>
      </c>
      <c r="M2">
        <v>93.390544401164959</v>
      </c>
      <c r="N2">
        <v>95.2259142417698</v>
      </c>
      <c r="O2">
        <v>95.999926348319832</v>
      </c>
      <c r="P2">
        <v>97.708213363553568</v>
      </c>
      <c r="Q2">
        <v>98.313405748440019</v>
      </c>
      <c r="R2">
        <v>77.807258935747669</v>
      </c>
      <c r="S2">
        <v>82.705521921019781</v>
      </c>
      <c r="T2">
        <v>85.725547303555828</v>
      </c>
      <c r="U2">
        <v>86.551731646709229</v>
      </c>
      <c r="V2">
        <v>90.434179084724491</v>
      </c>
      <c r="W2" t="s">
        <v>146</v>
      </c>
      <c r="X2" t="s">
        <v>147</v>
      </c>
      <c r="Y2" t="s">
        <v>148</v>
      </c>
      <c r="Z2" t="s">
        <v>149</v>
      </c>
      <c r="AA2" t="s">
        <v>150</v>
      </c>
      <c r="AB2" t="s">
        <v>151</v>
      </c>
      <c r="AC2" t="s">
        <v>152</v>
      </c>
      <c r="AD2" t="s">
        <v>153</v>
      </c>
      <c r="AE2" t="s">
        <v>154</v>
      </c>
      <c r="AF2" t="s">
        <v>155</v>
      </c>
      <c r="AG2" t="s">
        <v>156</v>
      </c>
      <c r="AH2" t="s">
        <v>157</v>
      </c>
      <c r="AI2" t="s">
        <v>158</v>
      </c>
      <c r="AJ2" t="s">
        <v>159</v>
      </c>
      <c r="AK2" t="s">
        <v>160</v>
      </c>
      <c r="AL2" t="s">
        <v>161</v>
      </c>
      <c r="AM2" t="s">
        <v>162</v>
      </c>
      <c r="AN2" t="s">
        <v>163</v>
      </c>
      <c r="AO2" t="s">
        <v>164</v>
      </c>
      <c r="AP2" t="s">
        <v>165</v>
      </c>
      <c r="AQ2" t="s">
        <v>166</v>
      </c>
      <c r="AR2" t="s">
        <v>167</v>
      </c>
      <c r="AS2" t="s">
        <v>168</v>
      </c>
      <c r="AT2" t="s">
        <v>169</v>
      </c>
      <c r="AU2" t="s">
        <v>170</v>
      </c>
      <c r="AV2" t="s">
        <v>171</v>
      </c>
      <c r="AW2" t="s">
        <v>172</v>
      </c>
      <c r="AX2" t="s">
        <v>173</v>
      </c>
      <c r="AY2" t="s">
        <v>174</v>
      </c>
      <c r="AZ2" t="s">
        <v>212</v>
      </c>
      <c r="BA2" t="s">
        <v>212</v>
      </c>
      <c r="BB2" t="s">
        <v>212</v>
      </c>
      <c r="BC2" t="s">
        <v>212</v>
      </c>
      <c r="BD2" t="s">
        <v>212</v>
      </c>
      <c r="BE2" t="s">
        <v>212</v>
      </c>
      <c r="BF2">
        <v>94.624602912800597</v>
      </c>
      <c r="BG2">
        <v>83.648552297377762</v>
      </c>
      <c r="BH2">
        <v>72.329652429207883</v>
      </c>
      <c r="BI2">
        <v>96.121835083208268</v>
      </c>
      <c r="BJ2">
        <v>78.425720701058196</v>
      </c>
      <c r="BK2">
        <v>99.764828836687585</v>
      </c>
      <c r="BL2">
        <v>89.970138060960323</v>
      </c>
      <c r="BM2">
        <v>79.884381546689227</v>
      </c>
      <c r="BN2">
        <v>87.82173553340543</v>
      </c>
      <c r="BO2">
        <v>97.499992440397193</v>
      </c>
      <c r="BP2">
        <v>56.842361228916403</v>
      </c>
      <c r="BQ2">
        <v>80.53707768094533</v>
      </c>
      <c r="BR2">
        <v>86.710447712486882</v>
      </c>
      <c r="BS2">
        <v>69.390864208271836</v>
      </c>
      <c r="BT2">
        <v>62.915869658656909</v>
      </c>
      <c r="BU2">
        <v>92.301861951729848</v>
      </c>
      <c r="BV2">
        <v>55.410087479633077</v>
      </c>
      <c r="BW2">
        <v>75.155756557605017</v>
      </c>
      <c r="BX2">
        <v>86.003794396558646</v>
      </c>
      <c r="BY2">
        <v>61.214876914558637</v>
      </c>
      <c r="BZ2">
        <v>78.306131418900279</v>
      </c>
      <c r="CA2">
        <v>99.650980458543913</v>
      </c>
      <c r="CB2">
        <v>82.534412323328837</v>
      </c>
      <c r="CC2">
        <v>77.297850818808115</v>
      </c>
      <c r="CD2">
        <v>94.748421182845931</v>
      </c>
      <c r="CE2">
        <v>74.010977685561031</v>
      </c>
      <c r="CF2">
        <v>87.70994073071995</v>
      </c>
      <c r="CG2">
        <v>93.743976442460237</v>
      </c>
      <c r="CH2">
        <v>93.538269401327895</v>
      </c>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row>
    <row r="3">
      <c r="A3" t="s">
        <v>423</v>
      </c>
      <c r="B3">
        <v>2006</v>
      </c>
      <c r="C3" t="s">
        <v>426</v>
      </c>
      <c r="D3">
        <v>17</v>
      </c>
      <c r="E3" t="s">
        <v>13</v>
      </c>
      <c r="F3" t="s">
        <v>51</v>
      </c>
      <c r="G3" t="s">
        <v>212</v>
      </c>
      <c r="H3">
        <v>20.516091418884649</v>
      </c>
      <c r="I3">
        <v>15.05730004338483</v>
      </c>
      <c r="J3">
        <v>11.416382843308501</v>
      </c>
      <c r="K3">
        <v>8.5695668833866527</v>
      </c>
      <c r="L3">
        <v>3.5090318175959929</v>
      </c>
      <c r="M3">
        <v>6.6094555988351038</v>
      </c>
      <c r="N3">
        <v>4.7740857582305054</v>
      </c>
      <c r="O3">
        <v>4.0000736516806779</v>
      </c>
      <c r="P3">
        <v>2.2917866364463428</v>
      </c>
      <c r="Q3">
        <v>1.6865942515597441</v>
      </c>
      <c r="R3">
        <v>22.192741064252409</v>
      </c>
      <c r="S3">
        <v>17.294478078980589</v>
      </c>
      <c r="T3">
        <v>14.274452696445101</v>
      </c>
      <c r="U3">
        <v>13.448268353289819</v>
      </c>
      <c r="V3">
        <v>9.5658209152741875</v>
      </c>
      <c r="W3" t="s">
        <v>146</v>
      </c>
      <c r="X3" t="s">
        <v>147</v>
      </c>
      <c r="Y3" t="s">
        <v>148</v>
      </c>
      <c r="Z3" t="s">
        <v>149</v>
      </c>
      <c r="AA3" t="s">
        <v>150</v>
      </c>
      <c r="AB3" t="s">
        <v>151</v>
      </c>
      <c r="AC3" t="s">
        <v>152</v>
      </c>
      <c r="AD3" t="s">
        <v>153</v>
      </c>
      <c r="AE3" t="s">
        <v>154</v>
      </c>
      <c r="AF3" t="s">
        <v>155</v>
      </c>
      <c r="AG3" t="s">
        <v>156</v>
      </c>
      <c r="AH3" t="s">
        <v>157</v>
      </c>
      <c r="AI3" t="s">
        <v>158</v>
      </c>
      <c r="AJ3" t="s">
        <v>159</v>
      </c>
      <c r="AK3" t="s">
        <v>160</v>
      </c>
      <c r="AL3" t="s">
        <v>161</v>
      </c>
      <c r="AM3" t="s">
        <v>162</v>
      </c>
      <c r="AN3" t="s">
        <v>163</v>
      </c>
      <c r="AO3" t="s">
        <v>164</v>
      </c>
      <c r="AP3" t="s">
        <v>165</v>
      </c>
      <c r="AQ3" t="s">
        <v>166</v>
      </c>
      <c r="AR3" t="s">
        <v>167</v>
      </c>
      <c r="AS3" t="s">
        <v>168</v>
      </c>
      <c r="AT3" t="s">
        <v>169</v>
      </c>
      <c r="AU3" t="s">
        <v>170</v>
      </c>
      <c r="AV3" t="s">
        <v>171</v>
      </c>
      <c r="AW3" t="s">
        <v>172</v>
      </c>
      <c r="AX3" t="s">
        <v>173</v>
      </c>
      <c r="AY3" t="s">
        <v>174</v>
      </c>
      <c r="AZ3" t="s">
        <v>212</v>
      </c>
      <c r="BA3" t="s">
        <v>212</v>
      </c>
      <c r="BB3" t="s">
        <v>212</v>
      </c>
      <c r="BC3" t="s">
        <v>212</v>
      </c>
      <c r="BD3" t="s">
        <v>212</v>
      </c>
      <c r="BE3" t="s">
        <v>212</v>
      </c>
      <c r="BF3">
        <v>5.3753970871997589</v>
      </c>
      <c r="BG3">
        <v>16.351447702621911</v>
      </c>
      <c r="BH3">
        <v>27.670347570789719</v>
      </c>
      <c r="BI3">
        <v>3.8781649167918122</v>
      </c>
      <c r="BJ3">
        <v>21.57427929894175</v>
      </c>
      <c r="BK3">
        <v>0.23517116331242319</v>
      </c>
      <c r="BL3">
        <v>10.02986193903933</v>
      </c>
      <c r="BM3">
        <v>20.115618453309299</v>
      </c>
      <c r="BN3">
        <v>12.17826446659466</v>
      </c>
      <c r="BO3">
        <v>2.5000075596027949</v>
      </c>
      <c r="BP3">
        <v>43.157638771083242</v>
      </c>
      <c r="BQ3">
        <v>19.462922319054229</v>
      </c>
      <c r="BR3">
        <v>13.289552287513599</v>
      </c>
      <c r="BS3">
        <v>30.60913579172799</v>
      </c>
      <c r="BT3">
        <v>37.084130341344689</v>
      </c>
      <c r="BU3">
        <v>7.6981380482699064</v>
      </c>
      <c r="BV3">
        <v>44.589912520366362</v>
      </c>
      <c r="BW3">
        <v>24.84424344239445</v>
      </c>
      <c r="BX3">
        <v>13.99620560344173</v>
      </c>
      <c r="BY3">
        <v>38.785123085441491</v>
      </c>
      <c r="BZ3">
        <v>21.693868581099231</v>
      </c>
      <c r="CA3">
        <v>0.34901954145610142</v>
      </c>
      <c r="CB3">
        <v>17.46558767667004</v>
      </c>
      <c r="CC3">
        <v>22.702149181191981</v>
      </c>
      <c r="CD3">
        <v>5.2515788171540931</v>
      </c>
      <c r="CE3">
        <v>25.989022314438319</v>
      </c>
      <c r="CF3">
        <v>12.29005926928059</v>
      </c>
      <c r="CG3">
        <v>6.256023557540451</v>
      </c>
      <c r="CH3">
        <v>6.461730598671851</v>
      </c>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row>
    <row r="4">
      <c r="A4" t="s">
        <v>423</v>
      </c>
      <c r="B4">
        <v>2006</v>
      </c>
      <c r="C4" t="s">
        <v>426</v>
      </c>
      <c r="D4">
        <v>18</v>
      </c>
      <c r="E4" t="s">
        <v>59</v>
      </c>
      <c r="F4" t="s">
        <v>15</v>
      </c>
      <c r="G4" t="s">
        <v>433</v>
      </c>
      <c r="H4">
        <v>73.290291740322701</v>
      </c>
      <c r="I4">
        <v>80.959230483117679</v>
      </c>
      <c r="J4">
        <v>85.008756354170799</v>
      </c>
      <c r="K4">
        <v>89.02551959931391</v>
      </c>
      <c r="L4">
        <v>95.405991769572978</v>
      </c>
      <c r="M4">
        <v>87.473165747470418</v>
      </c>
      <c r="N4">
        <v>91.673992555216174</v>
      </c>
      <c r="O4">
        <v>94.277754617560277</v>
      </c>
      <c r="P4">
        <v>96.618384329094326</v>
      </c>
      <c r="Q4">
        <v>97.784170182096361</v>
      </c>
      <c r="R4">
        <v>71.245794995903182</v>
      </c>
      <c r="S4">
        <v>78.711727222865605</v>
      </c>
      <c r="T4">
        <v>82.01361675969892</v>
      </c>
      <c r="U4">
        <v>83.502048058630834</v>
      </c>
      <c r="V4">
        <v>88.543820529219971</v>
      </c>
      <c r="W4" t="s">
        <v>146</v>
      </c>
      <c r="X4" t="s">
        <v>147</v>
      </c>
      <c r="Y4" t="s">
        <v>148</v>
      </c>
      <c r="Z4" t="s">
        <v>149</v>
      </c>
      <c r="AA4" t="s">
        <v>150</v>
      </c>
      <c r="AB4" t="s">
        <v>151</v>
      </c>
      <c r="AC4" t="s">
        <v>152</v>
      </c>
      <c r="AD4" t="s">
        <v>153</v>
      </c>
      <c r="AE4" t="s">
        <v>154</v>
      </c>
      <c r="AF4" t="s">
        <v>155</v>
      </c>
      <c r="AG4" t="s">
        <v>156</v>
      </c>
      <c r="AH4" t="s">
        <v>157</v>
      </c>
      <c r="AI4" t="s">
        <v>158</v>
      </c>
      <c r="AJ4" t="s">
        <v>159</v>
      </c>
      <c r="AK4" t="s">
        <v>160</v>
      </c>
      <c r="AL4" t="s">
        <v>161</v>
      </c>
      <c r="AM4" t="s">
        <v>162</v>
      </c>
      <c r="AN4" t="s">
        <v>163</v>
      </c>
      <c r="AO4" t="s">
        <v>164</v>
      </c>
      <c r="AP4" t="s">
        <v>165</v>
      </c>
      <c r="AQ4" t="s">
        <v>166</v>
      </c>
      <c r="AR4" t="s">
        <v>167</v>
      </c>
      <c r="AS4" t="s">
        <v>168</v>
      </c>
      <c r="AT4" t="s">
        <v>169</v>
      </c>
      <c r="AU4" t="s">
        <v>170</v>
      </c>
      <c r="AV4" t="s">
        <v>171</v>
      </c>
      <c r="AW4" t="s">
        <v>172</v>
      </c>
      <c r="AX4" t="s">
        <v>173</v>
      </c>
      <c r="AY4" t="s">
        <v>174</v>
      </c>
      <c r="AZ4" t="s">
        <v>212</v>
      </c>
      <c r="BA4" t="s">
        <v>212</v>
      </c>
      <c r="BB4" t="s">
        <v>212</v>
      </c>
      <c r="BC4" t="s">
        <v>212</v>
      </c>
      <c r="BD4" t="s">
        <v>212</v>
      </c>
      <c r="BE4" t="s">
        <v>212</v>
      </c>
      <c r="BF4">
        <v>90.802438747842032</v>
      </c>
      <c r="BG4">
        <v>83.085743389401813</v>
      </c>
      <c r="BH4">
        <v>71.759969033693324</v>
      </c>
      <c r="BI4">
        <v>95.147637450215086</v>
      </c>
      <c r="BJ4">
        <v>74.714407356203509</v>
      </c>
      <c r="BK4">
        <v>91.805159984903142</v>
      </c>
      <c r="BL4">
        <v>88.019897854103021</v>
      </c>
      <c r="BM4">
        <v>79.666795966464903</v>
      </c>
      <c r="BN4">
        <v>85.515908528295853</v>
      </c>
      <c r="BO4">
        <v>88.344202508467646</v>
      </c>
      <c r="BP4">
        <v>53.00914367032464</v>
      </c>
      <c r="BQ4">
        <v>77.872851209423942</v>
      </c>
      <c r="BR4">
        <v>82.003185587298148</v>
      </c>
      <c r="BS4">
        <v>68.82491253899363</v>
      </c>
      <c r="BT4">
        <v>61.650410997417893</v>
      </c>
      <c r="BU4">
        <v>89.92230394666457</v>
      </c>
      <c r="BV4">
        <v>53.417532994997551</v>
      </c>
      <c r="BW4">
        <v>64.219661562335872</v>
      </c>
      <c r="BX4">
        <v>84.475838563386475</v>
      </c>
      <c r="BY4">
        <v>60.331422765577393</v>
      </c>
      <c r="BZ4">
        <v>74.253776269794685</v>
      </c>
      <c r="CA4">
        <v>99.041859756382152</v>
      </c>
      <c r="CB4">
        <v>74.577804575248223</v>
      </c>
      <c r="CC4">
        <v>76.498979049571744</v>
      </c>
      <c r="CD4">
        <v>90.490983744372244</v>
      </c>
      <c r="CE4">
        <v>70.374531241969422</v>
      </c>
      <c r="CF4">
        <v>85.621693247523751</v>
      </c>
      <c r="CG4">
        <v>92.418609951461463</v>
      </c>
      <c r="CH4">
        <v>91.036999748434127</v>
      </c>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row>
    <row r="5">
      <c r="A5" t="s">
        <v>423</v>
      </c>
      <c r="B5">
        <v>2006</v>
      </c>
      <c r="C5" t="s">
        <v>426</v>
      </c>
      <c r="D5">
        <v>19</v>
      </c>
      <c r="E5" t="s">
        <v>59</v>
      </c>
      <c r="F5" t="s">
        <v>16</v>
      </c>
      <c r="G5" t="s">
        <v>434</v>
      </c>
      <c r="H5">
        <v>6.1441833979756257</v>
      </c>
      <c r="I5">
        <v>3.9680470371252632</v>
      </c>
      <c r="J5">
        <v>3.5602006649208899</v>
      </c>
      <c r="K5">
        <v>2.3875713306306929</v>
      </c>
      <c r="L5">
        <v>1.080790126726821</v>
      </c>
      <c r="M5">
        <v>5.9052096988530716</v>
      </c>
      <c r="N5">
        <v>3.543763929861746</v>
      </c>
      <c r="O5">
        <v>1.7120264147535389</v>
      </c>
      <c r="P5">
        <v>1.088038660216289</v>
      </c>
      <c r="Q5">
        <v>0.52702859083673148</v>
      </c>
      <c r="R5">
        <v>6.5228269069439682</v>
      </c>
      <c r="S5">
        <v>3.9556902163231289</v>
      </c>
      <c r="T5">
        <v>3.7027669120269988</v>
      </c>
      <c r="U5">
        <v>3.0299728258787759</v>
      </c>
      <c r="V5">
        <v>1.873376206415603</v>
      </c>
      <c r="W5" t="s">
        <v>146</v>
      </c>
      <c r="X5" t="s">
        <v>147</v>
      </c>
      <c r="Y5" t="s">
        <v>148</v>
      </c>
      <c r="Z5" t="s">
        <v>149</v>
      </c>
      <c r="AA5" t="s">
        <v>150</v>
      </c>
      <c r="AB5" t="s">
        <v>151</v>
      </c>
      <c r="AC5" t="s">
        <v>152</v>
      </c>
      <c r="AD5" t="s">
        <v>153</v>
      </c>
      <c r="AE5" t="s">
        <v>154</v>
      </c>
      <c r="AF5" t="s">
        <v>155</v>
      </c>
      <c r="AG5" t="s">
        <v>156</v>
      </c>
      <c r="AH5" t="s">
        <v>157</v>
      </c>
      <c r="AI5" t="s">
        <v>158</v>
      </c>
      <c r="AJ5" t="s">
        <v>159</v>
      </c>
      <c r="AK5" t="s">
        <v>160</v>
      </c>
      <c r="AL5" t="s">
        <v>161</v>
      </c>
      <c r="AM5" t="s">
        <v>162</v>
      </c>
      <c r="AN5" t="s">
        <v>163</v>
      </c>
      <c r="AO5" t="s">
        <v>164</v>
      </c>
      <c r="AP5" t="s">
        <v>165</v>
      </c>
      <c r="AQ5" t="s">
        <v>166</v>
      </c>
      <c r="AR5" t="s">
        <v>167</v>
      </c>
      <c r="AS5" t="s">
        <v>168</v>
      </c>
      <c r="AT5" t="s">
        <v>169</v>
      </c>
      <c r="AU5" t="s">
        <v>170</v>
      </c>
      <c r="AV5" t="s">
        <v>171</v>
      </c>
      <c r="AW5" t="s">
        <v>172</v>
      </c>
      <c r="AX5" t="s">
        <v>173</v>
      </c>
      <c r="AY5" t="s">
        <v>174</v>
      </c>
      <c r="AZ5" t="s">
        <v>212</v>
      </c>
      <c r="BA5" t="s">
        <v>212</v>
      </c>
      <c r="BB5" t="s">
        <v>212</v>
      </c>
      <c r="BC5" t="s">
        <v>212</v>
      </c>
      <c r="BD5" t="s">
        <v>212</v>
      </c>
      <c r="BE5" t="s">
        <v>212</v>
      </c>
      <c r="BF5">
        <v>3.81447942819982</v>
      </c>
      <c r="BG5">
        <v>0.51720850460576306</v>
      </c>
      <c r="BH5">
        <v>0.49799882233609988</v>
      </c>
      <c r="BI5">
        <v>0.96662339263725761</v>
      </c>
      <c r="BJ5">
        <v>3.706699966446116</v>
      </c>
      <c r="BK5">
        <v>7.9594245032070727</v>
      </c>
      <c r="BL5">
        <v>1.9142951047534671</v>
      </c>
      <c r="BM5">
        <v>0.21137890840772261</v>
      </c>
      <c r="BN5">
        <v>2.2911180107721272</v>
      </c>
      <c r="BO5">
        <v>9.1527651102372989</v>
      </c>
      <c r="BP5">
        <v>3.8201574803208431</v>
      </c>
      <c r="BQ5">
        <v>2.6368384467342469</v>
      </c>
      <c r="BR5">
        <v>4.6766173457396398</v>
      </c>
      <c r="BS5">
        <v>0.54378560472469328</v>
      </c>
      <c r="BT5">
        <v>1.138168997682105</v>
      </c>
      <c r="BU5">
        <v>2.3506894093021562</v>
      </c>
      <c r="BV5">
        <v>1.6375662344802191</v>
      </c>
      <c r="BW5">
        <v>10.932553418666121</v>
      </c>
      <c r="BX5">
        <v>1.447096212626378</v>
      </c>
      <c r="BY5">
        <v>0.70279910328502182</v>
      </c>
      <c r="BZ5">
        <v>3.9986609820868728</v>
      </c>
      <c r="CA5">
        <v>0.60894659443703503</v>
      </c>
      <c r="CB5">
        <v>7.9566077480801631</v>
      </c>
      <c r="CC5">
        <v>0.7847695964334539</v>
      </c>
      <c r="CD5">
        <v>4.2549284402560428</v>
      </c>
      <c r="CE5">
        <v>3.6126858848085792</v>
      </c>
      <c r="CF5">
        <v>2.0793118129053418</v>
      </c>
      <c r="CG5">
        <v>1.3176879235642689</v>
      </c>
      <c r="CH5">
        <v>2.4910731654900542</v>
      </c>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row>
    <row r="6">
      <c r="A6" t="s">
        <v>423</v>
      </c>
      <c r="B6">
        <v>2006</v>
      </c>
      <c r="C6" t="s">
        <v>426</v>
      </c>
      <c r="D6">
        <v>20</v>
      </c>
      <c r="E6" t="s">
        <v>59</v>
      </c>
      <c r="F6" t="s">
        <v>22</v>
      </c>
      <c r="G6" t="s">
        <v>435</v>
      </c>
      <c r="H6">
        <v>17.52481941334079</v>
      </c>
      <c r="I6">
        <v>13.51574257141989</v>
      </c>
      <c r="J6">
        <v>10.212240707285179</v>
      </c>
      <c r="K6">
        <v>7.5213731897957974</v>
      </c>
      <c r="L6">
        <v>2.8083961244888438</v>
      </c>
      <c r="M6">
        <v>6.1133722336551726</v>
      </c>
      <c r="N6">
        <v>3.9533286771792082</v>
      </c>
      <c r="O6">
        <v>3.1722264338876842</v>
      </c>
      <c r="P6">
        <v>1.470479340648333</v>
      </c>
      <c r="Q6">
        <v>0.9581970204070922</v>
      </c>
      <c r="R6">
        <v>18.654014752047921</v>
      </c>
      <c r="S6">
        <v>15.399518276584329</v>
      </c>
      <c r="T6">
        <v>12.7194900106559</v>
      </c>
      <c r="U6">
        <v>12.16182820480085</v>
      </c>
      <c r="V6">
        <v>8.6579197421595442</v>
      </c>
      <c r="W6" t="s">
        <v>146</v>
      </c>
      <c r="X6" t="s">
        <v>147</v>
      </c>
      <c r="Y6" t="s">
        <v>148</v>
      </c>
      <c r="Z6" t="s">
        <v>149</v>
      </c>
      <c r="AA6" t="s">
        <v>150</v>
      </c>
      <c r="AB6" t="s">
        <v>151</v>
      </c>
      <c r="AC6" t="s">
        <v>152</v>
      </c>
      <c r="AD6" t="s">
        <v>153</v>
      </c>
      <c r="AE6" t="s">
        <v>154</v>
      </c>
      <c r="AF6" t="s">
        <v>155</v>
      </c>
      <c r="AG6" t="s">
        <v>156</v>
      </c>
      <c r="AH6" t="s">
        <v>157</v>
      </c>
      <c r="AI6" t="s">
        <v>158</v>
      </c>
      <c r="AJ6" t="s">
        <v>159</v>
      </c>
      <c r="AK6" t="s">
        <v>160</v>
      </c>
      <c r="AL6" t="s">
        <v>161</v>
      </c>
      <c r="AM6" t="s">
        <v>162</v>
      </c>
      <c r="AN6" t="s">
        <v>163</v>
      </c>
      <c r="AO6" t="s">
        <v>164</v>
      </c>
      <c r="AP6" t="s">
        <v>165</v>
      </c>
      <c r="AQ6" t="s">
        <v>166</v>
      </c>
      <c r="AR6" t="s">
        <v>167</v>
      </c>
      <c r="AS6" t="s">
        <v>168</v>
      </c>
      <c r="AT6" t="s">
        <v>169</v>
      </c>
      <c r="AU6" t="s">
        <v>170</v>
      </c>
      <c r="AV6" t="s">
        <v>171</v>
      </c>
      <c r="AW6" t="s">
        <v>172</v>
      </c>
      <c r="AX6" t="s">
        <v>173</v>
      </c>
      <c r="AY6" t="s">
        <v>174</v>
      </c>
      <c r="AZ6" t="s">
        <v>212</v>
      </c>
      <c r="BA6" t="s">
        <v>212</v>
      </c>
      <c r="BB6" t="s">
        <v>212</v>
      </c>
      <c r="BC6" t="s">
        <v>212</v>
      </c>
      <c r="BD6" t="s">
        <v>212</v>
      </c>
      <c r="BE6" t="s">
        <v>212</v>
      </c>
      <c r="BF6">
        <v>4.6076681959118622</v>
      </c>
      <c r="BG6">
        <v>12.04051279786635</v>
      </c>
      <c r="BH6">
        <v>24.330602951286359</v>
      </c>
      <c r="BI6">
        <v>3.885739157147698</v>
      </c>
      <c r="BJ6">
        <v>18.696656501722021</v>
      </c>
      <c r="BK6">
        <v>0.23541551189017629</v>
      </c>
      <c r="BL6">
        <v>8.1677708371643938</v>
      </c>
      <c r="BM6">
        <v>19.103610495423361</v>
      </c>
      <c r="BN6">
        <v>11.41796390251741</v>
      </c>
      <c r="BO6">
        <v>2.5030323812947191</v>
      </c>
      <c r="BP6">
        <v>34.929659628733873</v>
      </c>
      <c r="BQ6">
        <v>16.253773919461288</v>
      </c>
      <c r="BR6">
        <v>6.6919995981743874</v>
      </c>
      <c r="BS6">
        <v>29.92700433311844</v>
      </c>
      <c r="BT6">
        <v>35.075477931901553</v>
      </c>
      <c r="BU6">
        <v>7.2696202236702883</v>
      </c>
      <c r="BV6">
        <v>13.29858953144501</v>
      </c>
      <c r="BW6">
        <v>22.939752521721399</v>
      </c>
      <c r="BX6">
        <v>10.862762669076229</v>
      </c>
      <c r="BY6">
        <v>32.818852888118357</v>
      </c>
      <c r="BZ6">
        <v>18.569054279629292</v>
      </c>
      <c r="CA6">
        <v>0.15589002195573179</v>
      </c>
      <c r="CB6">
        <v>15.4789739651467</v>
      </c>
      <c r="CC6">
        <v>17.53227060473613</v>
      </c>
      <c r="CD6">
        <v>4.911063381451485</v>
      </c>
      <c r="CE6">
        <v>24.12759560887848</v>
      </c>
      <c r="CF6">
        <v>7.7346664154975961</v>
      </c>
      <c r="CG6">
        <v>6.2637021249749747</v>
      </c>
      <c r="CH6">
        <v>6.2194459482162063</v>
      </c>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row>
    <row r="7">
      <c r="A7" t="s">
        <v>423</v>
      </c>
      <c r="B7">
        <v>2006</v>
      </c>
      <c r="C7" t="s">
        <v>426</v>
      </c>
      <c r="D7">
        <v>21</v>
      </c>
      <c r="E7" t="s">
        <v>59</v>
      </c>
      <c r="F7" t="s">
        <v>17</v>
      </c>
      <c r="G7" t="s">
        <v>436</v>
      </c>
      <c r="H7">
        <v>3.0407054483680112</v>
      </c>
      <c r="I7">
        <v>1.5569799083405089</v>
      </c>
      <c r="J7">
        <v>1.218802273623381</v>
      </c>
      <c r="K7">
        <v>1.0655358802596411</v>
      </c>
      <c r="L7">
        <v>0.70482197921094747</v>
      </c>
      <c r="M7">
        <v>0.50825232002133491</v>
      </c>
      <c r="N7">
        <v>0.82891483774300734</v>
      </c>
      <c r="O7">
        <v>0.8379925337989732</v>
      </c>
      <c r="P7">
        <v>0.82309767004104739</v>
      </c>
      <c r="Q7">
        <v>0.73060420665963277</v>
      </c>
      <c r="R7">
        <v>3.5773633451050428</v>
      </c>
      <c r="S7">
        <v>1.93306428422737</v>
      </c>
      <c r="T7">
        <v>1.564126317619013</v>
      </c>
      <c r="U7">
        <v>1.3061509106884781</v>
      </c>
      <c r="V7">
        <v>0.92488352220546288</v>
      </c>
      <c r="W7" t="s">
        <v>146</v>
      </c>
      <c r="X7" t="s">
        <v>147</v>
      </c>
      <c r="Y7" t="s">
        <v>148</v>
      </c>
      <c r="Z7" t="s">
        <v>149</v>
      </c>
      <c r="AA7" t="s">
        <v>150</v>
      </c>
      <c r="AB7" t="s">
        <v>151</v>
      </c>
      <c r="AC7" t="s">
        <v>152</v>
      </c>
      <c r="AD7" t="s">
        <v>153</v>
      </c>
      <c r="AE7" t="s">
        <v>154</v>
      </c>
      <c r="AF7" t="s">
        <v>155</v>
      </c>
      <c r="AG7" t="s">
        <v>156</v>
      </c>
      <c r="AH7" t="s">
        <v>157</v>
      </c>
      <c r="AI7" t="s">
        <v>158</v>
      </c>
      <c r="AJ7" t="s">
        <v>159</v>
      </c>
      <c r="AK7" t="s">
        <v>160</v>
      </c>
      <c r="AL7" t="s">
        <v>161</v>
      </c>
      <c r="AM7" t="s">
        <v>162</v>
      </c>
      <c r="AN7" t="s">
        <v>163</v>
      </c>
      <c r="AO7" t="s">
        <v>164</v>
      </c>
      <c r="AP7" t="s">
        <v>165</v>
      </c>
      <c r="AQ7" t="s">
        <v>166</v>
      </c>
      <c r="AR7" t="s">
        <v>167</v>
      </c>
      <c r="AS7" t="s">
        <v>168</v>
      </c>
      <c r="AT7" t="s">
        <v>169</v>
      </c>
      <c r="AU7" t="s">
        <v>170</v>
      </c>
      <c r="AV7" t="s">
        <v>171</v>
      </c>
      <c r="AW7" t="s">
        <v>172</v>
      </c>
      <c r="AX7" t="s">
        <v>173</v>
      </c>
      <c r="AY7" t="s">
        <v>174</v>
      </c>
      <c r="AZ7" t="s">
        <v>212</v>
      </c>
      <c r="BA7" t="s">
        <v>212</v>
      </c>
      <c r="BB7" t="s">
        <v>212</v>
      </c>
      <c r="BC7" t="s">
        <v>212</v>
      </c>
      <c r="BD7" t="s">
        <v>212</v>
      </c>
      <c r="BE7" t="s">
        <v>212</v>
      </c>
      <c r="BF7">
        <v>0.77541362804671032</v>
      </c>
      <c r="BG7">
        <v>4.3565353081257561</v>
      </c>
      <c r="BH7">
        <v>3.41142919268172</v>
      </c>
      <c r="BI7">
        <v>0</v>
      </c>
      <c r="BJ7">
        <v>2.8822361756283472</v>
      </c>
      <c r="BK7">
        <v>0</v>
      </c>
      <c r="BL7">
        <v>1.8980362039787411</v>
      </c>
      <c r="BM7">
        <v>1.018214629702521</v>
      </c>
      <c r="BN7">
        <v>0.77500955841467489</v>
      </c>
      <c r="BO7">
        <v>0</v>
      </c>
      <c r="BP7">
        <v>8.2410392206200989</v>
      </c>
      <c r="BQ7">
        <v>3.23653642438012</v>
      </c>
      <c r="BR7">
        <v>6.6281974687881364</v>
      </c>
      <c r="BS7">
        <v>0.70429752316303218</v>
      </c>
      <c r="BT7">
        <v>2.1359420730000598</v>
      </c>
      <c r="BU7">
        <v>0.4573864203628642</v>
      </c>
      <c r="BV7">
        <v>31.646311239076571</v>
      </c>
      <c r="BW7">
        <v>1.9080324972757139</v>
      </c>
      <c r="BX7">
        <v>3.214302554911237</v>
      </c>
      <c r="BY7">
        <v>6.1469252430193482</v>
      </c>
      <c r="BZ7">
        <v>3.1785084684886948</v>
      </c>
      <c r="CA7">
        <v>0.19330362722510741</v>
      </c>
      <c r="CB7">
        <v>1.98661371152335</v>
      </c>
      <c r="CC7">
        <v>5.1839807492587706</v>
      </c>
      <c r="CD7">
        <v>0.34302443392016269</v>
      </c>
      <c r="CE7">
        <v>1.885187264342751</v>
      </c>
      <c r="CF7">
        <v>4.5643285240738987</v>
      </c>
      <c r="CG7">
        <v>0</v>
      </c>
      <c r="CH7">
        <v>0.25248113785951992</v>
      </c>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row>
    <row r="8">
      <c r="A8" t="s">
        <v>423</v>
      </c>
      <c r="B8">
        <v>2006</v>
      </c>
      <c r="C8" t="s">
        <v>426</v>
      </c>
      <c r="D8">
        <v>22</v>
      </c>
      <c r="E8" t="s">
        <v>54</v>
      </c>
      <c r="F8" t="s">
        <v>49</v>
      </c>
      <c r="G8" t="s">
        <v>212</v>
      </c>
      <c r="H8">
        <v>7.7349077806310191</v>
      </c>
      <c r="I8">
        <v>4.6722880480649636</v>
      </c>
      <c r="J8">
        <v>4.0196935639125444</v>
      </c>
      <c r="K8">
        <v>2.611848375699751</v>
      </c>
      <c r="L8">
        <v>1.1201432004317531</v>
      </c>
      <c r="M8">
        <v>6.3239584867778627</v>
      </c>
      <c r="N8">
        <v>3.721746931116888</v>
      </c>
      <c r="O8">
        <v>1.783550703357897</v>
      </c>
      <c r="P8">
        <v>1.113579462770143</v>
      </c>
      <c r="Q8">
        <v>0.53608194937587583</v>
      </c>
      <c r="R8">
        <v>8.3874790980514593</v>
      </c>
      <c r="S8">
        <v>4.7850656750381617</v>
      </c>
      <c r="T8">
        <v>4.3197889988076756</v>
      </c>
      <c r="U8">
        <v>3.5015625370898742</v>
      </c>
      <c r="V8">
        <v>2.07192467146823</v>
      </c>
      <c r="W8" t="s">
        <v>146</v>
      </c>
      <c r="X8" t="s">
        <v>147</v>
      </c>
      <c r="Y8" t="s">
        <v>148</v>
      </c>
      <c r="Z8" t="s">
        <v>149</v>
      </c>
      <c r="AA8" t="s">
        <v>150</v>
      </c>
      <c r="AB8" t="s">
        <v>151</v>
      </c>
      <c r="AC8" t="s">
        <v>152</v>
      </c>
      <c r="AD8" t="s">
        <v>153</v>
      </c>
      <c r="AE8" t="s">
        <v>154</v>
      </c>
      <c r="AF8" t="s">
        <v>155</v>
      </c>
      <c r="AG8" t="s">
        <v>156</v>
      </c>
      <c r="AH8" t="s">
        <v>157</v>
      </c>
      <c r="AI8" t="s">
        <v>158</v>
      </c>
      <c r="AJ8" t="s">
        <v>159</v>
      </c>
      <c r="AK8" t="s">
        <v>160</v>
      </c>
      <c r="AL8" t="s">
        <v>161</v>
      </c>
      <c r="AM8" t="s">
        <v>162</v>
      </c>
      <c r="AN8" t="s">
        <v>163</v>
      </c>
      <c r="AO8" t="s">
        <v>164</v>
      </c>
      <c r="AP8" t="s">
        <v>165</v>
      </c>
      <c r="AQ8" t="s">
        <v>166</v>
      </c>
      <c r="AR8" t="s">
        <v>167</v>
      </c>
      <c r="AS8" t="s">
        <v>168</v>
      </c>
      <c r="AT8" t="s">
        <v>169</v>
      </c>
      <c r="AU8" t="s">
        <v>170</v>
      </c>
      <c r="AV8" t="s">
        <v>171</v>
      </c>
      <c r="AW8" t="s">
        <v>172</v>
      </c>
      <c r="AX8" t="s">
        <v>173</v>
      </c>
      <c r="AY8" t="s">
        <v>174</v>
      </c>
      <c r="AZ8" t="s">
        <v>212</v>
      </c>
      <c r="BA8" t="s">
        <v>212</v>
      </c>
      <c r="BB8" t="s">
        <v>212</v>
      </c>
      <c r="BC8" t="s">
        <v>212</v>
      </c>
      <c r="BD8" t="s">
        <v>212</v>
      </c>
      <c r="BE8" t="s">
        <v>212</v>
      </c>
      <c r="BF8">
        <v>4.0314982793063514</v>
      </c>
      <c r="BG8">
        <v>0.61864861573486507</v>
      </c>
      <c r="BH8">
        <v>0.68919572071046686</v>
      </c>
      <c r="BI8">
        <v>1.0057023631672051</v>
      </c>
      <c r="BJ8">
        <v>4.7266610903561501</v>
      </c>
      <c r="BK8">
        <v>7.9782064387344738</v>
      </c>
      <c r="BL8">
        <v>2.128550934603068</v>
      </c>
      <c r="BM8">
        <v>0.26462661263711001</v>
      </c>
      <c r="BN8">
        <v>2.609264999712452</v>
      </c>
      <c r="BO8">
        <v>9.387743366575533</v>
      </c>
      <c r="BP8">
        <v>6.7221616366426966</v>
      </c>
      <c r="BQ8">
        <v>3.2751814818758982</v>
      </c>
      <c r="BR8">
        <v>5.3952791624969754</v>
      </c>
      <c r="BS8">
        <v>0.78390631405259503</v>
      </c>
      <c r="BT8">
        <v>1.812700649976362</v>
      </c>
      <c r="BU8">
        <v>2.5475378264079618</v>
      </c>
      <c r="BV8">
        <v>2.9744133738722409</v>
      </c>
      <c r="BW8">
        <v>14.54721383984457</v>
      </c>
      <c r="BX8">
        <v>1.684179219900626</v>
      </c>
      <c r="BY8">
        <v>1.151483678771313</v>
      </c>
      <c r="BZ8">
        <v>5.1099507216827647</v>
      </c>
      <c r="CA8">
        <v>0.61108044855477406</v>
      </c>
      <c r="CB8">
        <v>9.6403518533701149</v>
      </c>
      <c r="CC8">
        <v>1.0154393519756091</v>
      </c>
      <c r="CD8">
        <v>4.4908833976547688</v>
      </c>
      <c r="CE8">
        <v>4.8828514236698384</v>
      </c>
      <c r="CF8">
        <v>2.370909901742432</v>
      </c>
      <c r="CG8">
        <v>1.405739242359541</v>
      </c>
      <c r="CH8">
        <v>2.6634496872213371</v>
      </c>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row>
    <row r="9">
      <c r="A9" t="s">
        <v>423</v>
      </c>
      <c r="B9">
        <v>2006</v>
      </c>
      <c r="C9" t="s">
        <v>426</v>
      </c>
      <c r="D9">
        <v>23</v>
      </c>
      <c r="E9" t="s">
        <v>54</v>
      </c>
      <c r="F9" t="s">
        <v>48</v>
      </c>
      <c r="G9" t="s">
        <v>212</v>
      </c>
      <c r="H9">
        <v>92.265092219369379</v>
      </c>
      <c r="I9">
        <v>95.327711951935328</v>
      </c>
      <c r="J9">
        <v>95.980306436087631</v>
      </c>
      <c r="K9">
        <v>97.388151624300278</v>
      </c>
      <c r="L9">
        <v>98.879856799568046</v>
      </c>
      <c r="M9">
        <v>93.676041513222131</v>
      </c>
      <c r="N9">
        <v>96.278253068882918</v>
      </c>
      <c r="O9">
        <v>98.216449296642054</v>
      </c>
      <c r="P9">
        <v>98.886420537229895</v>
      </c>
      <c r="Q9">
        <v>99.463918050624173</v>
      </c>
      <c r="R9">
        <v>91.612520901948628</v>
      </c>
      <c r="S9">
        <v>95.214934324961888</v>
      </c>
      <c r="T9">
        <v>95.680211001192234</v>
      </c>
      <c r="U9">
        <v>96.498437462910061</v>
      </c>
      <c r="V9">
        <v>97.928075328531634</v>
      </c>
      <c r="W9" t="s">
        <v>146</v>
      </c>
      <c r="X9" t="s">
        <v>147</v>
      </c>
      <c r="Y9" t="s">
        <v>148</v>
      </c>
      <c r="Z9" t="s">
        <v>149</v>
      </c>
      <c r="AA9" t="s">
        <v>150</v>
      </c>
      <c r="AB9" t="s">
        <v>151</v>
      </c>
      <c r="AC9" t="s">
        <v>152</v>
      </c>
      <c r="AD9" t="s">
        <v>153</v>
      </c>
      <c r="AE9" t="s">
        <v>154</v>
      </c>
      <c r="AF9" t="s">
        <v>155</v>
      </c>
      <c r="AG9" t="s">
        <v>156</v>
      </c>
      <c r="AH9" t="s">
        <v>157</v>
      </c>
      <c r="AI9" t="s">
        <v>158</v>
      </c>
      <c r="AJ9" t="s">
        <v>159</v>
      </c>
      <c r="AK9" t="s">
        <v>160</v>
      </c>
      <c r="AL9" t="s">
        <v>161</v>
      </c>
      <c r="AM9" t="s">
        <v>162</v>
      </c>
      <c r="AN9" t="s">
        <v>163</v>
      </c>
      <c r="AO9" t="s">
        <v>164</v>
      </c>
      <c r="AP9" t="s">
        <v>165</v>
      </c>
      <c r="AQ9" t="s">
        <v>166</v>
      </c>
      <c r="AR9" t="s">
        <v>167</v>
      </c>
      <c r="AS9" t="s">
        <v>168</v>
      </c>
      <c r="AT9" t="s">
        <v>169</v>
      </c>
      <c r="AU9" t="s">
        <v>170</v>
      </c>
      <c r="AV9" t="s">
        <v>171</v>
      </c>
      <c r="AW9" t="s">
        <v>172</v>
      </c>
      <c r="AX9" t="s">
        <v>173</v>
      </c>
      <c r="AY9" t="s">
        <v>174</v>
      </c>
      <c r="AZ9" t="s">
        <v>212</v>
      </c>
      <c r="BA9" t="s">
        <v>212</v>
      </c>
      <c r="BB9" t="s">
        <v>212</v>
      </c>
      <c r="BC9" t="s">
        <v>212</v>
      </c>
      <c r="BD9" t="s">
        <v>212</v>
      </c>
      <c r="BE9" t="s">
        <v>212</v>
      </c>
      <c r="BF9">
        <v>95.968501720693794</v>
      </c>
      <c r="BG9">
        <v>99.38135138426513</v>
      </c>
      <c r="BH9">
        <v>99.310804279289442</v>
      </c>
      <c r="BI9">
        <v>98.994297636832755</v>
      </c>
      <c r="BJ9">
        <v>95.273338909643883</v>
      </c>
      <c r="BK9">
        <v>92.021793561265923</v>
      </c>
      <c r="BL9">
        <v>97.871449065396916</v>
      </c>
      <c r="BM9">
        <v>99.735373387362841</v>
      </c>
      <c r="BN9">
        <v>97.390735000287492</v>
      </c>
      <c r="BO9">
        <v>90.612256633424138</v>
      </c>
      <c r="BP9">
        <v>93.277838363357148</v>
      </c>
      <c r="BQ9">
        <v>96.724818518124152</v>
      </c>
      <c r="BR9">
        <v>94.604720837502811</v>
      </c>
      <c r="BS9">
        <v>99.216093685947399</v>
      </c>
      <c r="BT9">
        <v>98.187299350023679</v>
      </c>
      <c r="BU9">
        <v>97.452462173592096</v>
      </c>
      <c r="BV9">
        <v>97.025586626127819</v>
      </c>
      <c r="BW9">
        <v>85.452786160154915</v>
      </c>
      <c r="BX9">
        <v>98.315820780099344</v>
      </c>
      <c r="BY9">
        <v>98.848516321228701</v>
      </c>
      <c r="BZ9">
        <v>94.890049278317264</v>
      </c>
      <c r="CA9">
        <v>99.388919551445227</v>
      </c>
      <c r="CB9">
        <v>90.359648146629354</v>
      </c>
      <c r="CC9">
        <v>98.98456064802437</v>
      </c>
      <c r="CD9">
        <v>95.509116602345131</v>
      </c>
      <c r="CE9">
        <v>95.11714857633001</v>
      </c>
      <c r="CF9">
        <v>97.629090098257677</v>
      </c>
      <c r="CG9">
        <v>98.594260757640498</v>
      </c>
      <c r="CH9">
        <v>97.336550312778826</v>
      </c>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row>
    <row r="10">
      <c r="A10" t="s">
        <v>423</v>
      </c>
      <c r="B10">
        <v>2006</v>
      </c>
      <c r="C10" t="s">
        <v>426</v>
      </c>
      <c r="D10">
        <v>29</v>
      </c>
      <c r="E10" t="s">
        <v>57</v>
      </c>
      <c r="F10" t="s">
        <v>49</v>
      </c>
      <c r="G10" t="s">
        <v>437</v>
      </c>
      <c r="H10">
        <v>13.3009944894812</v>
      </c>
      <c r="I10">
        <v>22.624403441096661</v>
      </c>
      <c r="J10">
        <v>39.789959244569417</v>
      </c>
      <c r="K10">
        <v>51.769509291446653</v>
      </c>
      <c r="L10">
        <v>66.433855784846301</v>
      </c>
      <c r="M10">
        <v>56.019003188593267</v>
      </c>
      <c r="N10">
        <v>68.057470124064892</v>
      </c>
      <c r="O10">
        <v>71.850053615759222</v>
      </c>
      <c r="P10">
        <v>76.001433524832194</v>
      </c>
      <c r="Q10">
        <v>77.509656480090825</v>
      </c>
      <c r="R10">
        <v>10.93633434589637</v>
      </c>
      <c r="S10">
        <v>15.33981672371706</v>
      </c>
      <c r="T10">
        <v>25.270844680780229</v>
      </c>
      <c r="U10">
        <v>33.991524034809402</v>
      </c>
      <c r="V10">
        <v>39.023889631849173</v>
      </c>
      <c r="W10" t="s">
        <v>146</v>
      </c>
      <c r="X10" t="s">
        <v>147</v>
      </c>
      <c r="Y10" t="s">
        <v>148</v>
      </c>
      <c r="Z10" t="s">
        <v>149</v>
      </c>
      <c r="AA10" t="s">
        <v>150</v>
      </c>
      <c r="AB10" t="s">
        <v>151</v>
      </c>
      <c r="AC10" t="s">
        <v>152</v>
      </c>
      <c r="AD10" t="s">
        <v>153</v>
      </c>
      <c r="AE10" t="s">
        <v>154</v>
      </c>
      <c r="AF10" t="s">
        <v>155</v>
      </c>
      <c r="AG10" t="s">
        <v>156</v>
      </c>
      <c r="AH10" t="s">
        <v>157</v>
      </c>
      <c r="AI10" t="s">
        <v>158</v>
      </c>
      <c r="AJ10" t="s">
        <v>159</v>
      </c>
      <c r="AK10" t="s">
        <v>160</v>
      </c>
      <c r="AL10" t="s">
        <v>161</v>
      </c>
      <c r="AM10" t="s">
        <v>162</v>
      </c>
      <c r="AN10" t="s">
        <v>163</v>
      </c>
      <c r="AO10" t="s">
        <v>164</v>
      </c>
      <c r="AP10" t="s">
        <v>165</v>
      </c>
      <c r="AQ10" t="s">
        <v>166</v>
      </c>
      <c r="AR10" t="s">
        <v>167</v>
      </c>
      <c r="AS10" t="s">
        <v>168</v>
      </c>
      <c r="AT10" t="s">
        <v>169</v>
      </c>
      <c r="AU10" t="s">
        <v>170</v>
      </c>
      <c r="AV10" t="s">
        <v>171</v>
      </c>
      <c r="AW10" t="s">
        <v>172</v>
      </c>
      <c r="AX10" t="s">
        <v>173</v>
      </c>
      <c r="AY10" t="s">
        <v>174</v>
      </c>
      <c r="AZ10" t="s">
        <v>212</v>
      </c>
      <c r="BA10" t="s">
        <v>212</v>
      </c>
      <c r="BB10" t="s">
        <v>212</v>
      </c>
      <c r="BC10" t="s">
        <v>212</v>
      </c>
      <c r="BD10" t="s">
        <v>212</v>
      </c>
      <c r="BE10" t="s">
        <v>212</v>
      </c>
      <c r="BF10">
        <v>69.711433425370188</v>
      </c>
      <c r="BG10">
        <v>67.764558723165635</v>
      </c>
      <c r="BH10">
        <v>10.283616888486669</v>
      </c>
      <c r="BI10">
        <v>3.846769026242721</v>
      </c>
      <c r="BJ10">
        <v>16.611025866846681</v>
      </c>
      <c r="BK10">
        <v>84.815255544144435</v>
      </c>
      <c r="BL10">
        <v>72.419288514367864</v>
      </c>
      <c r="BM10">
        <v>74.148878760153849</v>
      </c>
      <c r="BN10">
        <v>64.275241841534509</v>
      </c>
      <c r="BO10">
        <v>60.5709632903081</v>
      </c>
      <c r="BP10">
        <v>10.991626029261321</v>
      </c>
      <c r="BQ10">
        <v>55.3333552718939</v>
      </c>
      <c r="BR10">
        <v>55.854211644069608</v>
      </c>
      <c r="BS10">
        <v>24.236130127755711</v>
      </c>
      <c r="BT10">
        <v>39.887796527072737</v>
      </c>
      <c r="BU10">
        <v>77.996795971871705</v>
      </c>
      <c r="BV10">
        <v>32.837579604276648</v>
      </c>
      <c r="BW10">
        <v>23.85273496957236</v>
      </c>
      <c r="BX10">
        <v>61.178608414277562</v>
      </c>
      <c r="BY10">
        <v>39.228010526394407</v>
      </c>
      <c r="BZ10">
        <v>10.22223362338876</v>
      </c>
      <c r="CA10">
        <v>54.025818898732993</v>
      </c>
      <c r="CB10">
        <v>43.432988216755952</v>
      </c>
      <c r="CC10">
        <v>33.365128594607803</v>
      </c>
      <c r="CD10">
        <v>85.380619156409864</v>
      </c>
      <c r="CE10">
        <v>31.667860280900179</v>
      </c>
      <c r="CF10">
        <v>64.660163821591169</v>
      </c>
      <c r="CG10">
        <v>9.9724712426105597</v>
      </c>
      <c r="CH10">
        <v>26.48795008083227</v>
      </c>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row>
    <row r="11">
      <c r="A11" t="s">
        <v>423</v>
      </c>
      <c r="B11">
        <v>2006</v>
      </c>
      <c r="C11" t="s">
        <v>426</v>
      </c>
      <c r="D11">
        <v>30</v>
      </c>
      <c r="E11" t="s">
        <v>57</v>
      </c>
      <c r="F11" t="s">
        <v>48</v>
      </c>
      <c r="G11" t="s">
        <v>212</v>
      </c>
      <c r="H11">
        <v>86.699005510521033</v>
      </c>
      <c r="I11">
        <v>77.375596558906338</v>
      </c>
      <c r="J11">
        <v>60.210040755430697</v>
      </c>
      <c r="K11">
        <v>48.230490708554299</v>
      </c>
      <c r="L11">
        <v>33.566144215151468</v>
      </c>
      <c r="M11">
        <v>43.980996811407081</v>
      </c>
      <c r="N11">
        <v>31.942529875935438</v>
      </c>
      <c r="O11">
        <v>28.149946384241179</v>
      </c>
      <c r="P11">
        <v>23.998566475167468</v>
      </c>
      <c r="Q11">
        <v>22.490343519908141</v>
      </c>
      <c r="R11">
        <v>89.063665654103261</v>
      </c>
      <c r="S11">
        <v>84.660183276283121</v>
      </c>
      <c r="T11">
        <v>74.729155319220709</v>
      </c>
      <c r="U11">
        <v>66.008475965189049</v>
      </c>
      <c r="V11">
        <v>60.976110368149271</v>
      </c>
      <c r="W11" t="s">
        <v>146</v>
      </c>
      <c r="X11" t="s">
        <v>147</v>
      </c>
      <c r="Y11" t="s">
        <v>148</v>
      </c>
      <c r="Z11" t="s">
        <v>149</v>
      </c>
      <c r="AA11" t="s">
        <v>150</v>
      </c>
      <c r="AB11" t="s">
        <v>151</v>
      </c>
      <c r="AC11" t="s">
        <v>152</v>
      </c>
      <c r="AD11" t="s">
        <v>153</v>
      </c>
      <c r="AE11" t="s">
        <v>154</v>
      </c>
      <c r="AF11" t="s">
        <v>155</v>
      </c>
      <c r="AG11" t="s">
        <v>156</v>
      </c>
      <c r="AH11" t="s">
        <v>157</v>
      </c>
      <c r="AI11" t="s">
        <v>158</v>
      </c>
      <c r="AJ11" t="s">
        <v>159</v>
      </c>
      <c r="AK11" t="s">
        <v>160</v>
      </c>
      <c r="AL11" t="s">
        <v>161</v>
      </c>
      <c r="AM11" t="s">
        <v>162</v>
      </c>
      <c r="AN11" t="s">
        <v>163</v>
      </c>
      <c r="AO11" t="s">
        <v>164</v>
      </c>
      <c r="AP11" t="s">
        <v>165</v>
      </c>
      <c r="AQ11" t="s">
        <v>166</v>
      </c>
      <c r="AR11" t="s">
        <v>167</v>
      </c>
      <c r="AS11" t="s">
        <v>168</v>
      </c>
      <c r="AT11" t="s">
        <v>169</v>
      </c>
      <c r="AU11" t="s">
        <v>170</v>
      </c>
      <c r="AV11" t="s">
        <v>171</v>
      </c>
      <c r="AW11" t="s">
        <v>172</v>
      </c>
      <c r="AX11" t="s">
        <v>173</v>
      </c>
      <c r="AY11" t="s">
        <v>174</v>
      </c>
      <c r="AZ11" t="s">
        <v>212</v>
      </c>
      <c r="BA11" t="s">
        <v>212</v>
      </c>
      <c r="BB11" t="s">
        <v>212</v>
      </c>
      <c r="BC11" t="s">
        <v>212</v>
      </c>
      <c r="BD11" t="s">
        <v>212</v>
      </c>
      <c r="BE11" t="s">
        <v>212</v>
      </c>
      <c r="BF11">
        <v>30.288566574629499</v>
      </c>
      <c r="BG11">
        <v>32.23544127683391</v>
      </c>
      <c r="BH11">
        <v>89.716383111512542</v>
      </c>
      <c r="BI11">
        <v>96.153230973757246</v>
      </c>
      <c r="BJ11">
        <v>83.388974133153084</v>
      </c>
      <c r="BK11">
        <v>15.18474445585605</v>
      </c>
      <c r="BL11">
        <v>27.58071148563134</v>
      </c>
      <c r="BM11">
        <v>25.851121239844279</v>
      </c>
      <c r="BN11">
        <v>35.724758158465967</v>
      </c>
      <c r="BO11">
        <v>39.429036709691289</v>
      </c>
      <c r="BP11">
        <v>89.008373970738617</v>
      </c>
      <c r="BQ11">
        <v>44.666644728105908</v>
      </c>
      <c r="BR11">
        <v>44.145788355931238</v>
      </c>
      <c r="BS11">
        <v>75.763869872244015</v>
      </c>
      <c r="BT11">
        <v>60.112203472928741</v>
      </c>
      <c r="BU11">
        <v>22.003204028128081</v>
      </c>
      <c r="BV11">
        <v>67.162420395723103</v>
      </c>
      <c r="BW11">
        <v>76.147265030427803</v>
      </c>
      <c r="BX11">
        <v>38.821391585722829</v>
      </c>
      <c r="BY11">
        <v>60.771989473605757</v>
      </c>
      <c r="BZ11">
        <v>89.777766376611098</v>
      </c>
      <c r="CA11">
        <v>45.974181101267611</v>
      </c>
      <c r="CB11">
        <v>56.567011783241639</v>
      </c>
      <c r="CC11">
        <v>66.634871405392417</v>
      </c>
      <c r="CD11">
        <v>14.61938084358982</v>
      </c>
      <c r="CE11">
        <v>68.332139719098933</v>
      </c>
      <c r="CF11">
        <v>35.339836178410501</v>
      </c>
      <c r="CG11">
        <v>90.027528757391067</v>
      </c>
      <c r="CH11">
        <v>73.512049919167609</v>
      </c>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row>
    <row r="12">
      <c r="A12" t="s">
        <v>423</v>
      </c>
      <c r="B12">
        <v>2006</v>
      </c>
      <c r="C12" t="s">
        <v>426</v>
      </c>
      <c r="D12">
        <v>31</v>
      </c>
      <c r="E12" t="s">
        <v>102</v>
      </c>
      <c r="F12" t="s">
        <v>49</v>
      </c>
      <c r="G12" t="s">
        <v>438</v>
      </c>
      <c r="H12">
        <v>2.5769665088871818</v>
      </c>
      <c r="I12">
        <v>6.8532908421759187</v>
      </c>
      <c r="J12">
        <v>16.576376790292979</v>
      </c>
      <c r="K12">
        <v>33.023992543280769</v>
      </c>
      <c r="L12">
        <v>58.42099915167833</v>
      </c>
      <c r="M12">
        <v>19.289436920002039</v>
      </c>
      <c r="N12">
        <v>40.437995413520902</v>
      </c>
      <c r="O12">
        <v>54.791017345585637</v>
      </c>
      <c r="P12">
        <v>66.733292383041032</v>
      </c>
      <c r="Q12">
        <v>73.552566027001035</v>
      </c>
      <c r="R12">
        <v>1.968611201419185</v>
      </c>
      <c r="S12">
        <v>3.8492253191107828</v>
      </c>
      <c r="T12">
        <v>8.5885471750153854</v>
      </c>
      <c r="U12">
        <v>15.059391649783951</v>
      </c>
      <c r="V12">
        <v>26.73329341769702</v>
      </c>
      <c r="W12" t="s">
        <v>146</v>
      </c>
      <c r="X12" t="s">
        <v>147</v>
      </c>
      <c r="Y12" t="s">
        <v>148</v>
      </c>
      <c r="Z12" t="s">
        <v>149</v>
      </c>
      <c r="AA12" t="s">
        <v>150</v>
      </c>
      <c r="AB12" t="s">
        <v>151</v>
      </c>
      <c r="AC12" t="s">
        <v>152</v>
      </c>
      <c r="AD12" t="s">
        <v>153</v>
      </c>
      <c r="AE12" t="s">
        <v>154</v>
      </c>
      <c r="AF12" t="s">
        <v>155</v>
      </c>
      <c r="AG12" t="s">
        <v>156</v>
      </c>
      <c r="AH12" t="s">
        <v>157</v>
      </c>
      <c r="AI12" t="s">
        <v>158</v>
      </c>
      <c r="AJ12" t="s">
        <v>159</v>
      </c>
      <c r="AK12" t="s">
        <v>160</v>
      </c>
      <c r="AL12" t="s">
        <v>161</v>
      </c>
      <c r="AM12" t="s">
        <v>162</v>
      </c>
      <c r="AN12" t="s">
        <v>163</v>
      </c>
      <c r="AO12" t="s">
        <v>164</v>
      </c>
      <c r="AP12" t="s">
        <v>165</v>
      </c>
      <c r="AQ12" t="s">
        <v>166</v>
      </c>
      <c r="AR12" t="s">
        <v>167</v>
      </c>
      <c r="AS12" t="s">
        <v>168</v>
      </c>
      <c r="AT12" t="s">
        <v>169</v>
      </c>
      <c r="AU12" t="s">
        <v>170</v>
      </c>
      <c r="AV12" t="s">
        <v>171</v>
      </c>
      <c r="AW12" t="s">
        <v>172</v>
      </c>
      <c r="AX12" t="s">
        <v>173</v>
      </c>
      <c r="AY12" t="s">
        <v>174</v>
      </c>
      <c r="AZ12" t="s">
        <v>212</v>
      </c>
      <c r="BA12" t="s">
        <v>212</v>
      </c>
      <c r="BB12" t="s">
        <v>212</v>
      </c>
      <c r="BC12" t="s">
        <v>212</v>
      </c>
      <c r="BD12" t="s">
        <v>212</v>
      </c>
      <c r="BE12" t="s">
        <v>212</v>
      </c>
      <c r="BF12">
        <v>28.899721806475721</v>
      </c>
      <c r="BG12">
        <v>46.135011786960348</v>
      </c>
      <c r="BH12">
        <v>4.9437954839698914</v>
      </c>
      <c r="BI12">
        <v>1.8293421211094909</v>
      </c>
      <c r="BJ12">
        <v>7.5280373967843399</v>
      </c>
      <c r="BK12">
        <v>74.13580363709994</v>
      </c>
      <c r="BL12">
        <v>61.269693702200748</v>
      </c>
      <c r="BM12">
        <v>65.037949159018694</v>
      </c>
      <c r="BN12">
        <v>50.278810147583577</v>
      </c>
      <c r="BO12">
        <v>39.559639214056944</v>
      </c>
      <c r="BP12">
        <v>7.6638860387510093</v>
      </c>
      <c r="BQ12">
        <v>45.397379719606391</v>
      </c>
      <c r="BR12">
        <v>24.674311940813361</v>
      </c>
      <c r="BS12">
        <v>12.37110665130206</v>
      </c>
      <c r="BT12">
        <v>19.783513826215859</v>
      </c>
      <c r="BU12">
        <v>58.219772589138167</v>
      </c>
      <c r="BV12">
        <v>12.287694611887829</v>
      </c>
      <c r="BW12">
        <v>15.80021583817607</v>
      </c>
      <c r="BX12">
        <v>43.788302227199488</v>
      </c>
      <c r="BY12">
        <v>19.15822600566932</v>
      </c>
      <c r="BZ12">
        <v>5.2468847755199262</v>
      </c>
      <c r="CA12">
        <v>43.968297722391917</v>
      </c>
      <c r="CB12">
        <v>30.520502584419461</v>
      </c>
      <c r="CC12">
        <v>32.278532676960701</v>
      </c>
      <c r="CD12">
        <v>26.15072495652457</v>
      </c>
      <c r="CE12">
        <v>11.751892085892219</v>
      </c>
      <c r="CF12">
        <v>43.307184649122917</v>
      </c>
      <c r="CG12">
        <v>8.8333117456951697</v>
      </c>
      <c r="CH12">
        <v>9.7829063598607267</v>
      </c>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row>
    <row r="13">
      <c r="A13" t="s">
        <v>423</v>
      </c>
      <c r="B13">
        <v>2006</v>
      </c>
      <c r="C13" t="s">
        <v>426</v>
      </c>
      <c r="D13">
        <v>32</v>
      </c>
      <c r="E13" t="s">
        <v>102</v>
      </c>
      <c r="F13" t="s">
        <v>48</v>
      </c>
      <c r="G13" t="s">
        <v>212</v>
      </c>
      <c r="H13">
        <v>97.423033491113259</v>
      </c>
      <c r="I13">
        <v>93.146709157824745</v>
      </c>
      <c r="J13">
        <v>83.423623209706818</v>
      </c>
      <c r="K13">
        <v>66.976007456719415</v>
      </c>
      <c r="L13">
        <v>41.579000848319311</v>
      </c>
      <c r="M13">
        <v>80.710563079998067</v>
      </c>
      <c r="N13">
        <v>59.562004586479468</v>
      </c>
      <c r="O13">
        <v>45.208982654414569</v>
      </c>
      <c r="P13">
        <v>33.266707616958257</v>
      </c>
      <c r="Q13">
        <v>26.447433972997931</v>
      </c>
      <c r="R13">
        <v>98.031388798580849</v>
      </c>
      <c r="S13">
        <v>96.150774680889384</v>
      </c>
      <c r="T13">
        <v>91.411452824986014</v>
      </c>
      <c r="U13">
        <v>84.9406083502152</v>
      </c>
      <c r="V13">
        <v>73.266706582301751</v>
      </c>
      <c r="W13" t="s">
        <v>146</v>
      </c>
      <c r="X13" t="s">
        <v>147</v>
      </c>
      <c r="Y13" t="s">
        <v>148</v>
      </c>
      <c r="Z13" t="s">
        <v>149</v>
      </c>
      <c r="AA13" t="s">
        <v>150</v>
      </c>
      <c r="AB13" t="s">
        <v>151</v>
      </c>
      <c r="AC13" t="s">
        <v>152</v>
      </c>
      <c r="AD13" t="s">
        <v>153</v>
      </c>
      <c r="AE13" t="s">
        <v>154</v>
      </c>
      <c r="AF13" t="s">
        <v>155</v>
      </c>
      <c r="AG13" t="s">
        <v>156</v>
      </c>
      <c r="AH13" t="s">
        <v>157</v>
      </c>
      <c r="AI13" t="s">
        <v>158</v>
      </c>
      <c r="AJ13" t="s">
        <v>159</v>
      </c>
      <c r="AK13" t="s">
        <v>160</v>
      </c>
      <c r="AL13" t="s">
        <v>161</v>
      </c>
      <c r="AM13" t="s">
        <v>162</v>
      </c>
      <c r="AN13" t="s">
        <v>163</v>
      </c>
      <c r="AO13" t="s">
        <v>164</v>
      </c>
      <c r="AP13" t="s">
        <v>165</v>
      </c>
      <c r="AQ13" t="s">
        <v>166</v>
      </c>
      <c r="AR13" t="s">
        <v>167</v>
      </c>
      <c r="AS13" t="s">
        <v>168</v>
      </c>
      <c r="AT13" t="s">
        <v>169</v>
      </c>
      <c r="AU13" t="s">
        <v>170</v>
      </c>
      <c r="AV13" t="s">
        <v>171</v>
      </c>
      <c r="AW13" t="s">
        <v>172</v>
      </c>
      <c r="AX13" t="s">
        <v>173</v>
      </c>
      <c r="AY13" t="s">
        <v>174</v>
      </c>
      <c r="AZ13" t="s">
        <v>212</v>
      </c>
      <c r="BA13" t="s">
        <v>212</v>
      </c>
      <c r="BB13" t="s">
        <v>212</v>
      </c>
      <c r="BC13" t="s">
        <v>212</v>
      </c>
      <c r="BD13" t="s">
        <v>212</v>
      </c>
      <c r="BE13" t="s">
        <v>212</v>
      </c>
      <c r="BF13">
        <v>71.100278193523934</v>
      </c>
      <c r="BG13">
        <v>53.864988213039069</v>
      </c>
      <c r="BH13">
        <v>95.056204516029624</v>
      </c>
      <c r="BI13">
        <v>98.170657878890424</v>
      </c>
      <c r="BJ13">
        <v>92.471962603215488</v>
      </c>
      <c r="BK13">
        <v>25.864196362900959</v>
      </c>
      <c r="BL13">
        <v>38.730306297798158</v>
      </c>
      <c r="BM13">
        <v>34.962050840978932</v>
      </c>
      <c r="BN13">
        <v>49.721189852416877</v>
      </c>
      <c r="BO13">
        <v>60.440360785942467</v>
      </c>
      <c r="BP13">
        <v>92.336113961248984</v>
      </c>
      <c r="BQ13">
        <v>54.602620280393502</v>
      </c>
      <c r="BR13">
        <v>75.325688059187001</v>
      </c>
      <c r="BS13">
        <v>87.628893348697801</v>
      </c>
      <c r="BT13">
        <v>80.216486173785157</v>
      </c>
      <c r="BU13">
        <v>41.780227410860768</v>
      </c>
      <c r="BV13">
        <v>87.712305388112242</v>
      </c>
      <c r="BW13">
        <v>84.199784161823956</v>
      </c>
      <c r="BX13">
        <v>56.211697772800683</v>
      </c>
      <c r="BY13">
        <v>80.841773994330794</v>
      </c>
      <c r="BZ13">
        <v>94.753115224480027</v>
      </c>
      <c r="CA13">
        <v>56.031702277608709</v>
      </c>
      <c r="CB13">
        <v>69.479497415578734</v>
      </c>
      <c r="CC13">
        <v>67.721467323039519</v>
      </c>
      <c r="CD13">
        <v>73.849275043474265</v>
      </c>
      <c r="CE13">
        <v>88.248107914107408</v>
      </c>
      <c r="CF13">
        <v>56.692815350878817</v>
      </c>
      <c r="CG13">
        <v>91.166688254306479</v>
      </c>
      <c r="CH13">
        <v>90.217093640139012</v>
      </c>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row>
    <row r="14">
      <c r="A14" t="s">
        <v>423</v>
      </c>
      <c r="B14">
        <v>2006</v>
      </c>
      <c r="C14" t="s">
        <v>426</v>
      </c>
      <c r="D14">
        <v>35</v>
      </c>
      <c r="E14" t="s">
        <v>176</v>
      </c>
      <c r="F14" t="s">
        <v>49</v>
      </c>
      <c r="G14" t="s">
        <v>212</v>
      </c>
      <c r="H14">
        <v>26.161038099221859</v>
      </c>
      <c r="I14">
        <v>39.800348571234373</v>
      </c>
      <c r="J14">
        <v>47.091470665573887</v>
      </c>
      <c r="K14">
        <v>65.46176604676694</v>
      </c>
      <c r="L14">
        <v>86.986521318203756</v>
      </c>
      <c r="M14">
        <v>38.961103416774272</v>
      </c>
      <c r="N14">
        <v>60.370164327294582</v>
      </c>
      <c r="O14">
        <v>77.072265763846531</v>
      </c>
      <c r="P14">
        <v>87.429535141181461</v>
      </c>
      <c r="Q14">
        <v>94.86554135080371</v>
      </c>
      <c r="R14">
        <v>24.348795458294919</v>
      </c>
      <c r="S14">
        <v>34.797473573076218</v>
      </c>
      <c r="T14">
        <v>43.034631501036543</v>
      </c>
      <c r="U14">
        <v>50.307919486441357</v>
      </c>
      <c r="V14">
        <v>71.478096185681309</v>
      </c>
      <c r="W14" t="s">
        <v>146</v>
      </c>
      <c r="X14" t="s">
        <v>147</v>
      </c>
      <c r="Y14" t="s">
        <v>148</v>
      </c>
      <c r="Z14" t="s">
        <v>149</v>
      </c>
      <c r="AA14" t="s">
        <v>150</v>
      </c>
      <c r="AB14" t="s">
        <v>151</v>
      </c>
      <c r="AC14" t="s">
        <v>152</v>
      </c>
      <c r="AD14" t="s">
        <v>153</v>
      </c>
      <c r="AE14" t="s">
        <v>154</v>
      </c>
      <c r="AF14" t="s">
        <v>155</v>
      </c>
      <c r="AG14" t="s">
        <v>156</v>
      </c>
      <c r="AH14" t="s">
        <v>157</v>
      </c>
      <c r="AI14" t="s">
        <v>158</v>
      </c>
      <c r="AJ14" t="s">
        <v>159</v>
      </c>
      <c r="AK14" t="s">
        <v>160</v>
      </c>
      <c r="AL14" t="s">
        <v>161</v>
      </c>
      <c r="AM14" t="s">
        <v>162</v>
      </c>
      <c r="AN14" t="s">
        <v>163</v>
      </c>
      <c r="AO14" t="s">
        <v>164</v>
      </c>
      <c r="AP14" t="s">
        <v>165</v>
      </c>
      <c r="AQ14" t="s">
        <v>166</v>
      </c>
      <c r="AR14" t="s">
        <v>167</v>
      </c>
      <c r="AS14" t="s">
        <v>168</v>
      </c>
      <c r="AT14" t="s">
        <v>169</v>
      </c>
      <c r="AU14" t="s">
        <v>170</v>
      </c>
      <c r="AV14" t="s">
        <v>171</v>
      </c>
      <c r="AW14" t="s">
        <v>172</v>
      </c>
      <c r="AX14" t="s">
        <v>173</v>
      </c>
      <c r="AY14" t="s">
        <v>174</v>
      </c>
      <c r="AZ14" t="s">
        <v>212</v>
      </c>
      <c r="BA14" t="s">
        <v>212</v>
      </c>
      <c r="BB14" t="s">
        <v>212</v>
      </c>
      <c r="BC14" t="s">
        <v>212</v>
      </c>
      <c r="BD14" t="s">
        <v>212</v>
      </c>
      <c r="BE14" t="s">
        <v>212</v>
      </c>
      <c r="BF14">
        <v>37.903986270606353</v>
      </c>
      <c r="BG14">
        <v>66.097754702854132</v>
      </c>
      <c r="BH14">
        <v>68.556370353824448</v>
      </c>
      <c r="BI14">
        <v>67.992939166892768</v>
      </c>
      <c r="BJ14">
        <v>21.892433168506589</v>
      </c>
      <c r="BK14">
        <v>78.844857771283557</v>
      </c>
      <c r="BL14">
        <v>68.815761326206768</v>
      </c>
      <c r="BM14">
        <v>80.607996193153511</v>
      </c>
      <c r="BN14">
        <v>60.700377831235819</v>
      </c>
      <c r="BO14">
        <v>60.916329033233282</v>
      </c>
      <c r="BP14">
        <v>28.846662343277561</v>
      </c>
      <c r="BQ14">
        <v>66.826515114426357</v>
      </c>
      <c r="BR14">
        <v>46.471703076511858</v>
      </c>
      <c r="BS14">
        <v>79.243221055152247</v>
      </c>
      <c r="BT14">
        <v>35.821373885223053</v>
      </c>
      <c r="BU14">
        <v>65.517605772482824</v>
      </c>
      <c r="BV14">
        <v>31.25388720309579</v>
      </c>
      <c r="BW14">
        <v>30.409753063259991</v>
      </c>
      <c r="BX14">
        <v>57.666299673119347</v>
      </c>
      <c r="BY14">
        <v>46.548142800262212</v>
      </c>
      <c r="BZ14">
        <v>24.902973440142318</v>
      </c>
      <c r="CA14">
        <v>88.996867804412403</v>
      </c>
      <c r="CB14">
        <v>43.91908140110808</v>
      </c>
      <c r="CC14">
        <v>89.404772387436211</v>
      </c>
      <c r="CD14">
        <v>35.626400143809128</v>
      </c>
      <c r="CE14">
        <v>41.497997345697037</v>
      </c>
      <c r="CF14">
        <v>61.054710904116362</v>
      </c>
      <c r="CG14">
        <v>66.3634258772707</v>
      </c>
      <c r="CH14">
        <v>36.515813593719557</v>
      </c>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row>
    <row r="15">
      <c r="A15" t="s">
        <v>423</v>
      </c>
      <c r="B15">
        <v>2006</v>
      </c>
      <c r="C15" t="s">
        <v>426</v>
      </c>
      <c r="D15">
        <v>36</v>
      </c>
      <c r="E15" t="s">
        <v>176</v>
      </c>
      <c r="F15" t="s">
        <v>48</v>
      </c>
      <c r="G15" t="s">
        <v>212</v>
      </c>
      <c r="H15">
        <v>73.838961900786089</v>
      </c>
      <c r="I15">
        <v>60.199651428769819</v>
      </c>
      <c r="J15">
        <v>52.908529334426177</v>
      </c>
      <c r="K15">
        <v>34.538233953233203</v>
      </c>
      <c r="L15">
        <v>13.01347868179622</v>
      </c>
      <c r="M15">
        <v>61.038896583226233</v>
      </c>
      <c r="N15">
        <v>39.629835672705639</v>
      </c>
      <c r="O15">
        <v>22.927734236153452</v>
      </c>
      <c r="P15">
        <v>12.57046485881831</v>
      </c>
      <c r="Q15">
        <v>5.1344586491959801</v>
      </c>
      <c r="R15">
        <v>75.651204541705894</v>
      </c>
      <c r="S15">
        <v>65.202526426923598</v>
      </c>
      <c r="T15">
        <v>56.965368498963883</v>
      </c>
      <c r="U15">
        <v>49.692080513556959</v>
      </c>
      <c r="V15">
        <v>28.521903814318868</v>
      </c>
      <c r="W15" t="s">
        <v>146</v>
      </c>
      <c r="X15" t="s">
        <v>147</v>
      </c>
      <c r="Y15" t="s">
        <v>148</v>
      </c>
      <c r="Z15" t="s">
        <v>149</v>
      </c>
      <c r="AA15" t="s">
        <v>150</v>
      </c>
      <c r="AB15" t="s">
        <v>151</v>
      </c>
      <c r="AC15" t="s">
        <v>152</v>
      </c>
      <c r="AD15" t="s">
        <v>153</v>
      </c>
      <c r="AE15" t="s">
        <v>154</v>
      </c>
      <c r="AF15" t="s">
        <v>155</v>
      </c>
      <c r="AG15" t="s">
        <v>156</v>
      </c>
      <c r="AH15" t="s">
        <v>157</v>
      </c>
      <c r="AI15" t="s">
        <v>158</v>
      </c>
      <c r="AJ15" t="s">
        <v>159</v>
      </c>
      <c r="AK15" t="s">
        <v>160</v>
      </c>
      <c r="AL15" t="s">
        <v>161</v>
      </c>
      <c r="AM15" t="s">
        <v>162</v>
      </c>
      <c r="AN15" t="s">
        <v>163</v>
      </c>
      <c r="AO15" t="s">
        <v>164</v>
      </c>
      <c r="AP15" t="s">
        <v>165</v>
      </c>
      <c r="AQ15" t="s">
        <v>166</v>
      </c>
      <c r="AR15" t="s">
        <v>167</v>
      </c>
      <c r="AS15" t="s">
        <v>168</v>
      </c>
      <c r="AT15" t="s">
        <v>169</v>
      </c>
      <c r="AU15" t="s">
        <v>170</v>
      </c>
      <c r="AV15" t="s">
        <v>171</v>
      </c>
      <c r="AW15" t="s">
        <v>172</v>
      </c>
      <c r="AX15" t="s">
        <v>173</v>
      </c>
      <c r="AY15" t="s">
        <v>174</v>
      </c>
      <c r="AZ15" t="s">
        <v>212</v>
      </c>
      <c r="BA15" t="s">
        <v>212</v>
      </c>
      <c r="BB15" t="s">
        <v>212</v>
      </c>
      <c r="BC15" t="s">
        <v>212</v>
      </c>
      <c r="BD15" t="s">
        <v>212</v>
      </c>
      <c r="BE15" t="s">
        <v>212</v>
      </c>
      <c r="BF15">
        <v>62.096013729393484</v>
      </c>
      <c r="BG15">
        <v>33.902245297145463</v>
      </c>
      <c r="BH15">
        <v>31.443629646172791</v>
      </c>
      <c r="BI15">
        <v>32.007060833106998</v>
      </c>
      <c r="BJ15">
        <v>78.107566831493187</v>
      </c>
      <c r="BK15">
        <v>21.15514222871715</v>
      </c>
      <c r="BL15">
        <v>31.18423867379245</v>
      </c>
      <c r="BM15">
        <v>19.392003806845189</v>
      </c>
      <c r="BN15">
        <v>39.299622168764678</v>
      </c>
      <c r="BO15">
        <v>39.083670966766277</v>
      </c>
      <c r="BP15">
        <v>71.153337656722144</v>
      </c>
      <c r="BQ15">
        <v>33.173484885573338</v>
      </c>
      <c r="BR15">
        <v>53.52829692348898</v>
      </c>
      <c r="BS15">
        <v>20.75677894484755</v>
      </c>
      <c r="BT15">
        <v>64.178626114778368</v>
      </c>
      <c r="BU15">
        <v>34.482394227516153</v>
      </c>
      <c r="BV15">
        <v>68.746112796904015</v>
      </c>
      <c r="BW15">
        <v>69.590246936739703</v>
      </c>
      <c r="BX15">
        <v>42.333700326880951</v>
      </c>
      <c r="BY15">
        <v>53.45185719973783</v>
      </c>
      <c r="BZ15">
        <v>75.097026559857312</v>
      </c>
      <c r="CA15">
        <v>11.0031321955879</v>
      </c>
      <c r="CB15">
        <v>56.080918598889497</v>
      </c>
      <c r="CC15">
        <v>10.59522761256382</v>
      </c>
      <c r="CD15">
        <v>64.373599856189827</v>
      </c>
      <c r="CE15">
        <v>58.502002654301698</v>
      </c>
      <c r="CF15">
        <v>38.945289095885471</v>
      </c>
      <c r="CG15">
        <v>33.636574122732341</v>
      </c>
      <c r="CH15">
        <v>63.484186406280699</v>
      </c>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row>
    <row r="16">
      <c r="A16" t="s">
        <v>423</v>
      </c>
      <c r="B16">
        <v>2006</v>
      </c>
      <c r="C16" t="s">
        <v>426</v>
      </c>
      <c r="D16">
        <v>37</v>
      </c>
      <c r="E16" t="s">
        <v>177</v>
      </c>
      <c r="F16" t="s">
        <v>49</v>
      </c>
      <c r="G16" t="s">
        <v>439</v>
      </c>
      <c r="H16">
        <v>28.83979348568645</v>
      </c>
      <c r="I16">
        <v>42.218088528127588</v>
      </c>
      <c r="J16">
        <v>48.921078587224898</v>
      </c>
      <c r="K16">
        <v>66.90187536303543</v>
      </c>
      <c r="L16">
        <v>87.50724826829925</v>
      </c>
      <c r="M16">
        <v>38.957937231617542</v>
      </c>
      <c r="N16">
        <v>60.948641470165207</v>
      </c>
      <c r="O16">
        <v>77.544632389914142</v>
      </c>
      <c r="P16">
        <v>87.409515671206549</v>
      </c>
      <c r="Q16">
        <v>95.076098199776027</v>
      </c>
      <c r="R16">
        <v>27.2252955281899</v>
      </c>
      <c r="S16">
        <v>37.684488383026249</v>
      </c>
      <c r="T16">
        <v>45.459575670426332</v>
      </c>
      <c r="U16">
        <v>52.549586616306918</v>
      </c>
      <c r="V16">
        <v>73.356202913482278</v>
      </c>
      <c r="W16" t="s">
        <v>146</v>
      </c>
      <c r="X16" t="s">
        <v>147</v>
      </c>
      <c r="Y16" t="s">
        <v>148</v>
      </c>
      <c r="Z16" t="s">
        <v>149</v>
      </c>
      <c r="AA16" t="s">
        <v>150</v>
      </c>
      <c r="AB16" t="s">
        <v>151</v>
      </c>
      <c r="AC16" t="s">
        <v>152</v>
      </c>
      <c r="AD16" t="s">
        <v>153</v>
      </c>
      <c r="AE16" t="s">
        <v>154</v>
      </c>
      <c r="AF16" t="s">
        <v>155</v>
      </c>
      <c r="AG16" t="s">
        <v>156</v>
      </c>
      <c r="AH16" t="s">
        <v>157</v>
      </c>
      <c r="AI16" t="s">
        <v>158</v>
      </c>
      <c r="AJ16" t="s">
        <v>159</v>
      </c>
      <c r="AK16" t="s">
        <v>160</v>
      </c>
      <c r="AL16" t="s">
        <v>161</v>
      </c>
      <c r="AM16" t="s">
        <v>162</v>
      </c>
      <c r="AN16" t="s">
        <v>163</v>
      </c>
      <c r="AO16" t="s">
        <v>164</v>
      </c>
      <c r="AP16" t="s">
        <v>165</v>
      </c>
      <c r="AQ16" t="s">
        <v>166</v>
      </c>
      <c r="AR16" t="s">
        <v>167</v>
      </c>
      <c r="AS16" t="s">
        <v>168</v>
      </c>
      <c r="AT16" t="s">
        <v>169</v>
      </c>
      <c r="AU16" t="s">
        <v>170</v>
      </c>
      <c r="AV16" t="s">
        <v>171</v>
      </c>
      <c r="AW16" t="s">
        <v>172</v>
      </c>
      <c r="AX16" t="s">
        <v>173</v>
      </c>
      <c r="AY16" t="s">
        <v>174</v>
      </c>
      <c r="AZ16" t="s">
        <v>212</v>
      </c>
      <c r="BA16" t="s">
        <v>212</v>
      </c>
      <c r="BB16" t="s">
        <v>212</v>
      </c>
      <c r="BC16" t="s">
        <v>212</v>
      </c>
      <c r="BD16" t="s">
        <v>212</v>
      </c>
      <c r="BE16" t="s">
        <v>212</v>
      </c>
      <c r="BF16">
        <v>39.195867212488103</v>
      </c>
      <c r="BG16">
        <v>75.482129280914663</v>
      </c>
      <c r="BH16">
        <v>73.045068403735911</v>
      </c>
      <c r="BI16">
        <v>69.133724910080559</v>
      </c>
      <c r="BJ16">
        <v>19.137012824355612</v>
      </c>
      <c r="BK16">
        <v>79.030908789762435</v>
      </c>
      <c r="BL16">
        <v>74.884596119852404</v>
      </c>
      <c r="BM16">
        <v>89.877209917449719</v>
      </c>
      <c r="BN16">
        <v>67.588459750127882</v>
      </c>
      <c r="BO16">
        <v>62.480229407202813</v>
      </c>
      <c r="BP16">
        <v>31.818031897927739</v>
      </c>
      <c r="BQ16">
        <v>79.051613137658805</v>
      </c>
      <c r="BR16">
        <v>47.58694244441206</v>
      </c>
      <c r="BS16">
        <v>79.748011530271484</v>
      </c>
      <c r="BT16">
        <v>46.340318647365322</v>
      </c>
      <c r="BU16">
        <v>69.840701459449889</v>
      </c>
      <c r="BV16">
        <v>40.436315089020823</v>
      </c>
      <c r="BW16">
        <v>32.753698193490443</v>
      </c>
      <c r="BX16">
        <v>64.955199618527345</v>
      </c>
      <c r="BY16">
        <v>58.232117976836427</v>
      </c>
      <c r="BZ16">
        <v>25.293190386813901</v>
      </c>
      <c r="CA16">
        <v>89.233638793473418</v>
      </c>
      <c r="CB16">
        <v>50.028165368230198</v>
      </c>
      <c r="CC16">
        <v>95.050172259660386</v>
      </c>
      <c r="CD16">
        <v>36.403980297458837</v>
      </c>
      <c r="CE16">
        <v>45.916952846501047</v>
      </c>
      <c r="CF16">
        <v>69.264297463177343</v>
      </c>
      <c r="CG16">
        <v>68.507824252296359</v>
      </c>
      <c r="CH16">
        <v>36.627808633662937</v>
      </c>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row>
    <row r="17">
      <c r="A17" t="s">
        <v>423</v>
      </c>
      <c r="B17">
        <v>2006</v>
      </c>
      <c r="C17" t="s">
        <v>426</v>
      </c>
      <c r="D17">
        <v>38</v>
      </c>
      <c r="E17" t="s">
        <v>177</v>
      </c>
      <c r="F17" t="s">
        <v>48</v>
      </c>
      <c r="G17" t="s">
        <v>212</v>
      </c>
      <c r="H17">
        <v>71.160206514314865</v>
      </c>
      <c r="I17">
        <v>57.781911471872981</v>
      </c>
      <c r="J17">
        <v>51.07892141277528</v>
      </c>
      <c r="K17">
        <v>33.098124636965608</v>
      </c>
      <c r="L17">
        <v>12.492751731700841</v>
      </c>
      <c r="M17">
        <v>61.042062768382763</v>
      </c>
      <c r="N17">
        <v>39.051358529834602</v>
      </c>
      <c r="O17">
        <v>22.45536761008514</v>
      </c>
      <c r="P17">
        <v>12.590484328793121</v>
      </c>
      <c r="Q17">
        <v>4.9239018002237689</v>
      </c>
      <c r="R17">
        <v>72.774704471810352</v>
      </c>
      <c r="S17">
        <v>62.315511616973332</v>
      </c>
      <c r="T17">
        <v>54.540424329572858</v>
      </c>
      <c r="U17">
        <v>47.450413383692272</v>
      </c>
      <c r="V17">
        <v>26.64379708651742</v>
      </c>
      <c r="W17" t="s">
        <v>146</v>
      </c>
      <c r="X17" t="s">
        <v>147</v>
      </c>
      <c r="Y17" t="s">
        <v>148</v>
      </c>
      <c r="Z17" t="s">
        <v>149</v>
      </c>
      <c r="AA17" t="s">
        <v>150</v>
      </c>
      <c r="AB17" t="s">
        <v>151</v>
      </c>
      <c r="AC17" t="s">
        <v>152</v>
      </c>
      <c r="AD17" t="s">
        <v>153</v>
      </c>
      <c r="AE17" t="s">
        <v>154</v>
      </c>
      <c r="AF17" t="s">
        <v>155</v>
      </c>
      <c r="AG17" t="s">
        <v>156</v>
      </c>
      <c r="AH17" t="s">
        <v>157</v>
      </c>
      <c r="AI17" t="s">
        <v>158</v>
      </c>
      <c r="AJ17" t="s">
        <v>159</v>
      </c>
      <c r="AK17" t="s">
        <v>160</v>
      </c>
      <c r="AL17" t="s">
        <v>161</v>
      </c>
      <c r="AM17" t="s">
        <v>162</v>
      </c>
      <c r="AN17" t="s">
        <v>163</v>
      </c>
      <c r="AO17" t="s">
        <v>164</v>
      </c>
      <c r="AP17" t="s">
        <v>165</v>
      </c>
      <c r="AQ17" t="s">
        <v>166</v>
      </c>
      <c r="AR17" t="s">
        <v>167</v>
      </c>
      <c r="AS17" t="s">
        <v>168</v>
      </c>
      <c r="AT17" t="s">
        <v>169</v>
      </c>
      <c r="AU17" t="s">
        <v>170</v>
      </c>
      <c r="AV17" t="s">
        <v>171</v>
      </c>
      <c r="AW17" t="s">
        <v>172</v>
      </c>
      <c r="AX17" t="s">
        <v>173</v>
      </c>
      <c r="AY17" t="s">
        <v>174</v>
      </c>
      <c r="AZ17" t="s">
        <v>212</v>
      </c>
      <c r="BA17" t="s">
        <v>212</v>
      </c>
      <c r="BB17" t="s">
        <v>212</v>
      </c>
      <c r="BC17" t="s">
        <v>212</v>
      </c>
      <c r="BD17" t="s">
        <v>212</v>
      </c>
      <c r="BE17" t="s">
        <v>212</v>
      </c>
      <c r="BF17">
        <v>60.804132787511392</v>
      </c>
      <c r="BG17">
        <v>24.51787071908517</v>
      </c>
      <c r="BH17">
        <v>26.954931596262611</v>
      </c>
      <c r="BI17">
        <v>30.866275089919139</v>
      </c>
      <c r="BJ17">
        <v>80.862987175644207</v>
      </c>
      <c r="BK17">
        <v>20.969091210238268</v>
      </c>
      <c r="BL17">
        <v>25.115403880147099</v>
      </c>
      <c r="BM17">
        <v>10.122790082549271</v>
      </c>
      <c r="BN17">
        <v>32.411540249872573</v>
      </c>
      <c r="BO17">
        <v>37.519770592796789</v>
      </c>
      <c r="BP17">
        <v>68.181968102071892</v>
      </c>
      <c r="BQ17">
        <v>20.948386862341462</v>
      </c>
      <c r="BR17">
        <v>52.413057555587962</v>
      </c>
      <c r="BS17">
        <v>20.25198846972842</v>
      </c>
      <c r="BT17">
        <v>53.659681352634877</v>
      </c>
      <c r="BU17">
        <v>30.15929854054934</v>
      </c>
      <c r="BV17">
        <v>59.563684910979021</v>
      </c>
      <c r="BW17">
        <v>67.246301806509493</v>
      </c>
      <c r="BX17">
        <v>35.044800381472847</v>
      </c>
      <c r="BY17">
        <v>41.767882023163743</v>
      </c>
      <c r="BZ17">
        <v>74.706809613185783</v>
      </c>
      <c r="CA17">
        <v>10.76636120652687</v>
      </c>
      <c r="CB17">
        <v>49.971834631767393</v>
      </c>
      <c r="CC17">
        <v>4.9498277403395603</v>
      </c>
      <c r="CD17">
        <v>63.596019702539728</v>
      </c>
      <c r="CE17">
        <v>54.083047153498597</v>
      </c>
      <c r="CF17">
        <v>30.735702536824</v>
      </c>
      <c r="CG17">
        <v>31.49217574770627</v>
      </c>
      <c r="CH17">
        <v>63.372191366337823</v>
      </c>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row>
    <row r="18">
      <c r="A18" t="s">
        <v>423</v>
      </c>
      <c r="B18">
        <v>2006</v>
      </c>
      <c r="C18" t="s">
        <v>426</v>
      </c>
      <c r="D18">
        <v>41</v>
      </c>
      <c r="E18" t="s">
        <v>56</v>
      </c>
      <c r="F18" t="s">
        <v>49</v>
      </c>
      <c r="G18" t="s">
        <v>212</v>
      </c>
      <c r="H18">
        <v>9.2220780135346629</v>
      </c>
      <c r="I18">
        <v>5.0677105037214014</v>
      </c>
      <c r="J18">
        <v>4.335069670676801</v>
      </c>
      <c r="K18">
        <v>2.7619113664804908</v>
      </c>
      <c r="L18">
        <v>1.1461308464019591</v>
      </c>
      <c r="M18">
        <v>6.0544395730530063</v>
      </c>
      <c r="N18">
        <v>3.7042769831449212</v>
      </c>
      <c r="O18">
        <v>1.8384847411525249</v>
      </c>
      <c r="P18">
        <v>1.124898671196787</v>
      </c>
      <c r="Q18">
        <v>0.53534169907505258</v>
      </c>
      <c r="R18">
        <v>10.03765291012585</v>
      </c>
      <c r="S18">
        <v>5.6751373862778332</v>
      </c>
      <c r="T18">
        <v>4.8233864268141966</v>
      </c>
      <c r="U18">
        <v>3.821177838361244</v>
      </c>
      <c r="V18">
        <v>2.3057879068138321</v>
      </c>
      <c r="W18" t="s">
        <v>146</v>
      </c>
      <c r="X18" t="s">
        <v>147</v>
      </c>
      <c r="Y18" t="s">
        <v>148</v>
      </c>
      <c r="Z18" t="s">
        <v>149</v>
      </c>
      <c r="AA18" t="s">
        <v>150</v>
      </c>
      <c r="AB18" t="s">
        <v>151</v>
      </c>
      <c r="AC18" t="s">
        <v>152</v>
      </c>
      <c r="AD18" t="s">
        <v>153</v>
      </c>
      <c r="AE18" t="s">
        <v>154</v>
      </c>
      <c r="AF18" t="s">
        <v>155</v>
      </c>
      <c r="AG18" t="s">
        <v>156</v>
      </c>
      <c r="AH18" t="s">
        <v>157</v>
      </c>
      <c r="AI18" t="s">
        <v>158</v>
      </c>
      <c r="AJ18" t="s">
        <v>159</v>
      </c>
      <c r="AK18" t="s">
        <v>160</v>
      </c>
      <c r="AL18" t="s">
        <v>161</v>
      </c>
      <c r="AM18" t="s">
        <v>162</v>
      </c>
      <c r="AN18" t="s">
        <v>163</v>
      </c>
      <c r="AO18" t="s">
        <v>164</v>
      </c>
      <c r="AP18" t="s">
        <v>165</v>
      </c>
      <c r="AQ18" t="s">
        <v>166</v>
      </c>
      <c r="AR18" t="s">
        <v>167</v>
      </c>
      <c r="AS18" t="s">
        <v>168</v>
      </c>
      <c r="AT18" t="s">
        <v>169</v>
      </c>
      <c r="AU18" t="s">
        <v>170</v>
      </c>
      <c r="AV18" t="s">
        <v>171</v>
      </c>
      <c r="AW18" t="s">
        <v>172</v>
      </c>
      <c r="AX18" t="s">
        <v>173</v>
      </c>
      <c r="AY18" t="s">
        <v>174</v>
      </c>
      <c r="AZ18" t="s">
        <v>212</v>
      </c>
      <c r="BA18" t="s">
        <v>212</v>
      </c>
      <c r="BB18" t="s">
        <v>212</v>
      </c>
      <c r="BC18" t="s">
        <v>212</v>
      </c>
      <c r="BD18" t="s">
        <v>212</v>
      </c>
      <c r="BE18" t="s">
        <v>212</v>
      </c>
      <c r="BF18">
        <v>3.9984620604309491</v>
      </c>
      <c r="BG18">
        <v>1.9373656044703811</v>
      </c>
      <c r="BH18">
        <v>0.61702290459776554</v>
      </c>
      <c r="BI18">
        <v>1.2343741800412109</v>
      </c>
      <c r="BJ18">
        <v>5.0913896658385633</v>
      </c>
      <c r="BK18">
        <v>8.044068795699916</v>
      </c>
      <c r="BL18">
        <v>3.0973217879997001</v>
      </c>
      <c r="BM18">
        <v>0.43404951340197417</v>
      </c>
      <c r="BN18">
        <v>3.71225239148208</v>
      </c>
      <c r="BO18">
        <v>9.9089682465801143</v>
      </c>
      <c r="BP18">
        <v>7.356356627250074</v>
      </c>
      <c r="BQ18">
        <v>6.6396620960262931</v>
      </c>
      <c r="BR18">
        <v>5.7467099678165114</v>
      </c>
      <c r="BS18">
        <v>0.66008263397993372</v>
      </c>
      <c r="BT18">
        <v>3.8242685561254679</v>
      </c>
      <c r="BU18">
        <v>2.979705822473302</v>
      </c>
      <c r="BV18">
        <v>2.9107141147734978</v>
      </c>
      <c r="BW18">
        <v>15.403070067241719</v>
      </c>
      <c r="BX18">
        <v>2.425801246445785</v>
      </c>
      <c r="BY18">
        <v>2.087895228440499</v>
      </c>
      <c r="BZ18">
        <v>5.7645222471210964</v>
      </c>
      <c r="CA18">
        <v>0.60894659443703503</v>
      </c>
      <c r="CB18">
        <v>12.20706733631522</v>
      </c>
      <c r="CC18">
        <v>1.947391220779312</v>
      </c>
      <c r="CD18">
        <v>4.4820866205785634</v>
      </c>
      <c r="CE18">
        <v>5.6953730338181439</v>
      </c>
      <c r="CF18">
        <v>5.0599786639732969</v>
      </c>
      <c r="CG18">
        <v>1.436584515199093</v>
      </c>
      <c r="CH18">
        <v>2.5360831827810881</v>
      </c>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row>
    <row r="19">
      <c r="A19" t="s">
        <v>423</v>
      </c>
      <c r="B19">
        <v>2006</v>
      </c>
      <c r="C19" t="s">
        <v>426</v>
      </c>
      <c r="D19">
        <v>42</v>
      </c>
      <c r="E19" t="s">
        <v>56</v>
      </c>
      <c r="F19" t="s">
        <v>48</v>
      </c>
      <c r="G19" t="s">
        <v>440</v>
      </c>
      <c r="H19">
        <v>90.777921986467987</v>
      </c>
      <c r="I19">
        <v>94.932289496279338</v>
      </c>
      <c r="J19">
        <v>95.664930329323283</v>
      </c>
      <c r="K19">
        <v>97.238088633519482</v>
      </c>
      <c r="L19">
        <v>98.853869153598197</v>
      </c>
      <c r="M19">
        <v>93.945560426946955</v>
      </c>
      <c r="N19">
        <v>96.295723016855334</v>
      </c>
      <c r="O19">
        <v>98.1615152588477</v>
      </c>
      <c r="P19">
        <v>98.875101328803254</v>
      </c>
      <c r="Q19">
        <v>99.464658300925066</v>
      </c>
      <c r="R19">
        <v>89.962347089874299</v>
      </c>
      <c r="S19">
        <v>94.324862613722388</v>
      </c>
      <c r="T19">
        <v>95.176613573187382</v>
      </c>
      <c r="U19">
        <v>96.178822161637925</v>
      </c>
      <c r="V19">
        <v>97.694212093186223</v>
      </c>
      <c r="W19" t="s">
        <v>146</v>
      </c>
      <c r="X19" t="s">
        <v>147</v>
      </c>
      <c r="Y19" t="s">
        <v>148</v>
      </c>
      <c r="Z19" t="s">
        <v>149</v>
      </c>
      <c r="AA19" t="s">
        <v>150</v>
      </c>
      <c r="AB19" t="s">
        <v>151</v>
      </c>
      <c r="AC19" t="s">
        <v>152</v>
      </c>
      <c r="AD19" t="s">
        <v>153</v>
      </c>
      <c r="AE19" t="s">
        <v>154</v>
      </c>
      <c r="AF19" t="s">
        <v>155</v>
      </c>
      <c r="AG19" t="s">
        <v>156</v>
      </c>
      <c r="AH19" t="s">
        <v>157</v>
      </c>
      <c r="AI19" t="s">
        <v>158</v>
      </c>
      <c r="AJ19" t="s">
        <v>159</v>
      </c>
      <c r="AK19" t="s">
        <v>160</v>
      </c>
      <c r="AL19" t="s">
        <v>161</v>
      </c>
      <c r="AM19" t="s">
        <v>162</v>
      </c>
      <c r="AN19" t="s">
        <v>163</v>
      </c>
      <c r="AO19" t="s">
        <v>164</v>
      </c>
      <c r="AP19" t="s">
        <v>165</v>
      </c>
      <c r="AQ19" t="s">
        <v>166</v>
      </c>
      <c r="AR19" t="s">
        <v>167</v>
      </c>
      <c r="AS19" t="s">
        <v>168</v>
      </c>
      <c r="AT19" t="s">
        <v>169</v>
      </c>
      <c r="AU19" t="s">
        <v>170</v>
      </c>
      <c r="AV19" t="s">
        <v>171</v>
      </c>
      <c r="AW19" t="s">
        <v>172</v>
      </c>
      <c r="AX19" t="s">
        <v>173</v>
      </c>
      <c r="AY19" t="s">
        <v>174</v>
      </c>
      <c r="AZ19" t="s">
        <v>212</v>
      </c>
      <c r="BA19" t="s">
        <v>212</v>
      </c>
      <c r="BB19" t="s">
        <v>212</v>
      </c>
      <c r="BC19" t="s">
        <v>212</v>
      </c>
      <c r="BD19" t="s">
        <v>212</v>
      </c>
      <c r="BE19" t="s">
        <v>212</v>
      </c>
      <c r="BF19">
        <v>96.001537939569431</v>
      </c>
      <c r="BG19">
        <v>98.062634395529628</v>
      </c>
      <c r="BH19">
        <v>99.382977095402168</v>
      </c>
      <c r="BI19">
        <v>98.765625819958757</v>
      </c>
      <c r="BJ19">
        <v>94.908610334161338</v>
      </c>
      <c r="BK19">
        <v>91.955931204300441</v>
      </c>
      <c r="BL19">
        <v>96.902678212000211</v>
      </c>
      <c r="BM19">
        <v>99.565950486598013</v>
      </c>
      <c r="BN19">
        <v>96.287747608518004</v>
      </c>
      <c r="BO19">
        <v>90.091031753419514</v>
      </c>
      <c r="BP19">
        <v>92.643643372749779</v>
      </c>
      <c r="BQ19">
        <v>93.360337903973559</v>
      </c>
      <c r="BR19">
        <v>94.253290032183358</v>
      </c>
      <c r="BS19">
        <v>99.339917366020032</v>
      </c>
      <c r="BT19">
        <v>96.175731443874724</v>
      </c>
      <c r="BU19">
        <v>97.020294177526694</v>
      </c>
      <c r="BV19">
        <v>97.089285885226332</v>
      </c>
      <c r="BW19">
        <v>84.596929932758101</v>
      </c>
      <c r="BX19">
        <v>97.574198753554285</v>
      </c>
      <c r="BY19">
        <v>97.912104771559555</v>
      </c>
      <c r="BZ19">
        <v>94.235477752878793</v>
      </c>
      <c r="CA19">
        <v>99.391053405562985</v>
      </c>
      <c r="CB19">
        <v>87.792932663683899</v>
      </c>
      <c r="CC19">
        <v>98.052608779220691</v>
      </c>
      <c r="CD19">
        <v>95.517913379421259</v>
      </c>
      <c r="CE19">
        <v>94.304626966181743</v>
      </c>
      <c r="CF19">
        <v>94.940021336026774</v>
      </c>
      <c r="CG19">
        <v>98.56341548480097</v>
      </c>
      <c r="CH19">
        <v>97.463916817218774</v>
      </c>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row>
    <row r="20">
      <c r="A20" t="s">
        <v>423</v>
      </c>
      <c r="B20">
        <v>2006</v>
      </c>
      <c r="C20" t="s">
        <v>426</v>
      </c>
      <c r="D20">
        <v>58</v>
      </c>
      <c r="E20" t="s">
        <v>180</v>
      </c>
      <c r="F20" t="s">
        <v>181</v>
      </c>
      <c r="G20" t="s">
        <v>212</v>
      </c>
      <c r="H20">
        <v>0.45952409058725191</v>
      </c>
      <c r="I20">
        <v>1.5319668948765759</v>
      </c>
      <c r="J20">
        <v>5.0833020650568397</v>
      </c>
      <c r="K20">
        <v>14.876812903773001</v>
      </c>
      <c r="L20">
        <v>40.787082364582631</v>
      </c>
      <c r="M20">
        <v>6.5288504539263839</v>
      </c>
      <c r="N20">
        <v>19.151904757622852</v>
      </c>
      <c r="O20">
        <v>31.28124690935055</v>
      </c>
      <c r="P20">
        <v>46.471557588859028</v>
      </c>
      <c r="Q20">
        <v>58.264706777623203</v>
      </c>
      <c r="R20">
        <v>0.24135169107351431</v>
      </c>
      <c r="S20">
        <v>0.77455598045191076</v>
      </c>
      <c r="T20">
        <v>2.0897258116046702</v>
      </c>
      <c r="U20">
        <v>3.9430961240083948</v>
      </c>
      <c r="V20">
        <v>11.55873182134833</v>
      </c>
      <c r="W20" t="s">
        <v>146</v>
      </c>
      <c r="X20" t="s">
        <v>147</v>
      </c>
      <c r="Y20" t="s">
        <v>148</v>
      </c>
      <c r="Z20" t="s">
        <v>149</v>
      </c>
      <c r="AA20" t="s">
        <v>150</v>
      </c>
      <c r="AB20" t="s">
        <v>151</v>
      </c>
      <c r="AC20" t="s">
        <v>152</v>
      </c>
      <c r="AD20" t="s">
        <v>153</v>
      </c>
      <c r="AE20" t="s">
        <v>154</v>
      </c>
      <c r="AF20" t="s">
        <v>155</v>
      </c>
      <c r="AG20" t="s">
        <v>156</v>
      </c>
      <c r="AH20" t="s">
        <v>157</v>
      </c>
      <c r="AI20" t="s">
        <v>158</v>
      </c>
      <c r="AJ20" t="s">
        <v>159</v>
      </c>
      <c r="AK20" t="s">
        <v>160</v>
      </c>
      <c r="AL20" t="s">
        <v>161</v>
      </c>
      <c r="AM20" t="s">
        <v>162</v>
      </c>
      <c r="AN20" t="s">
        <v>163</v>
      </c>
      <c r="AO20" t="s">
        <v>164</v>
      </c>
      <c r="AP20" t="s">
        <v>165</v>
      </c>
      <c r="AQ20" t="s">
        <v>166</v>
      </c>
      <c r="AR20" t="s">
        <v>167</v>
      </c>
      <c r="AS20" t="s">
        <v>168</v>
      </c>
      <c r="AT20" t="s">
        <v>169</v>
      </c>
      <c r="AU20" t="s">
        <v>170</v>
      </c>
      <c r="AV20" t="s">
        <v>171</v>
      </c>
      <c r="AW20" t="s">
        <v>172</v>
      </c>
      <c r="AX20" t="s">
        <v>173</v>
      </c>
      <c r="AY20" t="s">
        <v>174</v>
      </c>
      <c r="AZ20" t="s">
        <v>212</v>
      </c>
      <c r="BA20" t="s">
        <v>212</v>
      </c>
      <c r="BB20" t="s">
        <v>212</v>
      </c>
      <c r="BC20" t="s">
        <v>212</v>
      </c>
      <c r="BD20" t="s">
        <v>212</v>
      </c>
      <c r="BE20" t="s">
        <v>212</v>
      </c>
      <c r="BF20">
        <v>10.67124040516198</v>
      </c>
      <c r="BG20">
        <v>19.702845418185301</v>
      </c>
      <c r="BH20">
        <v>2.5188664504566942</v>
      </c>
      <c r="BI20">
        <v>1.518533023129198</v>
      </c>
      <c r="BJ20">
        <v>5.1806274433882029</v>
      </c>
      <c r="BK20">
        <v>68.11386207684474</v>
      </c>
      <c r="BL20">
        <v>33.172755975685412</v>
      </c>
      <c r="BM20">
        <v>48.476472710674763</v>
      </c>
      <c r="BN20">
        <v>22.543106221322049</v>
      </c>
      <c r="BO20">
        <v>20.71390206092709</v>
      </c>
      <c r="BP20">
        <v>5.314299924239184</v>
      </c>
      <c r="BQ20">
        <v>29.487809218321079</v>
      </c>
      <c r="BR20">
        <v>11.97830219693183</v>
      </c>
      <c r="BS20">
        <v>6.9165179676240198</v>
      </c>
      <c r="BT20">
        <v>11.701474495819919</v>
      </c>
      <c r="BU20">
        <v>29.181392096249201</v>
      </c>
      <c r="BV20">
        <v>2.721004928734994</v>
      </c>
      <c r="BW20">
        <v>7.114258491629692</v>
      </c>
      <c r="BX20">
        <v>27.047040416899382</v>
      </c>
      <c r="BY20">
        <v>8.960482160198266</v>
      </c>
      <c r="BZ20">
        <v>4.0596412158039419</v>
      </c>
      <c r="CA20">
        <v>25.504159580066158</v>
      </c>
      <c r="CB20">
        <v>13.064651025616319</v>
      </c>
      <c r="CC20">
        <v>28.274741960739171</v>
      </c>
      <c r="CD20">
        <v>9.589017269796889</v>
      </c>
      <c r="CE20">
        <v>1.845662750949417</v>
      </c>
      <c r="CF20">
        <v>23.67473758987596</v>
      </c>
      <c r="CG20">
        <v>7.5408946297316506</v>
      </c>
      <c r="CH20">
        <v>5.5265803428750786</v>
      </c>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row>
    <row r="21">
      <c r="A21" t="s">
        <v>423</v>
      </c>
      <c r="B21">
        <v>2006</v>
      </c>
      <c r="C21" t="s">
        <v>426</v>
      </c>
      <c r="D21">
        <v>59</v>
      </c>
      <c r="E21" t="s">
        <v>180</v>
      </c>
      <c r="F21" t="s">
        <v>182</v>
      </c>
      <c r="G21" t="s">
        <v>212</v>
      </c>
      <c r="H21">
        <v>2.118194782134208</v>
      </c>
      <c r="I21">
        <v>5.3220634846703554</v>
      </c>
      <c r="J21">
        <v>11.483491458638669</v>
      </c>
      <c r="K21">
        <v>18.01986878282154</v>
      </c>
      <c r="L21">
        <v>17.002990736849021</v>
      </c>
      <c r="M21">
        <v>12.757484978090771</v>
      </c>
      <c r="N21">
        <v>21.227623949635131</v>
      </c>
      <c r="O21">
        <v>23.281103315518319</v>
      </c>
      <c r="P21">
        <v>19.926785539819321</v>
      </c>
      <c r="Q21">
        <v>14.109781007026021</v>
      </c>
      <c r="R21">
        <v>1.728090656578392</v>
      </c>
      <c r="S21">
        <v>3.0746693386588748</v>
      </c>
      <c r="T21">
        <v>6.4995856504312206</v>
      </c>
      <c r="U21">
        <v>11.106963911088901</v>
      </c>
      <c r="V21">
        <v>14.878919419324109</v>
      </c>
      <c r="W21" t="s">
        <v>146</v>
      </c>
      <c r="X21" t="s">
        <v>147</v>
      </c>
      <c r="Y21" t="s">
        <v>148</v>
      </c>
      <c r="Z21" t="s">
        <v>149</v>
      </c>
      <c r="AA21" t="s">
        <v>150</v>
      </c>
      <c r="AB21" t="s">
        <v>151</v>
      </c>
      <c r="AC21" t="s">
        <v>152</v>
      </c>
      <c r="AD21" t="s">
        <v>153</v>
      </c>
      <c r="AE21" t="s">
        <v>154</v>
      </c>
      <c r="AF21" t="s">
        <v>155</v>
      </c>
      <c r="AG21" t="s">
        <v>156</v>
      </c>
      <c r="AH21" t="s">
        <v>157</v>
      </c>
      <c r="AI21" t="s">
        <v>158</v>
      </c>
      <c r="AJ21" t="s">
        <v>159</v>
      </c>
      <c r="AK21" t="s">
        <v>160</v>
      </c>
      <c r="AL21" t="s">
        <v>161</v>
      </c>
      <c r="AM21" t="s">
        <v>162</v>
      </c>
      <c r="AN21" t="s">
        <v>163</v>
      </c>
      <c r="AO21" t="s">
        <v>164</v>
      </c>
      <c r="AP21" t="s">
        <v>165</v>
      </c>
      <c r="AQ21" t="s">
        <v>166</v>
      </c>
      <c r="AR21" t="s">
        <v>167</v>
      </c>
      <c r="AS21" t="s">
        <v>168</v>
      </c>
      <c r="AT21" t="s">
        <v>169</v>
      </c>
      <c r="AU21" t="s">
        <v>170</v>
      </c>
      <c r="AV21" t="s">
        <v>171</v>
      </c>
      <c r="AW21" t="s">
        <v>172</v>
      </c>
      <c r="AX21" t="s">
        <v>173</v>
      </c>
      <c r="AY21" t="s">
        <v>174</v>
      </c>
      <c r="AZ21" t="s">
        <v>212</v>
      </c>
      <c r="BA21" t="s">
        <v>212</v>
      </c>
      <c r="BB21" t="s">
        <v>212</v>
      </c>
      <c r="BC21" t="s">
        <v>212</v>
      </c>
      <c r="BD21" t="s">
        <v>212</v>
      </c>
      <c r="BE21" t="s">
        <v>212</v>
      </c>
      <c r="BF21">
        <v>17.545267978358279</v>
      </c>
      <c r="BG21">
        <v>26.432166368775128</v>
      </c>
      <c r="BH21">
        <v>2.424929033513199</v>
      </c>
      <c r="BI21">
        <v>0.3108090979802926</v>
      </c>
      <c r="BJ21">
        <v>2.3474099533961459</v>
      </c>
      <c r="BK21">
        <v>5.003904515490885</v>
      </c>
      <c r="BL21">
        <v>27.671155188523461</v>
      </c>
      <c r="BM21">
        <v>16.362134127439319</v>
      </c>
      <c r="BN21">
        <v>27.735703926261792</v>
      </c>
      <c r="BO21">
        <v>18.845737153129921</v>
      </c>
      <c r="BP21">
        <v>2.3495861145118231</v>
      </c>
      <c r="BQ21">
        <v>15.909570501285399</v>
      </c>
      <c r="BR21">
        <v>12.650867383468841</v>
      </c>
      <c r="BS21">
        <v>5.4545886836779971</v>
      </c>
      <c r="BT21">
        <v>8.0820393303959168</v>
      </c>
      <c r="BU21">
        <v>29.046333281842529</v>
      </c>
      <c r="BV21">
        <v>9.5666896831528287</v>
      </c>
      <c r="BW21">
        <v>8.6859573465463793</v>
      </c>
      <c r="BX21">
        <v>16.74126181030022</v>
      </c>
      <c r="BY21">
        <v>10.197743845471051</v>
      </c>
      <c r="BZ21">
        <v>1.1872435597159809</v>
      </c>
      <c r="CA21">
        <v>18.425106684124369</v>
      </c>
      <c r="CB21">
        <v>17.455851558803399</v>
      </c>
      <c r="CC21">
        <v>4.0037907162215873</v>
      </c>
      <c r="CD21">
        <v>15.336874695891421</v>
      </c>
      <c r="CE21">
        <v>9.9062293349428003</v>
      </c>
      <c r="CF21">
        <v>19.662577446187669</v>
      </c>
      <c r="CG21">
        <v>1.265859004381289</v>
      </c>
      <c r="CH21">
        <v>4.246518832857082</v>
      </c>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row>
    <row r="22">
      <c r="A22" t="s">
        <v>423</v>
      </c>
      <c r="B22">
        <v>2006</v>
      </c>
      <c r="C22" t="s">
        <v>426</v>
      </c>
      <c r="D22">
        <v>60</v>
      </c>
      <c r="E22" t="s">
        <v>180</v>
      </c>
      <c r="F22" t="s">
        <v>183</v>
      </c>
      <c r="G22" t="s">
        <v>212</v>
      </c>
      <c r="H22">
        <v>10.70411998520118</v>
      </c>
      <c r="I22">
        <v>15.75898726751157</v>
      </c>
      <c r="J22">
        <v>23.1831645785884</v>
      </c>
      <c r="K22">
        <v>18.69488112449692</v>
      </c>
      <c r="L22">
        <v>7.9278424841600899</v>
      </c>
      <c r="M22">
        <v>36.688676443422032</v>
      </c>
      <c r="N22">
        <v>27.575330308862942</v>
      </c>
      <c r="O22">
        <v>16.972667225214721</v>
      </c>
      <c r="P22">
        <v>9.2205228803162171</v>
      </c>
      <c r="Q22">
        <v>3.850499138492335</v>
      </c>
      <c r="R22">
        <v>8.9581753042284866</v>
      </c>
      <c r="S22">
        <v>11.490591404606199</v>
      </c>
      <c r="T22">
        <v>16.647128147155861</v>
      </c>
      <c r="U22">
        <v>18.872989022797789</v>
      </c>
      <c r="V22">
        <v>12.255255445237861</v>
      </c>
      <c r="W22" t="s">
        <v>146</v>
      </c>
      <c r="X22" t="s">
        <v>147</v>
      </c>
      <c r="Y22" t="s">
        <v>148</v>
      </c>
      <c r="Z22" t="s">
        <v>149</v>
      </c>
      <c r="AA22" t="s">
        <v>150</v>
      </c>
      <c r="AB22" t="s">
        <v>151</v>
      </c>
      <c r="AC22" t="s">
        <v>152</v>
      </c>
      <c r="AD22" t="s">
        <v>153</v>
      </c>
      <c r="AE22" t="s">
        <v>154</v>
      </c>
      <c r="AF22" t="s">
        <v>155</v>
      </c>
      <c r="AG22" t="s">
        <v>156</v>
      </c>
      <c r="AH22" t="s">
        <v>157</v>
      </c>
      <c r="AI22" t="s">
        <v>158</v>
      </c>
      <c r="AJ22" t="s">
        <v>159</v>
      </c>
      <c r="AK22" t="s">
        <v>160</v>
      </c>
      <c r="AL22" t="s">
        <v>161</v>
      </c>
      <c r="AM22" t="s">
        <v>162</v>
      </c>
      <c r="AN22" t="s">
        <v>163</v>
      </c>
      <c r="AO22" t="s">
        <v>164</v>
      </c>
      <c r="AP22" t="s">
        <v>165</v>
      </c>
      <c r="AQ22" t="s">
        <v>166</v>
      </c>
      <c r="AR22" t="s">
        <v>167</v>
      </c>
      <c r="AS22" t="s">
        <v>168</v>
      </c>
      <c r="AT22" t="s">
        <v>169</v>
      </c>
      <c r="AU22" t="s">
        <v>170</v>
      </c>
      <c r="AV22" t="s">
        <v>171</v>
      </c>
      <c r="AW22" t="s">
        <v>172</v>
      </c>
      <c r="AX22" t="s">
        <v>173</v>
      </c>
      <c r="AY22" t="s">
        <v>174</v>
      </c>
      <c r="AZ22" t="s">
        <v>212</v>
      </c>
      <c r="BA22" t="s">
        <v>212</v>
      </c>
      <c r="BB22" t="s">
        <v>212</v>
      </c>
      <c r="BC22" t="s">
        <v>212</v>
      </c>
      <c r="BD22" t="s">
        <v>212</v>
      </c>
      <c r="BE22" t="s">
        <v>212</v>
      </c>
      <c r="BF22">
        <v>40.45909513096386</v>
      </c>
      <c r="BG22">
        <v>21.62954693620523</v>
      </c>
      <c r="BH22">
        <v>5.3398214045167531</v>
      </c>
      <c r="BI22">
        <v>2.017426905133247</v>
      </c>
      <c r="BJ22">
        <v>9.0829884700623733</v>
      </c>
      <c r="BK22">
        <v>10.66096179534544</v>
      </c>
      <c r="BL22">
        <v>11.149594812166949</v>
      </c>
      <c r="BM22">
        <v>9.1019604637050673</v>
      </c>
      <c r="BN22">
        <v>13.9964316939511</v>
      </c>
      <c r="BO22">
        <v>21.011324076251</v>
      </c>
      <c r="BP22">
        <v>3.3277399905103069</v>
      </c>
      <c r="BQ22">
        <v>9.9359755522877027</v>
      </c>
      <c r="BR22">
        <v>31.172714965882651</v>
      </c>
      <c r="BS22">
        <v>11.8650234764537</v>
      </c>
      <c r="BT22">
        <v>20.104282700856899</v>
      </c>
      <c r="BU22">
        <v>19.7813313505767</v>
      </c>
      <c r="BV22">
        <v>20.54988499238878</v>
      </c>
      <c r="BW22">
        <v>8.052519131396231</v>
      </c>
      <c r="BX22">
        <v>17.390306187078139</v>
      </c>
      <c r="BY22">
        <v>20.069784520725211</v>
      </c>
      <c r="BZ22">
        <v>4.9753488478687986</v>
      </c>
      <c r="CA22">
        <v>10.057521176341011</v>
      </c>
      <c r="CB22">
        <v>12.912485632336489</v>
      </c>
      <c r="CC22">
        <v>1.0865959176471169</v>
      </c>
      <c r="CD22">
        <v>58.944837870965571</v>
      </c>
      <c r="CE22">
        <v>19.915968195008041</v>
      </c>
      <c r="CF22">
        <v>21.36783521841156</v>
      </c>
      <c r="CG22">
        <v>1.1396200421138081</v>
      </c>
      <c r="CH22">
        <v>16.698974140472441</v>
      </c>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row>
    <row r="23">
      <c r="A23" t="s">
        <v>423</v>
      </c>
      <c r="B23">
        <v>2006</v>
      </c>
      <c r="C23" t="s">
        <v>426</v>
      </c>
      <c r="D23">
        <v>61</v>
      </c>
      <c r="E23" t="s">
        <v>180</v>
      </c>
      <c r="F23" t="s">
        <v>184</v>
      </c>
      <c r="G23" t="s">
        <v>212</v>
      </c>
      <c r="H23">
        <v>64.422860894752503</v>
      </c>
      <c r="I23">
        <v>59.893134822945058</v>
      </c>
      <c r="J23">
        <v>45.408819636464273</v>
      </c>
      <c r="K23">
        <v>35.336204239199567</v>
      </c>
      <c r="L23">
        <v>25.16466396342781</v>
      </c>
      <c r="M23">
        <v>35.036493183492347</v>
      </c>
      <c r="N23">
        <v>24.470463225536371</v>
      </c>
      <c r="O23">
        <v>20.997443483406691</v>
      </c>
      <c r="P23">
        <v>18.430326257542141</v>
      </c>
      <c r="Q23">
        <v>17.080876480333149</v>
      </c>
      <c r="R23">
        <v>65.132465648485976</v>
      </c>
      <c r="S23">
        <v>65.143723880185362</v>
      </c>
      <c r="T23">
        <v>57.833349784111533</v>
      </c>
      <c r="U23">
        <v>48.600846156472024</v>
      </c>
      <c r="V23">
        <v>44.446952638287627</v>
      </c>
      <c r="W23" t="s">
        <v>146</v>
      </c>
      <c r="X23" t="s">
        <v>147</v>
      </c>
      <c r="Y23" t="s">
        <v>148</v>
      </c>
      <c r="Z23" t="s">
        <v>149</v>
      </c>
      <c r="AA23" t="s">
        <v>150</v>
      </c>
      <c r="AB23" t="s">
        <v>151</v>
      </c>
      <c r="AC23" t="s">
        <v>152</v>
      </c>
      <c r="AD23" t="s">
        <v>153</v>
      </c>
      <c r="AE23" t="s">
        <v>154</v>
      </c>
      <c r="AF23" t="s">
        <v>155</v>
      </c>
      <c r="AG23" t="s">
        <v>156</v>
      </c>
      <c r="AH23" t="s">
        <v>157</v>
      </c>
      <c r="AI23" t="s">
        <v>158</v>
      </c>
      <c r="AJ23" t="s">
        <v>159</v>
      </c>
      <c r="AK23" t="s">
        <v>160</v>
      </c>
      <c r="AL23" t="s">
        <v>161</v>
      </c>
      <c r="AM23" t="s">
        <v>162</v>
      </c>
      <c r="AN23" t="s">
        <v>163</v>
      </c>
      <c r="AO23" t="s">
        <v>164</v>
      </c>
      <c r="AP23" t="s">
        <v>165</v>
      </c>
      <c r="AQ23" t="s">
        <v>166</v>
      </c>
      <c r="AR23" t="s">
        <v>167</v>
      </c>
      <c r="AS23" t="s">
        <v>168</v>
      </c>
      <c r="AT23" t="s">
        <v>169</v>
      </c>
      <c r="AU23" t="s">
        <v>170</v>
      </c>
      <c r="AV23" t="s">
        <v>171</v>
      </c>
      <c r="AW23" t="s">
        <v>172</v>
      </c>
      <c r="AX23" t="s">
        <v>173</v>
      </c>
      <c r="AY23" t="s">
        <v>174</v>
      </c>
      <c r="AZ23" t="s">
        <v>212</v>
      </c>
      <c r="BA23" t="s">
        <v>212</v>
      </c>
      <c r="BB23" t="s">
        <v>212</v>
      </c>
      <c r="BC23" t="s">
        <v>212</v>
      </c>
      <c r="BD23" t="s">
        <v>212</v>
      </c>
      <c r="BE23" t="s">
        <v>212</v>
      </c>
      <c r="BF23">
        <v>22.722157105795329</v>
      </c>
      <c r="BG23">
        <v>13.86848959926632</v>
      </c>
      <c r="BH23">
        <v>58.286467585388827</v>
      </c>
      <c r="BI23">
        <v>91.807256896476858</v>
      </c>
      <c r="BJ23">
        <v>60.44312191074448</v>
      </c>
      <c r="BK23">
        <v>6.8535095455312094</v>
      </c>
      <c r="BL23">
        <v>14.854466994771339</v>
      </c>
      <c r="BM23">
        <v>0.2025629916157124</v>
      </c>
      <c r="BN23">
        <v>12.535674409380791</v>
      </c>
      <c r="BO23">
        <v>34.343774657492851</v>
      </c>
      <c r="BP23">
        <v>44.376618065962063</v>
      </c>
      <c r="BQ23">
        <v>16.588693965802381</v>
      </c>
      <c r="BR23">
        <v>26.608795560340749</v>
      </c>
      <c r="BS23">
        <v>4.0984106694319777</v>
      </c>
      <c r="BT23">
        <v>4.6191912025309572</v>
      </c>
      <c r="BU23">
        <v>11.68816017939753</v>
      </c>
      <c r="BV23">
        <v>7.5086576158250793</v>
      </c>
      <c r="BW23">
        <v>49.156843818397142</v>
      </c>
      <c r="BX23">
        <v>0.1574757535520904</v>
      </c>
      <c r="BY23">
        <v>6.3386103229777904</v>
      </c>
      <c r="BZ23">
        <v>64.579584405363306</v>
      </c>
      <c r="CA23">
        <v>45.361760396388433</v>
      </c>
      <c r="CB23">
        <v>34.008319128328907</v>
      </c>
      <c r="CC23">
        <v>0.014523748409163499</v>
      </c>
      <c r="CD23">
        <v>6.4308515093014069</v>
      </c>
      <c r="CE23">
        <v>39.079855786934701</v>
      </c>
      <c r="CF23">
        <v>19.030233933491921</v>
      </c>
      <c r="CG23">
        <v>83.469697501771634</v>
      </c>
      <c r="CH23">
        <v>66.111046642385872</v>
      </c>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row>
    <row r="24">
      <c r="A24" t="s">
        <v>423</v>
      </c>
      <c r="B24">
        <v>2006</v>
      </c>
      <c r="C24" t="s">
        <v>426</v>
      </c>
      <c r="D24">
        <v>62</v>
      </c>
      <c r="E24" t="s">
        <v>180</v>
      </c>
      <c r="F24" t="s">
        <v>185</v>
      </c>
      <c r="G24" t="s">
        <v>212</v>
      </c>
      <c r="H24">
        <v>1.140112185496988</v>
      </c>
      <c r="I24">
        <v>1.532309793126676</v>
      </c>
      <c r="J24">
        <v>2.2292698182571908</v>
      </c>
      <c r="K24">
        <v>3.376950079958557</v>
      </c>
      <c r="L24">
        <v>3.542815337510242</v>
      </c>
      <c r="M24">
        <v>1.1931948496304889</v>
      </c>
      <c r="N24">
        <v>1.595467271144809</v>
      </c>
      <c r="O24">
        <v>2.17596770858025</v>
      </c>
      <c r="P24">
        <v>1.849322062750048</v>
      </c>
      <c r="Q24">
        <v>2.0335980310386188</v>
      </c>
      <c r="R24">
        <v>1.089446443830449</v>
      </c>
      <c r="S24">
        <v>1.4368510159654579</v>
      </c>
      <c r="T24">
        <v>1.755098266888053</v>
      </c>
      <c r="U24">
        <v>2.8248846561871899</v>
      </c>
      <c r="V24">
        <v>6.0416233997113808</v>
      </c>
      <c r="W24" t="s">
        <v>146</v>
      </c>
      <c r="X24" t="s">
        <v>147</v>
      </c>
      <c r="Y24" t="s">
        <v>148</v>
      </c>
      <c r="Z24" t="s">
        <v>149</v>
      </c>
      <c r="AA24" t="s">
        <v>150</v>
      </c>
      <c r="AB24" t="s">
        <v>151</v>
      </c>
      <c r="AC24" t="s">
        <v>152</v>
      </c>
      <c r="AD24" t="s">
        <v>153</v>
      </c>
      <c r="AE24" t="s">
        <v>154</v>
      </c>
      <c r="AF24" t="s">
        <v>155</v>
      </c>
      <c r="AG24" t="s">
        <v>156</v>
      </c>
      <c r="AH24" t="s">
        <v>157</v>
      </c>
      <c r="AI24" t="s">
        <v>158</v>
      </c>
      <c r="AJ24" t="s">
        <v>159</v>
      </c>
      <c r="AK24" t="s">
        <v>160</v>
      </c>
      <c r="AL24" t="s">
        <v>161</v>
      </c>
      <c r="AM24" t="s">
        <v>162</v>
      </c>
      <c r="AN24" t="s">
        <v>163</v>
      </c>
      <c r="AO24" t="s">
        <v>164</v>
      </c>
      <c r="AP24" t="s">
        <v>165</v>
      </c>
      <c r="AQ24" t="s">
        <v>166</v>
      </c>
      <c r="AR24" t="s">
        <v>167</v>
      </c>
      <c r="AS24" t="s">
        <v>168</v>
      </c>
      <c r="AT24" t="s">
        <v>169</v>
      </c>
      <c r="AU24" t="s">
        <v>170</v>
      </c>
      <c r="AV24" t="s">
        <v>171</v>
      </c>
      <c r="AW24" t="s">
        <v>172</v>
      </c>
      <c r="AX24" t="s">
        <v>173</v>
      </c>
      <c r="AY24" t="s">
        <v>174</v>
      </c>
      <c r="AZ24" t="s">
        <v>212</v>
      </c>
      <c r="BA24" t="s">
        <v>212</v>
      </c>
      <c r="BB24" t="s">
        <v>212</v>
      </c>
      <c r="BC24" t="s">
        <v>212</v>
      </c>
      <c r="BD24" t="s">
        <v>212</v>
      </c>
      <c r="BE24" t="s">
        <v>212</v>
      </c>
      <c r="BF24">
        <v>1.5329022676754771</v>
      </c>
      <c r="BG24">
        <v>0.90309878895301432</v>
      </c>
      <c r="BH24">
        <v>3.3469759867770872</v>
      </c>
      <c r="BI24">
        <v>0.43275550282166902</v>
      </c>
      <c r="BJ24">
        <v>1.1299899348195319</v>
      </c>
      <c r="BK24">
        <v>0.033218925714684197</v>
      </c>
      <c r="BL24">
        <v>1.516200097118084</v>
      </c>
      <c r="BM24">
        <v>4.3757005894859153</v>
      </c>
      <c r="BN24">
        <v>3.238084773044378</v>
      </c>
      <c r="BO24">
        <v>0.44562068282950129</v>
      </c>
      <c r="BP24">
        <v>1.2404646647662561</v>
      </c>
      <c r="BQ24">
        <v>3.1754261441136702</v>
      </c>
      <c r="BR24">
        <v>2.9163059637344699</v>
      </c>
      <c r="BS24">
        <v>40.193590555134179</v>
      </c>
      <c r="BT24">
        <v>10.61475192624092</v>
      </c>
      <c r="BU24">
        <v>2.5246357756264439</v>
      </c>
      <c r="BV24">
        <v>4.2276048766085781</v>
      </c>
      <c r="BW24">
        <v>1.1438754460165841</v>
      </c>
      <c r="BX24">
        <v>1.2626512968717001</v>
      </c>
      <c r="BY24">
        <v>8.9698065348713794</v>
      </c>
      <c r="BZ24">
        <v>3.289335766722743</v>
      </c>
      <c r="CA24">
        <v>0.081022393552309294</v>
      </c>
      <c r="CB24">
        <v>1.2432255546118149</v>
      </c>
      <c r="CC24">
        <v>2.6433222104677649</v>
      </c>
      <c r="CD24">
        <v>0.95176931010233878</v>
      </c>
      <c r="CE24">
        <v>3.1399558527538169</v>
      </c>
      <c r="CF24">
        <v>1.6989875989749521</v>
      </c>
      <c r="CG24">
        <v>0.28345116963637901</v>
      </c>
      <c r="CH24">
        <v>0.82608325889505529</v>
      </c>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row>
    <row r="25">
      <c r="A25" t="s">
        <v>423</v>
      </c>
      <c r="B25">
        <v>2006</v>
      </c>
      <c r="C25" t="s">
        <v>426</v>
      </c>
      <c r="D25">
        <v>63</v>
      </c>
      <c r="E25" t="s">
        <v>180</v>
      </c>
      <c r="F25" t="s">
        <v>186</v>
      </c>
      <c r="G25" t="s">
        <v>212</v>
      </c>
      <c r="H25">
        <v>16.332597598640682</v>
      </c>
      <c r="I25">
        <v>12.546015406508859</v>
      </c>
      <c r="J25">
        <v>9.4188401851898416</v>
      </c>
      <c r="K25">
        <v>6.9661404501596813</v>
      </c>
      <c r="L25">
        <v>2.627169276018313</v>
      </c>
      <c r="M25">
        <v>5.4721370028224063</v>
      </c>
      <c r="N25">
        <v>3.5443136507768922</v>
      </c>
      <c r="O25">
        <v>2.930962112570318</v>
      </c>
      <c r="P25">
        <v>1.4303790377919461</v>
      </c>
      <c r="Q25">
        <v>0.86525893411631671</v>
      </c>
      <c r="R25">
        <v>17.358700243652368</v>
      </c>
      <c r="S25">
        <v>14.386310837413641</v>
      </c>
      <c r="T25">
        <v>11.790142828201409</v>
      </c>
      <c r="U25">
        <v>11.303524140780249</v>
      </c>
      <c r="V25">
        <v>8.057363181366723</v>
      </c>
      <c r="W25" t="s">
        <v>146</v>
      </c>
      <c r="X25" t="s">
        <v>147</v>
      </c>
      <c r="Y25" t="s">
        <v>148</v>
      </c>
      <c r="Z25" t="s">
        <v>149</v>
      </c>
      <c r="AA25" t="s">
        <v>150</v>
      </c>
      <c r="AB25" t="s">
        <v>151</v>
      </c>
      <c r="AC25" t="s">
        <v>152</v>
      </c>
      <c r="AD25" t="s">
        <v>153</v>
      </c>
      <c r="AE25" t="s">
        <v>154</v>
      </c>
      <c r="AF25" t="s">
        <v>155</v>
      </c>
      <c r="AG25" t="s">
        <v>156</v>
      </c>
      <c r="AH25" t="s">
        <v>157</v>
      </c>
      <c r="AI25" t="s">
        <v>158</v>
      </c>
      <c r="AJ25" t="s">
        <v>159</v>
      </c>
      <c r="AK25" t="s">
        <v>160</v>
      </c>
      <c r="AL25" t="s">
        <v>161</v>
      </c>
      <c r="AM25" t="s">
        <v>162</v>
      </c>
      <c r="AN25" t="s">
        <v>163</v>
      </c>
      <c r="AO25" t="s">
        <v>164</v>
      </c>
      <c r="AP25" t="s">
        <v>165</v>
      </c>
      <c r="AQ25" t="s">
        <v>166</v>
      </c>
      <c r="AR25" t="s">
        <v>167</v>
      </c>
      <c r="AS25" t="s">
        <v>168</v>
      </c>
      <c r="AT25" t="s">
        <v>169</v>
      </c>
      <c r="AU25" t="s">
        <v>170</v>
      </c>
      <c r="AV25" t="s">
        <v>171</v>
      </c>
      <c r="AW25" t="s">
        <v>172</v>
      </c>
      <c r="AX25" t="s">
        <v>173</v>
      </c>
      <c r="AY25" t="s">
        <v>174</v>
      </c>
      <c r="AZ25" t="s">
        <v>212</v>
      </c>
      <c r="BA25" t="s">
        <v>212</v>
      </c>
      <c r="BB25" t="s">
        <v>212</v>
      </c>
      <c r="BC25" t="s">
        <v>212</v>
      </c>
      <c r="BD25" t="s">
        <v>212</v>
      </c>
      <c r="BE25" t="s">
        <v>212</v>
      </c>
      <c r="BF25">
        <v>3.9864148867443818</v>
      </c>
      <c r="BG25">
        <v>3.8712823105715208</v>
      </c>
      <c r="BH25">
        <v>23.183091553126911</v>
      </c>
      <c r="BI25">
        <v>3.790279935579504</v>
      </c>
      <c r="BJ25">
        <v>18.224464341564971</v>
      </c>
      <c r="BK25">
        <v>0.19364750616906801</v>
      </c>
      <c r="BL25">
        <v>6.9864377695971864</v>
      </c>
      <c r="BM25">
        <v>15.964015052896819</v>
      </c>
      <c r="BN25">
        <v>5.3518456296823178</v>
      </c>
      <c r="BO25">
        <v>2.5000075596027949</v>
      </c>
      <c r="BP25">
        <v>32.720421848800633</v>
      </c>
      <c r="BQ25">
        <v>3.6609479626925552</v>
      </c>
      <c r="BR25">
        <v>6.3569661509377626</v>
      </c>
      <c r="BS25">
        <v>29.180682895420912</v>
      </c>
      <c r="BT25">
        <v>20.517184068841001</v>
      </c>
      <c r="BU25">
        <v>6.9830409220132168</v>
      </c>
      <c r="BV25">
        <v>1.5626779920144289</v>
      </c>
      <c r="BW25">
        <v>22.737803424487129</v>
      </c>
      <c r="BX25">
        <v>1.0874678396968029</v>
      </c>
      <c r="BY25">
        <v>17.265363322313881</v>
      </c>
      <c r="BZ25">
        <v>17.306882784049922</v>
      </c>
      <c r="CA25">
        <v>0.087254885364025397</v>
      </c>
      <c r="CB25">
        <v>14.988998318483359</v>
      </c>
      <c r="CC25">
        <v>1.5976123250079901</v>
      </c>
      <c r="CD25">
        <v>4.5286341197289506</v>
      </c>
      <c r="CE25">
        <v>21.427069028923679</v>
      </c>
      <c r="CF25">
        <v>0.51121154758455534</v>
      </c>
      <c r="CG25">
        <v>6.1720945388161583</v>
      </c>
      <c r="CH25">
        <v>6.1685976316832862</v>
      </c>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row>
    <row r="26">
      <c r="A26" t="s">
        <v>423</v>
      </c>
      <c r="B26">
        <v>2006</v>
      </c>
      <c r="C26" t="s">
        <v>426</v>
      </c>
      <c r="D26">
        <v>64</v>
      </c>
      <c r="E26" t="s">
        <v>180</v>
      </c>
      <c r="F26" t="s">
        <v>187</v>
      </c>
      <c r="G26" t="s">
        <v>212</v>
      </c>
      <c r="H26">
        <v>0.10504199625167129</v>
      </c>
      <c r="I26">
        <v>0.26127739398011518</v>
      </c>
      <c r="J26">
        <v>0.38243499203950482</v>
      </c>
      <c r="K26">
        <v>0.30881165514627529</v>
      </c>
      <c r="L26">
        <v>0.10305220987839971</v>
      </c>
      <c r="M26">
        <v>0.071097467884617405</v>
      </c>
      <c r="N26">
        <v>0.16222295290024241</v>
      </c>
      <c r="O26">
        <v>0.081190941087517302</v>
      </c>
      <c r="P26">
        <v>0.0271148414065863</v>
      </c>
      <c r="Q26">
        <v>0.037619287016028402</v>
      </c>
      <c r="R26">
        <v>0.1018206841034674</v>
      </c>
      <c r="S26">
        <v>0.20921367410062239</v>
      </c>
      <c r="T26">
        <v>0.35894809105071351</v>
      </c>
      <c r="U26">
        <v>0.47406238807018691</v>
      </c>
      <c r="V26">
        <v>0.36499059476876877</v>
      </c>
      <c r="W26" t="s">
        <v>146</v>
      </c>
      <c r="X26" t="s">
        <v>147</v>
      </c>
      <c r="Y26" t="s">
        <v>148</v>
      </c>
      <c r="Z26" t="s">
        <v>149</v>
      </c>
      <c r="AA26" t="s">
        <v>150</v>
      </c>
      <c r="AB26" t="s">
        <v>151</v>
      </c>
      <c r="AC26" t="s">
        <v>152</v>
      </c>
      <c r="AD26" t="s">
        <v>153</v>
      </c>
      <c r="AE26" t="s">
        <v>154</v>
      </c>
      <c r="AF26" t="s">
        <v>155</v>
      </c>
      <c r="AG26" t="s">
        <v>156</v>
      </c>
      <c r="AH26" t="s">
        <v>157</v>
      </c>
      <c r="AI26" t="s">
        <v>158</v>
      </c>
      <c r="AJ26" t="s">
        <v>159</v>
      </c>
      <c r="AK26" t="s">
        <v>160</v>
      </c>
      <c r="AL26" t="s">
        <v>161</v>
      </c>
      <c r="AM26" t="s">
        <v>162</v>
      </c>
      <c r="AN26" t="s">
        <v>163</v>
      </c>
      <c r="AO26" t="s">
        <v>164</v>
      </c>
      <c r="AP26" t="s">
        <v>165</v>
      </c>
      <c r="AQ26" t="s">
        <v>166</v>
      </c>
      <c r="AR26" t="s">
        <v>167</v>
      </c>
      <c r="AS26" t="s">
        <v>168</v>
      </c>
      <c r="AT26" t="s">
        <v>169</v>
      </c>
      <c r="AU26" t="s">
        <v>170</v>
      </c>
      <c r="AV26" t="s">
        <v>171</v>
      </c>
      <c r="AW26" t="s">
        <v>172</v>
      </c>
      <c r="AX26" t="s">
        <v>173</v>
      </c>
      <c r="AY26" t="s">
        <v>174</v>
      </c>
      <c r="AZ26" t="s">
        <v>212</v>
      </c>
      <c r="BA26" t="s">
        <v>212</v>
      </c>
      <c r="BB26" t="s">
        <v>212</v>
      </c>
      <c r="BC26" t="s">
        <v>212</v>
      </c>
      <c r="BD26" t="s">
        <v>212</v>
      </c>
      <c r="BE26" t="s">
        <v>212</v>
      </c>
      <c r="BF26">
        <v>0</v>
      </c>
      <c r="BG26">
        <v>1.0289747970432599</v>
      </c>
      <c r="BH26">
        <v>0.30923317665854799</v>
      </c>
      <c r="BI26">
        <v>0</v>
      </c>
      <c r="BJ26">
        <v>0.089792324406117896</v>
      </c>
      <c r="BK26">
        <v>0</v>
      </c>
      <c r="BL26">
        <v>0</v>
      </c>
      <c r="BM26">
        <v>0.31364780626104249</v>
      </c>
      <c r="BN26">
        <v>7.390723655262188</v>
      </c>
      <c r="BO26">
        <v>0</v>
      </c>
      <c r="BP26">
        <v>0.084050533311915504</v>
      </c>
      <c r="BQ26">
        <v>4.8373066983065049</v>
      </c>
      <c r="BR26">
        <v>0.12739821361661879</v>
      </c>
      <c r="BS26">
        <v>0.70306247756975326</v>
      </c>
      <c r="BT26">
        <v>7.0127078597264543</v>
      </c>
      <c r="BU26">
        <v>0.0408975848141735</v>
      </c>
      <c r="BV26">
        <v>6.9201737660153668</v>
      </c>
      <c r="BW26">
        <v>0</v>
      </c>
      <c r="BX26">
        <v>17.073620124144021</v>
      </c>
      <c r="BY26">
        <v>4.8019470262974329</v>
      </c>
      <c r="BZ26">
        <v>0.096716133826785802</v>
      </c>
      <c r="CA26">
        <v>0</v>
      </c>
      <c r="CB26">
        <v>0</v>
      </c>
      <c r="CC26">
        <v>41.245828768505277</v>
      </c>
      <c r="CD26">
        <v>0.029592789415698598</v>
      </c>
      <c r="CE26">
        <v>0</v>
      </c>
      <c r="CF26">
        <v>2.2847209742454511</v>
      </c>
      <c r="CG26">
        <v>0.0120517151223625</v>
      </c>
      <c r="CH26">
        <v>0</v>
      </c>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row>
    <row r="27">
      <c r="A27" t="s">
        <v>423</v>
      </c>
      <c r="B27">
        <v>2006</v>
      </c>
      <c r="C27" t="s">
        <v>426</v>
      </c>
      <c r="D27">
        <v>65</v>
      </c>
      <c r="E27" t="s">
        <v>180</v>
      </c>
      <c r="F27" t="s">
        <v>188</v>
      </c>
      <c r="G27" t="s">
        <v>212</v>
      </c>
      <c r="H27">
        <v>0.9564982840147902</v>
      </c>
      <c r="I27">
        <v>0.77122526139316416</v>
      </c>
      <c r="J27">
        <v>0.63390303100842693</v>
      </c>
      <c r="K27">
        <v>0.38376202609552962</v>
      </c>
      <c r="L27">
        <v>0.1071761346304589</v>
      </c>
      <c r="M27">
        <v>0.25835921618485308</v>
      </c>
      <c r="N27">
        <v>0.1302938311407576</v>
      </c>
      <c r="O27">
        <v>0.063782235619900401</v>
      </c>
      <c r="P27">
        <v>0.012654123678222899</v>
      </c>
      <c r="Q27">
        <v>0.020827811200925701</v>
      </c>
      <c r="R27">
        <v>1.0829245227889419</v>
      </c>
      <c r="S27">
        <v>0.81993715294703418</v>
      </c>
      <c r="T27">
        <v>0.76903027511712685</v>
      </c>
      <c r="U27">
        <v>0.76186498928006063</v>
      </c>
      <c r="V27">
        <v>0.47420866065661638</v>
      </c>
      <c r="W27" t="s">
        <v>146</v>
      </c>
      <c r="X27" t="s">
        <v>147</v>
      </c>
      <c r="Y27" t="s">
        <v>148</v>
      </c>
      <c r="Z27" t="s">
        <v>149</v>
      </c>
      <c r="AA27" t="s">
        <v>150</v>
      </c>
      <c r="AB27" t="s">
        <v>151</v>
      </c>
      <c r="AC27" t="s">
        <v>152</v>
      </c>
      <c r="AD27" t="s">
        <v>153</v>
      </c>
      <c r="AE27" t="s">
        <v>154</v>
      </c>
      <c r="AF27" t="s">
        <v>155</v>
      </c>
      <c r="AG27" t="s">
        <v>156</v>
      </c>
      <c r="AH27" t="s">
        <v>157</v>
      </c>
      <c r="AI27" t="s">
        <v>158</v>
      </c>
      <c r="AJ27" t="s">
        <v>159</v>
      </c>
      <c r="AK27" t="s">
        <v>160</v>
      </c>
      <c r="AL27" t="s">
        <v>161</v>
      </c>
      <c r="AM27" t="s">
        <v>162</v>
      </c>
      <c r="AN27" t="s">
        <v>163</v>
      </c>
      <c r="AO27" t="s">
        <v>164</v>
      </c>
      <c r="AP27" t="s">
        <v>165</v>
      </c>
      <c r="AQ27" t="s">
        <v>166</v>
      </c>
      <c r="AR27" t="s">
        <v>167</v>
      </c>
      <c r="AS27" t="s">
        <v>168</v>
      </c>
      <c r="AT27" t="s">
        <v>169</v>
      </c>
      <c r="AU27" t="s">
        <v>170</v>
      </c>
      <c r="AV27" t="s">
        <v>171</v>
      </c>
      <c r="AW27" t="s">
        <v>172</v>
      </c>
      <c r="AX27" t="s">
        <v>173</v>
      </c>
      <c r="AY27" t="s">
        <v>174</v>
      </c>
      <c r="AZ27" t="s">
        <v>212</v>
      </c>
      <c r="BA27" t="s">
        <v>212</v>
      </c>
      <c r="BB27" t="s">
        <v>212</v>
      </c>
      <c r="BC27" t="s">
        <v>212</v>
      </c>
      <c r="BD27" t="s">
        <v>212</v>
      </c>
      <c r="BE27" t="s">
        <v>212</v>
      </c>
      <c r="BF27">
        <v>0.37403823414996917</v>
      </c>
      <c r="BG27">
        <v>8.0316402850786393</v>
      </c>
      <c r="BH27">
        <v>1.069876313281531</v>
      </c>
      <c r="BI27">
        <v>0.087884981212306396</v>
      </c>
      <c r="BJ27">
        <v>0.46819497861916959</v>
      </c>
      <c r="BK27">
        <v>0</v>
      </c>
      <c r="BL27">
        <v>0.094556316786176306</v>
      </c>
      <c r="BM27">
        <v>2.9347712831995132</v>
      </c>
      <c r="BN27">
        <v>5.2248687105761116</v>
      </c>
      <c r="BO27">
        <v>0</v>
      </c>
      <c r="BP27">
        <v>1.8238715301169921</v>
      </c>
      <c r="BQ27">
        <v>12.516808214702539</v>
      </c>
      <c r="BR27">
        <v>0.19836422810196611</v>
      </c>
      <c r="BS27">
        <v>0.68111856484598543</v>
      </c>
      <c r="BT27">
        <v>14.347647048316521</v>
      </c>
      <c r="BU27">
        <v>0.1736292777157524</v>
      </c>
      <c r="BV27">
        <v>9.2557297420190903</v>
      </c>
      <c r="BW27">
        <v>0.1645377649419858</v>
      </c>
      <c r="BX27">
        <v>9.7128983814320744</v>
      </c>
      <c r="BY27">
        <v>15.2064231846451</v>
      </c>
      <c r="BZ27">
        <v>1.0885192896726319</v>
      </c>
      <c r="CA27">
        <v>0</v>
      </c>
      <c r="CB27">
        <v>0.2059294700969326</v>
      </c>
      <c r="CC27">
        <v>15.80758431754882</v>
      </c>
      <c r="CD27">
        <v>0.34555914786995129</v>
      </c>
      <c r="CE27">
        <v>0.84772713418320778</v>
      </c>
      <c r="CF27">
        <v>6.9926537388373076</v>
      </c>
      <c r="CG27">
        <v>0.037995250133559602</v>
      </c>
      <c r="CH27">
        <v>0</v>
      </c>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row>
    <row r="28">
      <c r="A28" t="s">
        <v>423</v>
      </c>
      <c r="B28">
        <v>2006</v>
      </c>
      <c r="C28" t="s">
        <v>426</v>
      </c>
      <c r="D28">
        <v>66</v>
      </c>
      <c r="E28" t="s">
        <v>180</v>
      </c>
      <c r="F28" t="s">
        <v>189</v>
      </c>
      <c r="G28" t="s">
        <v>212</v>
      </c>
      <c r="H28">
        <v>3.0342821131068698</v>
      </c>
      <c r="I28">
        <v>1.5555546452444089</v>
      </c>
      <c r="J28">
        <v>1.2173267622807971</v>
      </c>
      <c r="K28">
        <v>1.0633839159163601</v>
      </c>
      <c r="L28">
        <v>0.70401811832681671</v>
      </c>
      <c r="M28">
        <v>0.50746266658489203</v>
      </c>
      <c r="N28">
        <v>0.8275008391577493</v>
      </c>
      <c r="O28">
        <v>0.83601111010583939</v>
      </c>
      <c r="P28">
        <v>0.82245515711862183</v>
      </c>
      <c r="Q28">
        <v>0.72964943142406824</v>
      </c>
      <c r="R28">
        <v>3.572653800276016</v>
      </c>
      <c r="S28">
        <v>1.928814576335409</v>
      </c>
      <c r="T28">
        <v>1.5632619556983429</v>
      </c>
      <c r="U28">
        <v>1.304296910036542</v>
      </c>
      <c r="V28">
        <v>0.92324447208524862</v>
      </c>
      <c r="W28" t="s">
        <v>146</v>
      </c>
      <c r="X28" t="s">
        <v>147</v>
      </c>
      <c r="Y28" t="s">
        <v>148</v>
      </c>
      <c r="Z28" t="s">
        <v>149</v>
      </c>
      <c r="AA28" t="s">
        <v>150</v>
      </c>
      <c r="AB28" t="s">
        <v>151</v>
      </c>
      <c r="AC28" t="s">
        <v>152</v>
      </c>
      <c r="AD28" t="s">
        <v>153</v>
      </c>
      <c r="AE28" t="s">
        <v>154</v>
      </c>
      <c r="AF28" t="s">
        <v>155</v>
      </c>
      <c r="AG28" t="s">
        <v>156</v>
      </c>
      <c r="AH28" t="s">
        <v>157</v>
      </c>
      <c r="AI28" t="s">
        <v>158</v>
      </c>
      <c r="AJ28" t="s">
        <v>159</v>
      </c>
      <c r="AK28" t="s">
        <v>160</v>
      </c>
      <c r="AL28" t="s">
        <v>161</v>
      </c>
      <c r="AM28" t="s">
        <v>162</v>
      </c>
      <c r="AN28" t="s">
        <v>163</v>
      </c>
      <c r="AO28" t="s">
        <v>164</v>
      </c>
      <c r="AP28" t="s">
        <v>165</v>
      </c>
      <c r="AQ28" t="s">
        <v>166</v>
      </c>
      <c r="AR28" t="s">
        <v>167</v>
      </c>
      <c r="AS28" t="s">
        <v>168</v>
      </c>
      <c r="AT28" t="s">
        <v>169</v>
      </c>
      <c r="AU28" t="s">
        <v>170</v>
      </c>
      <c r="AV28" t="s">
        <v>171</v>
      </c>
      <c r="AW28" t="s">
        <v>172</v>
      </c>
      <c r="AX28" t="s">
        <v>173</v>
      </c>
      <c r="AY28" t="s">
        <v>174</v>
      </c>
      <c r="AZ28" t="s">
        <v>212</v>
      </c>
      <c r="BA28" t="s">
        <v>212</v>
      </c>
      <c r="BB28" t="s">
        <v>212</v>
      </c>
      <c r="BC28" t="s">
        <v>212</v>
      </c>
      <c r="BD28" t="s">
        <v>212</v>
      </c>
      <c r="BE28" t="s">
        <v>212</v>
      </c>
      <c r="BF28">
        <v>0.77430666928115521</v>
      </c>
      <c r="BG28">
        <v>4.3444197269514566</v>
      </c>
      <c r="BH28">
        <v>3.402614162681882</v>
      </c>
      <c r="BI28">
        <v>0</v>
      </c>
      <c r="BJ28">
        <v>2.88161997875764</v>
      </c>
      <c r="BK28">
        <v>0</v>
      </c>
      <c r="BL28">
        <v>1.8912582968650979</v>
      </c>
      <c r="BM28">
        <v>1.0182774675821931</v>
      </c>
      <c r="BN28">
        <v>0.77407462558285212</v>
      </c>
      <c r="BO28">
        <v>0</v>
      </c>
      <c r="BP28">
        <v>8.2385461264584769</v>
      </c>
      <c r="BQ28">
        <v>3.2319884034275681</v>
      </c>
      <c r="BR28">
        <v>6.6140327295382111</v>
      </c>
      <c r="BS28">
        <v>0.70378786463018406</v>
      </c>
      <c r="BT28">
        <v>2.1286356238558599</v>
      </c>
      <c r="BU28">
        <v>0.45577685400384998</v>
      </c>
      <c r="BV28">
        <v>31.396359220982468</v>
      </c>
      <c r="BW28">
        <v>1.907760543729583</v>
      </c>
      <c r="BX28">
        <v>3.1958393823128421</v>
      </c>
      <c r="BY28">
        <v>6.1184265676706442</v>
      </c>
      <c r="BZ28">
        <v>3.1706608137167929</v>
      </c>
      <c r="CA28">
        <v>0.19320724616319901</v>
      </c>
      <c r="CB28">
        <v>1.98661371152335</v>
      </c>
      <c r="CC28">
        <v>5.1807625513618634</v>
      </c>
      <c r="CD28">
        <v>0.3428606285702091</v>
      </c>
      <c r="CE28">
        <v>1.883465299298505</v>
      </c>
      <c r="CF28">
        <v>4.5641856347862566</v>
      </c>
      <c r="CG28">
        <v>0</v>
      </c>
      <c r="CH28">
        <v>0.25208335514230751</v>
      </c>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row>
    <row r="29">
      <c r="A29" t="s">
        <v>423</v>
      </c>
      <c r="B29">
        <v>2006</v>
      </c>
      <c r="C29" t="s">
        <v>426</v>
      </c>
      <c r="D29">
        <v>67</v>
      </c>
      <c r="E29" t="s">
        <v>180</v>
      </c>
      <c r="F29" t="s">
        <v>190</v>
      </c>
      <c r="G29" t="s">
        <v>212</v>
      </c>
      <c r="H29">
        <v>0.16989670662415149</v>
      </c>
      <c r="I29">
        <v>0.18846306533454621</v>
      </c>
      <c r="J29">
        <v>0.20865118114855491</v>
      </c>
      <c r="K29">
        <v>0.045161407650583602</v>
      </c>
      <c r="L29">
        <v>0.0576932218451627</v>
      </c>
      <c r="M29">
        <v>0.00038527831410440001</v>
      </c>
      <c r="N29">
        <v>0.0061817169800920998</v>
      </c>
      <c r="O29">
        <v>0.0050985581297237998</v>
      </c>
      <c r="P29">
        <v>0.034912595690019303</v>
      </c>
      <c r="Q29">
        <v>0.018355618843544998</v>
      </c>
      <c r="R29">
        <v>0.19247229514850869</v>
      </c>
      <c r="S29">
        <v>0.21784988251972581</v>
      </c>
      <c r="T29">
        <v>0.1745679763712733</v>
      </c>
      <c r="U29">
        <v>0.28293773648600479</v>
      </c>
      <c r="V29">
        <v>0.071773930113422493</v>
      </c>
      <c r="W29" t="s">
        <v>146</v>
      </c>
      <c r="X29" t="s">
        <v>147</v>
      </c>
      <c r="Y29" t="s">
        <v>148</v>
      </c>
      <c r="Z29" t="s">
        <v>149</v>
      </c>
      <c r="AA29" t="s">
        <v>150</v>
      </c>
      <c r="AB29" t="s">
        <v>151</v>
      </c>
      <c r="AC29" t="s">
        <v>152</v>
      </c>
      <c r="AD29" t="s">
        <v>153</v>
      </c>
      <c r="AE29" t="s">
        <v>154</v>
      </c>
      <c r="AF29" t="s">
        <v>155</v>
      </c>
      <c r="AG29" t="s">
        <v>156</v>
      </c>
      <c r="AH29" t="s">
        <v>157</v>
      </c>
      <c r="AI29" t="s">
        <v>158</v>
      </c>
      <c r="AJ29" t="s">
        <v>159</v>
      </c>
      <c r="AK29" t="s">
        <v>160</v>
      </c>
      <c r="AL29" t="s">
        <v>161</v>
      </c>
      <c r="AM29" t="s">
        <v>162</v>
      </c>
      <c r="AN29" t="s">
        <v>163</v>
      </c>
      <c r="AO29" t="s">
        <v>164</v>
      </c>
      <c r="AP29" t="s">
        <v>165</v>
      </c>
      <c r="AQ29" t="s">
        <v>166</v>
      </c>
      <c r="AR29" t="s">
        <v>167</v>
      </c>
      <c r="AS29" t="s">
        <v>168</v>
      </c>
      <c r="AT29" t="s">
        <v>169</v>
      </c>
      <c r="AU29" t="s">
        <v>170</v>
      </c>
      <c r="AV29" t="s">
        <v>171</v>
      </c>
      <c r="AW29" t="s">
        <v>172</v>
      </c>
      <c r="AX29" t="s">
        <v>173</v>
      </c>
      <c r="AY29" t="s">
        <v>174</v>
      </c>
      <c r="AZ29" t="s">
        <v>212</v>
      </c>
      <c r="BA29" t="s">
        <v>212</v>
      </c>
      <c r="BB29" t="s">
        <v>212</v>
      </c>
      <c r="BC29" t="s">
        <v>212</v>
      </c>
      <c r="BD29" t="s">
        <v>212</v>
      </c>
      <c r="BE29" t="s">
        <v>212</v>
      </c>
      <c r="BF29">
        <v>0</v>
      </c>
      <c r="BG29">
        <v>0</v>
      </c>
      <c r="BH29">
        <v>0</v>
      </c>
      <c r="BI29">
        <v>0</v>
      </c>
      <c r="BJ29">
        <v>0</v>
      </c>
      <c r="BK29">
        <v>0</v>
      </c>
      <c r="BL29">
        <v>0.076436820278364098</v>
      </c>
      <c r="BM29">
        <v>0</v>
      </c>
      <c r="BN29">
        <v>0</v>
      </c>
      <c r="BO29">
        <v>0</v>
      </c>
      <c r="BP29">
        <v>0</v>
      </c>
      <c r="BQ29">
        <v>0</v>
      </c>
      <c r="BR29">
        <v>0</v>
      </c>
      <c r="BS29">
        <v>0.094350678133534704</v>
      </c>
      <c r="BT29">
        <v>0</v>
      </c>
      <c r="BU29">
        <v>0</v>
      </c>
      <c r="BV29">
        <v>0.15027704606519951</v>
      </c>
      <c r="BW29">
        <v>0</v>
      </c>
      <c r="BX29">
        <v>4.8585042429300573</v>
      </c>
      <c r="BY29">
        <v>1.006584105240969</v>
      </c>
      <c r="BZ29">
        <v>0</v>
      </c>
      <c r="CA29">
        <v>0</v>
      </c>
      <c r="CB29">
        <v>2.1016919448128109</v>
      </c>
      <c r="CC29">
        <v>0</v>
      </c>
      <c r="CD29">
        <v>0.018136138757393699</v>
      </c>
      <c r="CE29">
        <v>0</v>
      </c>
      <c r="CF29">
        <v>0</v>
      </c>
      <c r="CG29">
        <v>0</v>
      </c>
      <c r="CH29">
        <v>0</v>
      </c>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row>
    <row r="30">
      <c r="A30" t="s">
        <v>423</v>
      </c>
      <c r="B30">
        <v>2006</v>
      </c>
      <c r="C30" t="s">
        <v>426</v>
      </c>
      <c r="D30">
        <v>68</v>
      </c>
      <c r="E30" t="s">
        <v>180</v>
      </c>
      <c r="F30" t="s">
        <v>191</v>
      </c>
      <c r="G30" t="s">
        <v>212</v>
      </c>
      <c r="H30">
        <v>0.10601909986916221</v>
      </c>
      <c r="I30">
        <v>0.2556280485705158</v>
      </c>
      <c r="J30">
        <v>0.41772595273747759</v>
      </c>
      <c r="K30">
        <v>0.46579741792952212</v>
      </c>
      <c r="L30">
        <v>0.78965833962061782</v>
      </c>
      <c r="M30">
        <v>0.97259675504694687</v>
      </c>
      <c r="N30">
        <v>0.84044924330559745</v>
      </c>
      <c r="O30">
        <v>0.74792187471740845</v>
      </c>
      <c r="P30">
        <v>0.98344490196185297</v>
      </c>
      <c r="Q30">
        <v>0.83753222437087849</v>
      </c>
      <c r="R30">
        <v>0.072894773874928695</v>
      </c>
      <c r="S30">
        <v>0.12706489019603431</v>
      </c>
      <c r="T30">
        <v>0.18579895122040149</v>
      </c>
      <c r="U30">
        <v>0.21579799424342919</v>
      </c>
      <c r="V30">
        <v>0.38657850088407841</v>
      </c>
      <c r="W30" t="s">
        <v>146</v>
      </c>
      <c r="X30" t="s">
        <v>147</v>
      </c>
      <c r="Y30" t="s">
        <v>148</v>
      </c>
      <c r="Z30" t="s">
        <v>149</v>
      </c>
      <c r="AA30" t="s">
        <v>150</v>
      </c>
      <c r="AB30" t="s">
        <v>151</v>
      </c>
      <c r="AC30" t="s">
        <v>152</v>
      </c>
      <c r="AD30" t="s">
        <v>153</v>
      </c>
      <c r="AE30" t="s">
        <v>154</v>
      </c>
      <c r="AF30" t="s">
        <v>155</v>
      </c>
      <c r="AG30" t="s">
        <v>156</v>
      </c>
      <c r="AH30" t="s">
        <v>157</v>
      </c>
      <c r="AI30" t="s">
        <v>158</v>
      </c>
      <c r="AJ30" t="s">
        <v>159</v>
      </c>
      <c r="AK30" t="s">
        <v>160</v>
      </c>
      <c r="AL30" t="s">
        <v>161</v>
      </c>
      <c r="AM30" t="s">
        <v>162</v>
      </c>
      <c r="AN30" t="s">
        <v>163</v>
      </c>
      <c r="AO30" t="s">
        <v>164</v>
      </c>
      <c r="AP30" t="s">
        <v>165</v>
      </c>
      <c r="AQ30" t="s">
        <v>166</v>
      </c>
      <c r="AR30" t="s">
        <v>167</v>
      </c>
      <c r="AS30" t="s">
        <v>168</v>
      </c>
      <c r="AT30" t="s">
        <v>169</v>
      </c>
      <c r="AU30" t="s">
        <v>170</v>
      </c>
      <c r="AV30" t="s">
        <v>171</v>
      </c>
      <c r="AW30" t="s">
        <v>172</v>
      </c>
      <c r="AX30" t="s">
        <v>173</v>
      </c>
      <c r="AY30" t="s">
        <v>174</v>
      </c>
      <c r="AZ30" t="s">
        <v>212</v>
      </c>
      <c r="BA30" t="s">
        <v>212</v>
      </c>
      <c r="BB30" t="s">
        <v>212</v>
      </c>
      <c r="BC30" t="s">
        <v>212</v>
      </c>
      <c r="BD30" t="s">
        <v>212</v>
      </c>
      <c r="BE30" t="s">
        <v>212</v>
      </c>
      <c r="BF30">
        <v>0.057486392844224701</v>
      </c>
      <c r="BG30">
        <v>0</v>
      </c>
      <c r="BH30">
        <v>0.022148312549093101</v>
      </c>
      <c r="BI30">
        <v>0</v>
      </c>
      <c r="BJ30">
        <v>0.085516499434397902</v>
      </c>
      <c r="BK30">
        <v>7.5230372784340833</v>
      </c>
      <c r="BL30">
        <v>1.0973099188303019</v>
      </c>
      <c r="BM30">
        <v>0.66783767946863248</v>
      </c>
      <c r="BN30">
        <v>0.17089959266114921</v>
      </c>
      <c r="BO30">
        <v>2.1396338097661611</v>
      </c>
      <c r="BP30">
        <v>0</v>
      </c>
      <c r="BQ30">
        <v>0.60229560082917188</v>
      </c>
      <c r="BR30">
        <v>0.41068317652994241</v>
      </c>
      <c r="BS30">
        <v>0</v>
      </c>
      <c r="BT30">
        <v>0.62361838663337543</v>
      </c>
      <c r="BU30">
        <v>0.053646868858739899</v>
      </c>
      <c r="BV30">
        <v>2.0680406650656979</v>
      </c>
      <c r="BW30">
        <v>0.95808051104039715</v>
      </c>
      <c r="BX30">
        <v>1.314668594990299</v>
      </c>
      <c r="BY30">
        <v>0.48915832119806191</v>
      </c>
      <c r="BZ30">
        <v>0.1182614895986544</v>
      </c>
      <c r="CA30">
        <v>0.14334731166947021</v>
      </c>
      <c r="CB30">
        <v>0.73946696440310755</v>
      </c>
      <c r="CC30">
        <v>0</v>
      </c>
      <c r="CD30">
        <v>0.98418649490927324</v>
      </c>
      <c r="CE30">
        <v>0</v>
      </c>
      <c r="CF30">
        <v>0.038652025043287602</v>
      </c>
      <c r="CG30">
        <v>0.030129287805906201</v>
      </c>
      <c r="CH30">
        <v>0.107908627761038</v>
      </c>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row>
    <row r="31">
      <c r="A31" t="s">
        <v>423</v>
      </c>
      <c r="B31">
        <v>2006</v>
      </c>
      <c r="C31" t="s">
        <v>426</v>
      </c>
      <c r="D31">
        <v>69</v>
      </c>
      <c r="E31" t="s">
        <v>180</v>
      </c>
      <c r="F31" t="s">
        <v>192</v>
      </c>
      <c r="G31" t="s">
        <v>212</v>
      </c>
      <c r="H31">
        <v>0.25830578456688391</v>
      </c>
      <c r="I31">
        <v>0.19410299338295661</v>
      </c>
      <c r="J31">
        <v>0.1093216054561142</v>
      </c>
      <c r="K31">
        <v>0.070645083543866005</v>
      </c>
      <c r="L31">
        <v>0.024449483844812998</v>
      </c>
      <c r="M31">
        <v>0.0309491415713096</v>
      </c>
      <c r="N31">
        <v>0.060918744767791098</v>
      </c>
      <c r="O31">
        <v>0.051429451784086803</v>
      </c>
      <c r="P31">
        <v>0.027050910116170598</v>
      </c>
      <c r="Q31">
        <v>0.031398864046546099</v>
      </c>
      <c r="R31">
        <v>0.31005760065241972</v>
      </c>
      <c r="S31">
        <v>0.23100185433540291</v>
      </c>
      <c r="T31">
        <v>0.15231936226778711</v>
      </c>
      <c r="U31">
        <v>0.1195453170022186</v>
      </c>
      <c r="V31">
        <v>0.0468582411657208</v>
      </c>
      <c r="W31" t="s">
        <v>146</v>
      </c>
      <c r="X31" t="s">
        <v>147</v>
      </c>
      <c r="Y31" t="s">
        <v>148</v>
      </c>
      <c r="Z31" t="s">
        <v>149</v>
      </c>
      <c r="AA31" t="s">
        <v>150</v>
      </c>
      <c r="AB31" t="s">
        <v>151</v>
      </c>
      <c r="AC31" t="s">
        <v>152</v>
      </c>
      <c r="AD31" t="s">
        <v>153</v>
      </c>
      <c r="AE31" t="s">
        <v>154</v>
      </c>
      <c r="AF31" t="s">
        <v>155</v>
      </c>
      <c r="AG31" t="s">
        <v>156</v>
      </c>
      <c r="AH31" t="s">
        <v>157</v>
      </c>
      <c r="AI31" t="s">
        <v>158</v>
      </c>
      <c r="AJ31" t="s">
        <v>159</v>
      </c>
      <c r="AK31" t="s">
        <v>160</v>
      </c>
      <c r="AL31" t="s">
        <v>161</v>
      </c>
      <c r="AM31" t="s">
        <v>162</v>
      </c>
      <c r="AN31" t="s">
        <v>163</v>
      </c>
      <c r="AO31" t="s">
        <v>164</v>
      </c>
      <c r="AP31" t="s">
        <v>165</v>
      </c>
      <c r="AQ31" t="s">
        <v>166</v>
      </c>
      <c r="AR31" t="s">
        <v>167</v>
      </c>
      <c r="AS31" t="s">
        <v>168</v>
      </c>
      <c r="AT31" t="s">
        <v>169</v>
      </c>
      <c r="AU31" t="s">
        <v>170</v>
      </c>
      <c r="AV31" t="s">
        <v>171</v>
      </c>
      <c r="AW31" t="s">
        <v>172</v>
      </c>
      <c r="AX31" t="s">
        <v>173</v>
      </c>
      <c r="AY31" t="s">
        <v>174</v>
      </c>
      <c r="AZ31" t="s">
        <v>212</v>
      </c>
      <c r="BA31" t="s">
        <v>212</v>
      </c>
      <c r="BB31" t="s">
        <v>212</v>
      </c>
      <c r="BC31" t="s">
        <v>212</v>
      </c>
      <c r="BD31" t="s">
        <v>212</v>
      </c>
      <c r="BE31" t="s">
        <v>212</v>
      </c>
      <c r="BF31">
        <v>0.034419221721296599</v>
      </c>
      <c r="BG31">
        <v>0.083430388949453496</v>
      </c>
      <c r="BH31">
        <v>0.081210479346674705</v>
      </c>
      <c r="BI31">
        <v>0.035053657666950302</v>
      </c>
      <c r="BJ31">
        <v>0.066274164806778502</v>
      </c>
      <c r="BK31">
        <v>0.15778989714475</v>
      </c>
      <c r="BL31">
        <v>0</v>
      </c>
      <c r="BM31">
        <v>0.12905269946918871</v>
      </c>
      <c r="BN31">
        <v>0.21111126152259599</v>
      </c>
      <c r="BO31">
        <v>0</v>
      </c>
      <c r="BP31">
        <v>0.14960193561470589</v>
      </c>
      <c r="BQ31">
        <v>0</v>
      </c>
      <c r="BR31">
        <v>0.79811233824528882</v>
      </c>
      <c r="BS31">
        <v>0.065319700246293202</v>
      </c>
      <c r="BT31">
        <v>0.1578037564526025</v>
      </c>
      <c r="BU31">
        <v>0.00084159944604860002</v>
      </c>
      <c r="BV31">
        <v>1.622964147638972</v>
      </c>
      <c r="BW31">
        <v>0.044221812578422198</v>
      </c>
      <c r="BX31">
        <v>0.1582659697930498</v>
      </c>
      <c r="BY31">
        <v>0.36516960612755073</v>
      </c>
      <c r="BZ31">
        <v>0</v>
      </c>
      <c r="CA31">
        <v>0</v>
      </c>
      <c r="CB31">
        <v>0.99936360488217313</v>
      </c>
      <c r="CC31">
        <v>0.0290474968183271</v>
      </c>
      <c r="CD31">
        <v>0.058385518268840801</v>
      </c>
      <c r="CE31">
        <v>0.1233057649721029</v>
      </c>
      <c r="CF31">
        <v>0.013218947352148999</v>
      </c>
      <c r="CG31">
        <v>0</v>
      </c>
      <c r="CH31">
        <v>0</v>
      </c>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row>
    <row r="32">
      <c r="A32" t="s">
        <v>423</v>
      </c>
      <c r="B32">
        <v>2006</v>
      </c>
      <c r="C32" t="s">
        <v>426</v>
      </c>
      <c r="D32">
        <v>70</v>
      </c>
      <c r="E32" t="s">
        <v>180</v>
      </c>
      <c r="F32" t="s">
        <v>193</v>
      </c>
      <c r="G32" t="s">
        <v>212</v>
      </c>
      <c r="H32">
        <v>0.023038952191156498</v>
      </c>
      <c r="I32">
        <v>0.0139323435572829</v>
      </c>
      <c r="J32">
        <v>0.083809718136062</v>
      </c>
      <c r="K32">
        <v>0.23530042209566401</v>
      </c>
      <c r="L32">
        <v>1.0956532705915929</v>
      </c>
      <c r="M32">
        <v>0.13739653292948831</v>
      </c>
      <c r="N32">
        <v>0.13535207101347141</v>
      </c>
      <c r="O32">
        <v>0.42177336208648442</v>
      </c>
      <c r="P32">
        <v>0.73717578509055093</v>
      </c>
      <c r="Q32">
        <v>2.049038319647897</v>
      </c>
      <c r="R32">
        <v>0.013334006507562101</v>
      </c>
      <c r="S32">
        <v>0</v>
      </c>
      <c r="T32">
        <v>0.036653901127538399</v>
      </c>
      <c r="U32">
        <v>0.1144299566708441</v>
      </c>
      <c r="V32">
        <v>0.38249509388332631</v>
      </c>
      <c r="W32" t="s">
        <v>146</v>
      </c>
      <c r="X32" t="s">
        <v>147</v>
      </c>
      <c r="Y32" t="s">
        <v>148</v>
      </c>
      <c r="Z32" t="s">
        <v>149</v>
      </c>
      <c r="AA32" t="s">
        <v>150</v>
      </c>
      <c r="AB32" t="s">
        <v>151</v>
      </c>
      <c r="AC32" t="s">
        <v>152</v>
      </c>
      <c r="AD32" t="s">
        <v>153</v>
      </c>
      <c r="AE32" t="s">
        <v>154</v>
      </c>
      <c r="AF32" t="s">
        <v>155</v>
      </c>
      <c r="AG32" t="s">
        <v>156</v>
      </c>
      <c r="AH32" t="s">
        <v>157</v>
      </c>
      <c r="AI32" t="s">
        <v>158</v>
      </c>
      <c r="AJ32" t="s">
        <v>159</v>
      </c>
      <c r="AK32" t="s">
        <v>160</v>
      </c>
      <c r="AL32" t="s">
        <v>161</v>
      </c>
      <c r="AM32" t="s">
        <v>162</v>
      </c>
      <c r="AN32" t="s">
        <v>163</v>
      </c>
      <c r="AO32" t="s">
        <v>164</v>
      </c>
      <c r="AP32" t="s">
        <v>165</v>
      </c>
      <c r="AQ32" t="s">
        <v>166</v>
      </c>
      <c r="AR32" t="s">
        <v>167</v>
      </c>
      <c r="AS32" t="s">
        <v>168</v>
      </c>
      <c r="AT32" t="s">
        <v>169</v>
      </c>
      <c r="AU32" t="s">
        <v>170</v>
      </c>
      <c r="AV32" t="s">
        <v>171</v>
      </c>
      <c r="AW32" t="s">
        <v>172</v>
      </c>
      <c r="AX32" t="s">
        <v>173</v>
      </c>
      <c r="AY32" t="s">
        <v>174</v>
      </c>
      <c r="AZ32" t="s">
        <v>212</v>
      </c>
      <c r="BA32" t="s">
        <v>212</v>
      </c>
      <c r="BB32" t="s">
        <v>212</v>
      </c>
      <c r="BC32" t="s">
        <v>212</v>
      </c>
      <c r="BD32" t="s">
        <v>212</v>
      </c>
      <c r="BE32" t="s">
        <v>212</v>
      </c>
      <c r="BF32">
        <v>1.6020344102791091</v>
      </c>
      <c r="BG32">
        <v>0</v>
      </c>
      <c r="BH32">
        <v>0</v>
      </c>
      <c r="BI32">
        <v>0</v>
      </c>
      <c r="BJ32">
        <v>0</v>
      </c>
      <c r="BK32">
        <v>1.4185448021827001</v>
      </c>
      <c r="BL32">
        <v>0.43221825358640298</v>
      </c>
      <c r="BM32">
        <v>0.28459228429250888</v>
      </c>
      <c r="BN32">
        <v>0</v>
      </c>
      <c r="BO32">
        <v>0</v>
      </c>
      <c r="BP32">
        <v>0</v>
      </c>
      <c r="BQ32">
        <v>0</v>
      </c>
      <c r="BR32">
        <v>0.061484946333920001</v>
      </c>
      <c r="BS32">
        <v>0</v>
      </c>
      <c r="BT32">
        <v>0</v>
      </c>
      <c r="BU32">
        <v>0.0047290440671974004</v>
      </c>
      <c r="BV32">
        <v>0.074789758137516593</v>
      </c>
      <c r="BW32">
        <v>0</v>
      </c>
      <c r="BX32">
        <v>0</v>
      </c>
      <c r="BY32">
        <v>0.015590471451153101</v>
      </c>
      <c r="BZ32">
        <v>0</v>
      </c>
      <c r="CA32">
        <v>0.078062916402581506</v>
      </c>
      <c r="CB32">
        <v>0.0093569095319216995</v>
      </c>
      <c r="CC32">
        <v>0</v>
      </c>
      <c r="CD32">
        <v>2.4047695854355942</v>
      </c>
      <c r="CE32">
        <v>0</v>
      </c>
      <c r="CF32">
        <v>0</v>
      </c>
      <c r="CG32">
        <v>0.040172383741208302</v>
      </c>
      <c r="CH32">
        <v>0.021157556081482402</v>
      </c>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row>
    <row r="33">
      <c r="A33" t="s">
        <v>423</v>
      </c>
      <c r="B33">
        <v>2006</v>
      </c>
      <c r="C33" t="s">
        <v>426</v>
      </c>
      <c r="D33">
        <v>71</v>
      </c>
      <c r="E33" t="s">
        <v>180</v>
      </c>
      <c r="F33" t="s">
        <v>194</v>
      </c>
      <c r="G33" t="s">
        <v>212</v>
      </c>
      <c r="H33">
        <v>0.1695075265700936</v>
      </c>
      <c r="I33">
        <v>0.17533857890189769</v>
      </c>
      <c r="J33">
        <v>0.1399390149984448</v>
      </c>
      <c r="K33">
        <v>0.15628049121507939</v>
      </c>
      <c r="L33">
        <v>0.065735058712425104</v>
      </c>
      <c r="M33">
        <v>0.34491603009945471</v>
      </c>
      <c r="N33">
        <v>0.27197743715510092</v>
      </c>
      <c r="O33">
        <v>0.1534017118277641</v>
      </c>
      <c r="P33">
        <v>0.026298317857551899</v>
      </c>
      <c r="Q33">
        <v>0.070858074818434702</v>
      </c>
      <c r="R33">
        <v>0.1456123287986836</v>
      </c>
      <c r="S33">
        <v>0.1594155122844883</v>
      </c>
      <c r="T33">
        <v>0.14438899875452721</v>
      </c>
      <c r="U33">
        <v>0.074760696874732399</v>
      </c>
      <c r="V33">
        <v>0.1110046011655882</v>
      </c>
      <c r="W33" t="s">
        <v>146</v>
      </c>
      <c r="X33" t="s">
        <v>147</v>
      </c>
      <c r="Y33" t="s">
        <v>148</v>
      </c>
      <c r="Z33" t="s">
        <v>149</v>
      </c>
      <c r="AA33" t="s">
        <v>150</v>
      </c>
      <c r="AB33" t="s">
        <v>151</v>
      </c>
      <c r="AC33" t="s">
        <v>152</v>
      </c>
      <c r="AD33" t="s">
        <v>153</v>
      </c>
      <c r="AE33" t="s">
        <v>154</v>
      </c>
      <c r="AF33" t="s">
        <v>155</v>
      </c>
      <c r="AG33" t="s">
        <v>156</v>
      </c>
      <c r="AH33" t="s">
        <v>157</v>
      </c>
      <c r="AI33" t="s">
        <v>158</v>
      </c>
      <c r="AJ33" t="s">
        <v>159</v>
      </c>
      <c r="AK33" t="s">
        <v>160</v>
      </c>
      <c r="AL33" t="s">
        <v>161</v>
      </c>
      <c r="AM33" t="s">
        <v>162</v>
      </c>
      <c r="AN33" t="s">
        <v>163</v>
      </c>
      <c r="AO33" t="s">
        <v>164</v>
      </c>
      <c r="AP33" t="s">
        <v>165</v>
      </c>
      <c r="AQ33" t="s">
        <v>166</v>
      </c>
      <c r="AR33" t="s">
        <v>167</v>
      </c>
      <c r="AS33" t="s">
        <v>168</v>
      </c>
      <c r="AT33" t="s">
        <v>169</v>
      </c>
      <c r="AU33" t="s">
        <v>170</v>
      </c>
      <c r="AV33" t="s">
        <v>171</v>
      </c>
      <c r="AW33" t="s">
        <v>172</v>
      </c>
      <c r="AX33" t="s">
        <v>173</v>
      </c>
      <c r="AY33" t="s">
        <v>174</v>
      </c>
      <c r="AZ33" t="s">
        <v>212</v>
      </c>
      <c r="BA33" t="s">
        <v>212</v>
      </c>
      <c r="BB33" t="s">
        <v>212</v>
      </c>
      <c r="BC33" t="s">
        <v>212</v>
      </c>
      <c r="BD33" t="s">
        <v>212</v>
      </c>
      <c r="BE33" t="s">
        <v>212</v>
      </c>
      <c r="BF33">
        <v>0.24063729702426001</v>
      </c>
      <c r="BG33">
        <v>0.10410538002030049</v>
      </c>
      <c r="BH33">
        <v>0.014765541699395399</v>
      </c>
      <c r="BI33">
        <v>0</v>
      </c>
      <c r="BJ33">
        <v>0</v>
      </c>
      <c r="BK33">
        <v>0.041523657143355298</v>
      </c>
      <c r="BL33">
        <v>1.057609555790872</v>
      </c>
      <c r="BM33">
        <v>0.16897484390686079</v>
      </c>
      <c r="BN33">
        <v>0.82747550075337584</v>
      </c>
      <c r="BO33">
        <v>0</v>
      </c>
      <c r="BP33">
        <v>0.37479926570698852</v>
      </c>
      <c r="BQ33">
        <v>0.053177738231565998</v>
      </c>
      <c r="BR33">
        <v>0.1059721463378273</v>
      </c>
      <c r="BS33">
        <v>0.043546466830862197</v>
      </c>
      <c r="BT33">
        <v>0.090663600331279307</v>
      </c>
      <c r="BU33">
        <v>0.065585165386986</v>
      </c>
      <c r="BV33">
        <v>2.3751455653502549</v>
      </c>
      <c r="BW33">
        <v>0.034141709235786501</v>
      </c>
      <c r="BX33">
        <v>0</v>
      </c>
      <c r="BY33">
        <v>0.19491001081194589</v>
      </c>
      <c r="BZ33">
        <v>0.12780569365989369</v>
      </c>
      <c r="CA33">
        <v>0.0685574099288771</v>
      </c>
      <c r="CB33">
        <v>0.2840461765664028</v>
      </c>
      <c r="CC33">
        <v>0.1161899872733083</v>
      </c>
      <c r="CD33">
        <v>0.034524920984981701</v>
      </c>
      <c r="CE33">
        <v>1.8307608520329191</v>
      </c>
      <c r="CF33">
        <v>0.16098534521037761</v>
      </c>
      <c r="CG33">
        <v>0.0080344767482417</v>
      </c>
      <c r="CH33">
        <v>0.041049611846259902</v>
      </c>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row>
    <row r="34">
      <c r="A34" t="s">
        <v>423</v>
      </c>
      <c r="B34">
        <v>2006</v>
      </c>
      <c r="C34" t="s">
        <v>426</v>
      </c>
      <c r="D34">
        <v>122</v>
      </c>
      <c r="E34" t="s">
        <v>18</v>
      </c>
      <c r="F34" t="s">
        <v>14</v>
      </c>
      <c r="G34" t="s">
        <v>441</v>
      </c>
      <c r="H34">
        <v>5.3424107436514889</v>
      </c>
      <c r="I34">
        <v>12.82158685271361</v>
      </c>
      <c r="J34">
        <v>29.958299253392589</v>
      </c>
      <c r="K34">
        <v>61.299941910404819</v>
      </c>
      <c r="L34">
        <v>90.711725167852563</v>
      </c>
      <c r="M34">
        <v>39.85895334155164</v>
      </c>
      <c r="N34">
        <v>71.450375697135073</v>
      </c>
      <c r="O34">
        <v>86.656538152489318</v>
      </c>
      <c r="P34">
        <v>94.018568343468203</v>
      </c>
      <c r="Q34">
        <v>95.477297538452248</v>
      </c>
      <c r="R34">
        <v>4.0710390272322554</v>
      </c>
      <c r="S34">
        <v>7.5020982102451717</v>
      </c>
      <c r="T34">
        <v>14.003073117665069</v>
      </c>
      <c r="U34">
        <v>27.655666630240141</v>
      </c>
      <c r="V34">
        <v>63.35586556854566</v>
      </c>
      <c r="W34" t="s">
        <v>146</v>
      </c>
      <c r="X34" t="s">
        <v>147</v>
      </c>
      <c r="Y34" t="s">
        <v>148</v>
      </c>
      <c r="Z34" t="s">
        <v>149</v>
      </c>
      <c r="AA34" t="s">
        <v>150</v>
      </c>
      <c r="AB34" t="s">
        <v>151</v>
      </c>
      <c r="AC34" t="s">
        <v>152</v>
      </c>
      <c r="AD34" t="s">
        <v>153</v>
      </c>
      <c r="AE34" t="s">
        <v>154</v>
      </c>
      <c r="AF34" t="s">
        <v>155</v>
      </c>
      <c r="AG34" t="s">
        <v>156</v>
      </c>
      <c r="AH34" t="s">
        <v>157</v>
      </c>
      <c r="AI34" t="s">
        <v>158</v>
      </c>
      <c r="AJ34" t="s">
        <v>159</v>
      </c>
      <c r="AK34" t="s">
        <v>160</v>
      </c>
      <c r="AL34" t="s">
        <v>161</v>
      </c>
      <c r="AM34" t="s">
        <v>162</v>
      </c>
      <c r="AN34" t="s">
        <v>163</v>
      </c>
      <c r="AO34" t="s">
        <v>164</v>
      </c>
      <c r="AP34" t="s">
        <v>165</v>
      </c>
      <c r="AQ34" t="s">
        <v>166</v>
      </c>
      <c r="AR34" t="s">
        <v>167</v>
      </c>
      <c r="AS34" t="s">
        <v>168</v>
      </c>
      <c r="AT34" t="s">
        <v>169</v>
      </c>
      <c r="AU34" t="s">
        <v>170</v>
      </c>
      <c r="AV34" t="s">
        <v>171</v>
      </c>
      <c r="AW34" t="s">
        <v>172</v>
      </c>
      <c r="AX34" t="s">
        <v>173</v>
      </c>
      <c r="AY34" t="s">
        <v>174</v>
      </c>
      <c r="AZ34" t="s">
        <v>212</v>
      </c>
      <c r="BA34" t="s">
        <v>212</v>
      </c>
      <c r="BB34" t="s">
        <v>212</v>
      </c>
      <c r="BC34" t="s">
        <v>212</v>
      </c>
      <c r="BD34" t="s">
        <v>212</v>
      </c>
      <c r="BE34" t="s">
        <v>212</v>
      </c>
      <c r="BF34">
        <v>40.927430016810149</v>
      </c>
      <c r="BG34">
        <v>59.488361457794298</v>
      </c>
      <c r="BH34">
        <v>45.827351825201127</v>
      </c>
      <c r="BI34">
        <v>25.912340832807558</v>
      </c>
      <c r="BJ34">
        <v>18.970091152872509</v>
      </c>
      <c r="BK34">
        <v>84.378573072177019</v>
      </c>
      <c r="BL34">
        <v>52.024407289303333</v>
      </c>
      <c r="BM34">
        <v>71.297279940153416</v>
      </c>
      <c r="BN34">
        <v>44.389110133298203</v>
      </c>
      <c r="BO34">
        <v>50.435701497539029</v>
      </c>
      <c r="BP34">
        <v>21.622177217857789</v>
      </c>
      <c r="BQ34">
        <v>30.535685829375019</v>
      </c>
      <c r="BR34">
        <v>42.075767316012268</v>
      </c>
      <c r="BS34">
        <v>95.933807302016348</v>
      </c>
      <c r="BT34">
        <v>58.983149968115363</v>
      </c>
      <c r="BU34">
        <v>52.088657423892158</v>
      </c>
      <c r="BV34">
        <v>65.804270175534782</v>
      </c>
      <c r="BW34">
        <v>25.593941598284111</v>
      </c>
      <c r="BX34">
        <v>89.777360471738206</v>
      </c>
      <c r="BY34">
        <v>67.1168832190355</v>
      </c>
      <c r="BZ34">
        <v>20.132679863592479</v>
      </c>
      <c r="CA34">
        <v>68.666317800685306</v>
      </c>
      <c r="CB34">
        <v>26.127330086254311</v>
      </c>
      <c r="CC34">
        <v>81.583164956271034</v>
      </c>
      <c r="CD34">
        <v>33.528360283188967</v>
      </c>
      <c r="CE34">
        <v>84.796499357745716</v>
      </c>
      <c r="CF34">
        <v>56.209910499739323</v>
      </c>
      <c r="CG34">
        <v>29.79977914140358</v>
      </c>
      <c r="CH34">
        <v>56.033407460025963</v>
      </c>
      <c r="CI34"/>
      <c r="CJ34"/>
      <c r="CK34"/>
      <c r="CL34"/>
      <c r="CM34"/>
      <c r="CN34"/>
      <c r="CO34">
        <v>6130.9114070000214</v>
      </c>
      <c r="CP34">
        <v>14449.991794000091</v>
      </c>
      <c r="CQ34">
        <v>33153.615811000302</v>
      </c>
      <c r="CR34">
        <v>66906.177898998139</v>
      </c>
      <c r="CS34">
        <v>98651.791158001084</v>
      </c>
      <c r="CT34">
        <v>13674.03548600003</v>
      </c>
      <c r="CU34">
        <v>24093.616993000131</v>
      </c>
      <c r="CV34">
        <v>29087.202126000098</v>
      </c>
      <c r="CW34">
        <v>31569.732918000322</v>
      </c>
      <c r="CX34">
        <v>31997.29967800041</v>
      </c>
      <c r="CY34">
        <v>3188.0522580000011</v>
      </c>
      <c r="CZ34">
        <v>5902.0894680000138</v>
      </c>
      <c r="DA34">
        <v>10885.182982000109</v>
      </c>
      <c r="DB34">
        <v>21148.003106000291</v>
      </c>
      <c r="DC34">
        <v>47747.273053999641</v>
      </c>
      <c r="DD34">
        <v>15630.70657099993</v>
      </c>
      <c r="DE34">
        <v>406.58430599999969</v>
      </c>
      <c r="DF34">
        <v>6546.4205709999778</v>
      </c>
      <c r="DG34">
        <v>11520.93157999992</v>
      </c>
      <c r="DH34">
        <v>2239.7203369999861</v>
      </c>
      <c r="DI34">
        <v>5383.6063089999516</v>
      </c>
      <c r="DJ34">
        <v>13564.679404999821</v>
      </c>
      <c r="DK34">
        <v>537.41108700000223</v>
      </c>
      <c r="DL34">
        <v>1343.8631270000019</v>
      </c>
      <c r="DM34">
        <v>5276.6788599999909</v>
      </c>
      <c r="DN34">
        <v>3213.7715799999978</v>
      </c>
      <c r="DO34">
        <v>1659.245095999999</v>
      </c>
      <c r="DP34">
        <v>12936.694375999999</v>
      </c>
      <c r="DQ34">
        <v>13380.01044400007</v>
      </c>
      <c r="DR34">
        <v>845.05818699999918</v>
      </c>
      <c r="DS34">
        <v>26723.893941000119</v>
      </c>
      <c r="DT34">
        <v>703.19674600000201</v>
      </c>
      <c r="DU34">
        <v>8731.7366730000231</v>
      </c>
      <c r="DV34">
        <v>403.09229099999851</v>
      </c>
      <c r="DW34">
        <v>522.03939099999786</v>
      </c>
      <c r="DX34">
        <v>3972.9740489999758</v>
      </c>
      <c r="DY34">
        <v>9075.3486700000103</v>
      </c>
      <c r="DZ34">
        <v>8222.7318499999128</v>
      </c>
      <c r="EA34">
        <v>259.98203199999858</v>
      </c>
      <c r="EB34">
        <v>9485.879968000083</v>
      </c>
      <c r="EC34">
        <v>1525.771885000004</v>
      </c>
      <c r="ED34">
        <v>2463.804612000009</v>
      </c>
      <c r="EE34">
        <v>29001.691769999721</v>
      </c>
      <c r="EF34">
        <v>23714.962354999789</v>
      </c>
      <c r="EG34"/>
      <c r="EH34"/>
      <c r="EI34"/>
      <c r="EJ34"/>
      <c r="EK34"/>
      <c r="EL34"/>
    </row>
    <row r="35">
      <c r="A35" t="s">
        <v>423</v>
      </c>
      <c r="B35">
        <v>2006</v>
      </c>
      <c r="C35" t="s">
        <v>426</v>
      </c>
      <c r="D35">
        <v>123</v>
      </c>
      <c r="E35" t="s">
        <v>18</v>
      </c>
      <c r="F35" t="s">
        <v>51</v>
      </c>
      <c r="G35" t="s">
        <v>212</v>
      </c>
      <c r="H35">
        <v>94.657589256348516</v>
      </c>
      <c r="I35">
        <v>87.178413147286392</v>
      </c>
      <c r="J35">
        <v>70.041700746607418</v>
      </c>
      <c r="K35">
        <v>38.700058089595181</v>
      </c>
      <c r="L35">
        <v>9.2882748321474367</v>
      </c>
      <c r="M35">
        <v>60.14104665844836</v>
      </c>
      <c r="N35">
        <v>28.549624302864931</v>
      </c>
      <c r="O35">
        <v>13.34346184751068</v>
      </c>
      <c r="P35">
        <v>5.9814316565317966</v>
      </c>
      <c r="Q35">
        <v>4.5227024615477518</v>
      </c>
      <c r="R35">
        <v>95.92896097276774</v>
      </c>
      <c r="S35">
        <v>92.497901789754835</v>
      </c>
      <c r="T35">
        <v>85.996926882334932</v>
      </c>
      <c r="U35">
        <v>72.344333369759866</v>
      </c>
      <c r="V35">
        <v>36.64413443145434</v>
      </c>
      <c r="W35" t="s">
        <v>146</v>
      </c>
      <c r="X35" t="s">
        <v>147</v>
      </c>
      <c r="Y35" t="s">
        <v>148</v>
      </c>
      <c r="Z35" t="s">
        <v>149</v>
      </c>
      <c r="AA35" t="s">
        <v>150</v>
      </c>
      <c r="AB35" t="s">
        <v>151</v>
      </c>
      <c r="AC35" t="s">
        <v>152</v>
      </c>
      <c r="AD35" t="s">
        <v>153</v>
      </c>
      <c r="AE35" t="s">
        <v>154</v>
      </c>
      <c r="AF35" t="s">
        <v>155</v>
      </c>
      <c r="AG35" t="s">
        <v>156</v>
      </c>
      <c r="AH35" t="s">
        <v>157</v>
      </c>
      <c r="AI35" t="s">
        <v>158</v>
      </c>
      <c r="AJ35" t="s">
        <v>159</v>
      </c>
      <c r="AK35" t="s">
        <v>160</v>
      </c>
      <c r="AL35" t="s">
        <v>161</v>
      </c>
      <c r="AM35" t="s">
        <v>162</v>
      </c>
      <c r="AN35" t="s">
        <v>163</v>
      </c>
      <c r="AO35" t="s">
        <v>164</v>
      </c>
      <c r="AP35" t="s">
        <v>165</v>
      </c>
      <c r="AQ35" t="s">
        <v>166</v>
      </c>
      <c r="AR35" t="s">
        <v>167</v>
      </c>
      <c r="AS35" t="s">
        <v>168</v>
      </c>
      <c r="AT35" t="s">
        <v>169</v>
      </c>
      <c r="AU35" t="s">
        <v>170</v>
      </c>
      <c r="AV35" t="s">
        <v>171</v>
      </c>
      <c r="AW35" t="s">
        <v>172</v>
      </c>
      <c r="AX35" t="s">
        <v>173</v>
      </c>
      <c r="AY35" t="s">
        <v>174</v>
      </c>
      <c r="AZ35" t="s">
        <v>212</v>
      </c>
      <c r="BA35" t="s">
        <v>212</v>
      </c>
      <c r="BB35" t="s">
        <v>212</v>
      </c>
      <c r="BC35" t="s">
        <v>212</v>
      </c>
      <c r="BD35" t="s">
        <v>212</v>
      </c>
      <c r="BE35" t="s">
        <v>212</v>
      </c>
      <c r="BF35">
        <v>59.072569983189851</v>
      </c>
      <c r="BG35">
        <v>40.511638542205702</v>
      </c>
      <c r="BH35">
        <v>54.172648174798873</v>
      </c>
      <c r="BI35">
        <v>74.087659167192442</v>
      </c>
      <c r="BJ35">
        <v>81.029908847127487</v>
      </c>
      <c r="BK35">
        <v>15.621426927822981</v>
      </c>
      <c r="BL35">
        <v>47.975592710696667</v>
      </c>
      <c r="BM35">
        <v>28.70272005984658</v>
      </c>
      <c r="BN35">
        <v>55.610889866701797</v>
      </c>
      <c r="BO35">
        <v>49.564298502460971</v>
      </c>
      <c r="BP35">
        <v>78.377822782142204</v>
      </c>
      <c r="BQ35">
        <v>69.464314170624988</v>
      </c>
      <c r="BR35">
        <v>57.924232683987732</v>
      </c>
      <c r="BS35">
        <v>4.0661926979836522</v>
      </c>
      <c r="BT35">
        <v>41.016850031884637</v>
      </c>
      <c r="BU35">
        <v>47.911342576107842</v>
      </c>
      <c r="BV35">
        <v>34.195729824465218</v>
      </c>
      <c r="BW35">
        <v>74.406058401715882</v>
      </c>
      <c r="BX35">
        <v>10.222639528261791</v>
      </c>
      <c r="BY35">
        <v>32.8831167809645</v>
      </c>
      <c r="BZ35">
        <v>79.867320136407528</v>
      </c>
      <c r="CA35">
        <v>31.333682199314691</v>
      </c>
      <c r="CB35">
        <v>73.872669913745696</v>
      </c>
      <c r="CC35">
        <v>18.41683504372897</v>
      </c>
      <c r="CD35">
        <v>66.471639716811026</v>
      </c>
      <c r="CE35">
        <v>15.20350064225428</v>
      </c>
      <c r="CF35">
        <v>43.790089500260677</v>
      </c>
      <c r="CG35">
        <v>70.200220858596424</v>
      </c>
      <c r="CH35">
        <v>43.966592539974037</v>
      </c>
      <c r="CI35"/>
      <c r="CJ35"/>
      <c r="CK35"/>
      <c r="CL35"/>
      <c r="CM35"/>
      <c r="CN35"/>
      <c r="CO35">
        <v>102616.8322029948</v>
      </c>
      <c r="CP35">
        <v>94307.704744000643</v>
      </c>
      <c r="CQ35">
        <v>75581.165366000147</v>
      </c>
      <c r="CR35">
        <v>41841.010364000031</v>
      </c>
      <c r="CS35">
        <v>10095.156016000101</v>
      </c>
      <c r="CT35">
        <v>19869.708864000018</v>
      </c>
      <c r="CU35">
        <v>9440.3996350000707</v>
      </c>
      <c r="CV35">
        <v>4450.6611939999902</v>
      </c>
      <c r="CW35">
        <v>1975.6559839999991</v>
      </c>
      <c r="CX35">
        <v>1538.763870000003</v>
      </c>
      <c r="CY35">
        <v>72022.4425280008</v>
      </c>
      <c r="CZ35">
        <v>69298.816819000887</v>
      </c>
      <c r="DA35">
        <v>64330.243776001247</v>
      </c>
      <c r="DB35">
        <v>54063.8220620008</v>
      </c>
      <c r="DC35">
        <v>27451.35396099995</v>
      </c>
      <c r="DD35">
        <v>22559.732790000289</v>
      </c>
      <c r="DE35">
        <v>182.38813699999969</v>
      </c>
      <c r="DF35">
        <v>7712.8463279999969</v>
      </c>
      <c r="DG35">
        <v>33025.917562999974</v>
      </c>
      <c r="DH35">
        <v>9566.866773999971</v>
      </c>
      <c r="DI35">
        <v>964.52191800000116</v>
      </c>
      <c r="DJ35">
        <v>12527.850252000009</v>
      </c>
      <c r="DK35">
        <v>202.6327170000005</v>
      </c>
      <c r="DL35">
        <v>1684.9392939999959</v>
      </c>
      <c r="DM35">
        <v>5185.511023999984</v>
      </c>
      <c r="DN35">
        <v>11660.79198000016</v>
      </c>
      <c r="DO35">
        <v>3465.734059999987</v>
      </c>
      <c r="DP35">
        <v>17819.77724600034</v>
      </c>
      <c r="DQ35">
        <v>585.36135900000011</v>
      </c>
      <c r="DR35">
        <v>568.25100799999984</v>
      </c>
      <c r="DS35">
        <v>24682.29707799992</v>
      </c>
      <c r="DT35">
        <v>365.14472200000017</v>
      </c>
      <c r="DU35">
        <v>25346.703629000142</v>
      </c>
      <c r="DV35">
        <v>45.898733999999997</v>
      </c>
      <c r="DW35">
        <v>236.9498440000003</v>
      </c>
      <c r="DX35">
        <v>15844.257308000069</v>
      </c>
      <c r="DY35">
        <v>4137.4244049999816</v>
      </c>
      <c r="DZ35">
        <v>23135.228703000521</v>
      </c>
      <c r="EA35">
        <v>58.689145000000018</v>
      </c>
      <c r="EB35">
        <v>18806.22822900028</v>
      </c>
      <c r="EC35">
        <v>275.24690800000008</v>
      </c>
      <c r="ED35">
        <v>1918.5470610000179</v>
      </c>
      <c r="EE35">
        <v>63297.148457998177</v>
      </c>
      <c r="EF35">
        <v>18578.982019000199</v>
      </c>
      <c r="EG35"/>
      <c r="EH35"/>
      <c r="EI35"/>
      <c r="EJ35"/>
      <c r="EK35"/>
      <c r="EL35"/>
    </row>
    <row r="36">
      <c r="A36" t="s">
        <v>423</v>
      </c>
      <c r="B36">
        <v>2006</v>
      </c>
      <c r="C36" t="s">
        <v>426</v>
      </c>
      <c r="D36">
        <v>124</v>
      </c>
      <c r="E36" t="s">
        <v>50</v>
      </c>
      <c r="F36" t="s">
        <v>15</v>
      </c>
      <c r="G36" t="s">
        <v>442</v>
      </c>
      <c r="H36">
        <v>3.3780884576479568</v>
      </c>
      <c r="I36">
        <v>7.8271342169513964</v>
      </c>
      <c r="J36">
        <v>17.827757129848141</v>
      </c>
      <c r="K36">
        <v>41.504295834175672</v>
      </c>
      <c r="L36">
        <v>78.85231216647955</v>
      </c>
      <c r="M36">
        <v>15.17358295483432</v>
      </c>
      <c r="N36">
        <v>35.66736116282717</v>
      </c>
      <c r="O36">
        <v>57.181829540750059</v>
      </c>
      <c r="P36">
        <v>78.07968285660229</v>
      </c>
      <c r="Q36">
        <v>89.549495080859145</v>
      </c>
      <c r="R36">
        <v>2.6540039282571839</v>
      </c>
      <c r="S36">
        <v>5.2830573321883847</v>
      </c>
      <c r="T36">
        <v>9.796808196825797</v>
      </c>
      <c r="U36">
        <v>20.643906604174941</v>
      </c>
      <c r="V36">
        <v>54.653679161534242</v>
      </c>
      <c r="W36" t="s">
        <v>146</v>
      </c>
      <c r="X36" t="s">
        <v>147</v>
      </c>
      <c r="Y36" t="s">
        <v>148</v>
      </c>
      <c r="Z36" t="s">
        <v>149</v>
      </c>
      <c r="AA36" t="s">
        <v>150</v>
      </c>
      <c r="AB36" t="s">
        <v>151</v>
      </c>
      <c r="AC36" t="s">
        <v>152</v>
      </c>
      <c r="AD36" t="s">
        <v>153</v>
      </c>
      <c r="AE36" t="s">
        <v>154</v>
      </c>
      <c r="AF36" t="s">
        <v>155</v>
      </c>
      <c r="AG36" t="s">
        <v>156</v>
      </c>
      <c r="AH36" t="s">
        <v>157</v>
      </c>
      <c r="AI36" t="s">
        <v>158</v>
      </c>
      <c r="AJ36" t="s">
        <v>159</v>
      </c>
      <c r="AK36" t="s">
        <v>160</v>
      </c>
      <c r="AL36" t="s">
        <v>161</v>
      </c>
      <c r="AM36" t="s">
        <v>162</v>
      </c>
      <c r="AN36" t="s">
        <v>163</v>
      </c>
      <c r="AO36" t="s">
        <v>164</v>
      </c>
      <c r="AP36" t="s">
        <v>165</v>
      </c>
      <c r="AQ36" t="s">
        <v>166</v>
      </c>
      <c r="AR36" t="s">
        <v>167</v>
      </c>
      <c r="AS36" t="s">
        <v>168</v>
      </c>
      <c r="AT36" t="s">
        <v>169</v>
      </c>
      <c r="AU36" t="s">
        <v>170</v>
      </c>
      <c r="AV36" t="s">
        <v>171</v>
      </c>
      <c r="AW36" t="s">
        <v>172</v>
      </c>
      <c r="AX36" t="s">
        <v>173</v>
      </c>
      <c r="AY36" t="s">
        <v>174</v>
      </c>
      <c r="AZ36" t="s">
        <v>212</v>
      </c>
      <c r="BA36" t="s">
        <v>212</v>
      </c>
      <c r="BB36" t="s">
        <v>212</v>
      </c>
      <c r="BC36" t="s">
        <v>212</v>
      </c>
      <c r="BD36" t="s">
        <v>212</v>
      </c>
      <c r="BE36" t="s">
        <v>212</v>
      </c>
      <c r="BF36">
        <v>31.57656445110791</v>
      </c>
      <c r="BG36">
        <v>48.629910367091043</v>
      </c>
      <c r="BH36">
        <v>32.140333808982319</v>
      </c>
      <c r="BI36">
        <v>17.1045157578146</v>
      </c>
      <c r="BJ36">
        <v>15.63923696696134</v>
      </c>
      <c r="BK36">
        <v>65.508627407321697</v>
      </c>
      <c r="BL36">
        <v>44.061732053712277</v>
      </c>
      <c r="BM36">
        <v>62.893686273147239</v>
      </c>
      <c r="BN36">
        <v>37.62018096446527</v>
      </c>
      <c r="BO36">
        <v>41.325219373436049</v>
      </c>
      <c r="BP36">
        <v>15.70652337715466</v>
      </c>
      <c r="BQ36">
        <v>25.384060774612511</v>
      </c>
      <c r="BR36">
        <v>33.630214566578211</v>
      </c>
      <c r="BS36">
        <v>91.665708900155678</v>
      </c>
      <c r="BT36">
        <v>40.287204074794793</v>
      </c>
      <c r="BU36">
        <v>32.509025233940903</v>
      </c>
      <c r="BV36">
        <v>33.063170915885941</v>
      </c>
      <c r="BW36">
        <v>19.503205207827129</v>
      </c>
      <c r="BX36">
        <v>76.841755355800757</v>
      </c>
      <c r="BY36">
        <v>49.982189591302188</v>
      </c>
      <c r="BZ36">
        <v>17.202968715757759</v>
      </c>
      <c r="CA36">
        <v>54.571373509639358</v>
      </c>
      <c r="CB36">
        <v>18.954134659388739</v>
      </c>
      <c r="CC36">
        <v>62.644368367208919</v>
      </c>
      <c r="CD36">
        <v>22.965369981473359</v>
      </c>
      <c r="CE36">
        <v>55.194653934267627</v>
      </c>
      <c r="CF36">
        <v>45.867700330652731</v>
      </c>
      <c r="CG36">
        <v>22.79979497493364</v>
      </c>
      <c r="CH36">
        <v>35.786173559198737</v>
      </c>
      <c r="CI36"/>
      <c r="CJ36"/>
      <c r="CK36"/>
      <c r="CL36"/>
      <c r="CM36"/>
      <c r="CN36"/>
      <c r="CO36">
        <v>3876.669550999995</v>
      </c>
      <c r="CP36">
        <v>8821.048181000062</v>
      </c>
      <c r="CQ36">
        <v>19715.43001700021</v>
      </c>
      <c r="CR36">
        <v>45281.171811999237</v>
      </c>
      <c r="CS36">
        <v>85710.563851000828</v>
      </c>
      <c r="CT36">
        <v>5203.7189249999856</v>
      </c>
      <c r="CU36">
        <v>12021.040803999989</v>
      </c>
      <c r="CV36">
        <v>19182.660930999999</v>
      </c>
      <c r="CW36">
        <v>26194.36547300022</v>
      </c>
      <c r="CX36">
        <v>30004.38130300034</v>
      </c>
      <c r="CY36">
        <v>2078.3645549999969</v>
      </c>
      <c r="CZ36">
        <v>4156.1599910000004</v>
      </c>
      <c r="DA36">
        <v>7615.4747580000494</v>
      </c>
      <c r="DB36">
        <v>15774.294584000099</v>
      </c>
      <c r="DC36">
        <v>41174.42208799965</v>
      </c>
      <c r="DD36">
        <v>12059.44502199992</v>
      </c>
      <c r="DE36">
        <v>332.37019599999951</v>
      </c>
      <c r="DF36">
        <v>4584.7152719999967</v>
      </c>
      <c r="DG36">
        <v>7604.868931999973</v>
      </c>
      <c r="DH36">
        <v>1846.4601359999949</v>
      </c>
      <c r="DI36">
        <v>4177.6006379999744</v>
      </c>
      <c r="DJ36">
        <v>11477.255519999881</v>
      </c>
      <c r="DK36">
        <v>473.59549499999952</v>
      </c>
      <c r="DL36">
        <v>1135.982457000003</v>
      </c>
      <c r="DM36">
        <v>4319.6843459999782</v>
      </c>
      <c r="DN36">
        <v>2334.5095150000002</v>
      </c>
      <c r="DO36">
        <v>1379.316600000001</v>
      </c>
      <c r="DP36">
        <v>10335.97892200004</v>
      </c>
      <c r="DQ36">
        <v>12784.733317000069</v>
      </c>
      <c r="DR36">
        <v>577.19927900000027</v>
      </c>
      <c r="DS36">
        <v>16667.610388999739</v>
      </c>
      <c r="DT36">
        <v>352.52835700000088</v>
      </c>
      <c r="DU36">
        <v>6653.7954500000242</v>
      </c>
      <c r="DV36">
        <v>345.01258499999898</v>
      </c>
      <c r="DW36">
        <v>388.76465299999961</v>
      </c>
      <c r="DX36">
        <v>3378.194780999987</v>
      </c>
      <c r="DY36">
        <v>7212.4770610000087</v>
      </c>
      <c r="DZ36">
        <v>5965.2006629999596</v>
      </c>
      <c r="EA36">
        <v>199.6295459999989</v>
      </c>
      <c r="EB36">
        <v>6497.3873229999963</v>
      </c>
      <c r="EC36">
        <v>991.32905499999299</v>
      </c>
      <c r="ED36">
        <v>2010.4826820000119</v>
      </c>
      <c r="EE36">
        <v>22173.541842999821</v>
      </c>
      <c r="EF36">
        <v>15145.213377000129</v>
      </c>
      <c r="EG36"/>
      <c r="EH36"/>
      <c r="EI36"/>
      <c r="EJ36"/>
      <c r="EK36"/>
      <c r="EL36"/>
    </row>
    <row r="37">
      <c r="A37" t="s">
        <v>423</v>
      </c>
      <c r="B37">
        <v>2006</v>
      </c>
      <c r="C37" t="s">
        <v>426</v>
      </c>
      <c r="D37">
        <v>125</v>
      </c>
      <c r="E37" t="s">
        <v>50</v>
      </c>
      <c r="F37" t="s">
        <v>16</v>
      </c>
      <c r="G37" t="s">
        <v>443</v>
      </c>
      <c r="H37">
        <v>1.9643222860035101</v>
      </c>
      <c r="I37">
        <v>4.994452635762201</v>
      </c>
      <c r="J37">
        <v>12.1305421235444</v>
      </c>
      <c r="K37">
        <v>19.79564607623022</v>
      </c>
      <c r="L37">
        <v>11.859413001372809</v>
      </c>
      <c r="M37">
        <v>24.685370386717288</v>
      </c>
      <c r="N37">
        <v>35.783014534307632</v>
      </c>
      <c r="O37">
        <v>29.474708611739189</v>
      </c>
      <c r="P37">
        <v>15.93888548686548</v>
      </c>
      <c r="Q37">
        <v>5.92780245759291</v>
      </c>
      <c r="R37">
        <v>1.4170350989750651</v>
      </c>
      <c r="S37">
        <v>2.2190408780567701</v>
      </c>
      <c r="T37">
        <v>4.2062649208391916</v>
      </c>
      <c r="U37">
        <v>7.0117600260649731</v>
      </c>
      <c r="V37">
        <v>8.7021864070114461</v>
      </c>
      <c r="W37" t="s">
        <v>146</v>
      </c>
      <c r="X37" t="s">
        <v>147</v>
      </c>
      <c r="Y37" t="s">
        <v>148</v>
      </c>
      <c r="Z37" t="s">
        <v>149</v>
      </c>
      <c r="AA37" t="s">
        <v>150</v>
      </c>
      <c r="AB37" t="s">
        <v>151</v>
      </c>
      <c r="AC37" t="s">
        <v>152</v>
      </c>
      <c r="AD37" t="s">
        <v>153</v>
      </c>
      <c r="AE37" t="s">
        <v>154</v>
      </c>
      <c r="AF37" t="s">
        <v>155</v>
      </c>
      <c r="AG37" t="s">
        <v>156</v>
      </c>
      <c r="AH37" t="s">
        <v>157</v>
      </c>
      <c r="AI37" t="s">
        <v>158</v>
      </c>
      <c r="AJ37" t="s">
        <v>159</v>
      </c>
      <c r="AK37" t="s">
        <v>160</v>
      </c>
      <c r="AL37" t="s">
        <v>161</v>
      </c>
      <c r="AM37" t="s">
        <v>162</v>
      </c>
      <c r="AN37" t="s">
        <v>163</v>
      </c>
      <c r="AO37" t="s">
        <v>164</v>
      </c>
      <c r="AP37" t="s">
        <v>165</v>
      </c>
      <c r="AQ37" t="s">
        <v>166</v>
      </c>
      <c r="AR37" t="s">
        <v>167</v>
      </c>
      <c r="AS37" t="s">
        <v>168</v>
      </c>
      <c r="AT37" t="s">
        <v>169</v>
      </c>
      <c r="AU37" t="s">
        <v>170</v>
      </c>
      <c r="AV37" t="s">
        <v>171</v>
      </c>
      <c r="AW37" t="s">
        <v>172</v>
      </c>
      <c r="AX37" t="s">
        <v>173</v>
      </c>
      <c r="AY37" t="s">
        <v>174</v>
      </c>
      <c r="AZ37" t="s">
        <v>212</v>
      </c>
      <c r="BA37" t="s">
        <v>212</v>
      </c>
      <c r="BB37" t="s">
        <v>212</v>
      </c>
      <c r="BC37" t="s">
        <v>212</v>
      </c>
      <c r="BD37" t="s">
        <v>212</v>
      </c>
      <c r="BE37" t="s">
        <v>212</v>
      </c>
      <c r="BF37">
        <v>9.3508655657020547</v>
      </c>
      <c r="BG37">
        <v>10.858451090703211</v>
      </c>
      <c r="BH37">
        <v>13.687018016218991</v>
      </c>
      <c r="BI37">
        <v>8.8078250749930636</v>
      </c>
      <c r="BJ37">
        <v>3.3308541859112508</v>
      </c>
      <c r="BK37">
        <v>18.869945664855731</v>
      </c>
      <c r="BL37">
        <v>7.962675235591294</v>
      </c>
      <c r="BM37">
        <v>8.4035936670058309</v>
      </c>
      <c r="BN37">
        <v>6.768929168832976</v>
      </c>
      <c r="BO37">
        <v>9.11048212410285</v>
      </c>
      <c r="BP37">
        <v>5.9156538407031416</v>
      </c>
      <c r="BQ37">
        <v>5.151625054762536</v>
      </c>
      <c r="BR37">
        <v>8.4455527494341673</v>
      </c>
      <c r="BS37">
        <v>4.2680984018606756</v>
      </c>
      <c r="BT37">
        <v>18.695945893320641</v>
      </c>
      <c r="BU37">
        <v>19.57963218995047</v>
      </c>
      <c r="BV37">
        <v>32.741099259648713</v>
      </c>
      <c r="BW37">
        <v>6.0907363904570033</v>
      </c>
      <c r="BX37">
        <v>12.935605115937591</v>
      </c>
      <c r="BY37">
        <v>17.134693627733562</v>
      </c>
      <c r="BZ37">
        <v>2.9297111478347651</v>
      </c>
      <c r="CA37">
        <v>14.094944291045969</v>
      </c>
      <c r="CB37">
        <v>7.1731954268657194</v>
      </c>
      <c r="CC37">
        <v>18.938796589062239</v>
      </c>
      <c r="CD37">
        <v>10.562990301715359</v>
      </c>
      <c r="CE37">
        <v>29.601845423477439</v>
      </c>
      <c r="CF37">
        <v>10.34221016908668</v>
      </c>
      <c r="CG37">
        <v>6.9999841664700568</v>
      </c>
      <c r="CH37">
        <v>20.24723390082816</v>
      </c>
      <c r="CI37"/>
      <c r="CJ37"/>
      <c r="CK37"/>
      <c r="CL37"/>
      <c r="CM37"/>
      <c r="CN37"/>
      <c r="CO37">
        <v>2254.241856000001</v>
      </c>
      <c r="CP37">
        <v>5628.6638400000111</v>
      </c>
      <c r="CQ37">
        <v>13414.971528000049</v>
      </c>
      <c r="CR37">
        <v>21597.042742000111</v>
      </c>
      <c r="CS37">
        <v>12890.896251000009</v>
      </c>
      <c r="CT37">
        <v>8465.7479670000339</v>
      </c>
      <c r="CU37">
        <v>12060.019687000051</v>
      </c>
      <c r="CV37">
        <v>9887.8148160000674</v>
      </c>
      <c r="CW37">
        <v>5347.2167969999564</v>
      </c>
      <c r="CX37">
        <v>1986.1646909999961</v>
      </c>
      <c r="CY37">
        <v>1109.6877029999989</v>
      </c>
      <c r="CZ37">
        <v>1745.7105489999999</v>
      </c>
      <c r="DA37">
        <v>3269.7082240000018</v>
      </c>
      <c r="DB37">
        <v>5357.7828230000168</v>
      </c>
      <c r="DC37">
        <v>6555.9629600000007</v>
      </c>
      <c r="DD37">
        <v>3571.2007039999421</v>
      </c>
      <c r="DE37">
        <v>74.214109999999991</v>
      </c>
      <c r="DF37">
        <v>1952.409110000006</v>
      </c>
      <c r="DG37">
        <v>3916.062647999996</v>
      </c>
      <c r="DH37">
        <v>393.26020099999982</v>
      </c>
      <c r="DI37">
        <v>1203.3696960000029</v>
      </c>
      <c r="DJ37">
        <v>2074.1276849999999</v>
      </c>
      <c r="DK37">
        <v>63.279867000000067</v>
      </c>
      <c r="DL37">
        <v>204.39520999999979</v>
      </c>
      <c r="DM37">
        <v>952.30969399999901</v>
      </c>
      <c r="DN37">
        <v>879.26206499999978</v>
      </c>
      <c r="DO37">
        <v>279.92849600000022</v>
      </c>
      <c r="DP37">
        <v>2595.673453999997</v>
      </c>
      <c r="DQ37">
        <v>595.27712699999961</v>
      </c>
      <c r="DR37">
        <v>267.85890800000021</v>
      </c>
      <c r="DS37">
        <v>10038.61784699999</v>
      </c>
      <c r="DT37">
        <v>349.09434299999981</v>
      </c>
      <c r="DU37">
        <v>2077.9412230000062</v>
      </c>
      <c r="DV37">
        <v>58.079706000000058</v>
      </c>
      <c r="DW37">
        <v>133.27473800000021</v>
      </c>
      <c r="DX37">
        <v>575.31552100000033</v>
      </c>
      <c r="DY37">
        <v>1862.8716090000039</v>
      </c>
      <c r="DZ37">
        <v>2257.5311869999991</v>
      </c>
      <c r="EA37">
        <v>60.352486000000063</v>
      </c>
      <c r="EB37">
        <v>2988.4926450000148</v>
      </c>
      <c r="EC37">
        <v>531.66687999999942</v>
      </c>
      <c r="ED37">
        <v>453.32193000000092</v>
      </c>
      <c r="EE37">
        <v>6807.712174000013</v>
      </c>
      <c r="EF37">
        <v>8568.9149530000559</v>
      </c>
      <c r="EG37"/>
      <c r="EH37"/>
      <c r="EI37"/>
      <c r="EJ37"/>
      <c r="EK37"/>
      <c r="EL37"/>
    </row>
    <row r="38">
      <c r="A38" t="s">
        <v>423</v>
      </c>
      <c r="B38">
        <v>2006</v>
      </c>
      <c r="C38" t="s">
        <v>426</v>
      </c>
      <c r="D38">
        <v>126</v>
      </c>
      <c r="E38" t="s">
        <v>50</v>
      </c>
      <c r="F38" t="s">
        <v>22</v>
      </c>
      <c r="G38" t="s">
        <v>444</v>
      </c>
      <c r="H38">
        <v>2.422914092686923</v>
      </c>
      <c r="I38">
        <v>4.3077688035514106</v>
      </c>
      <c r="J38">
        <v>4.4039890600647169</v>
      </c>
      <c r="K38">
        <v>4.0023387968865336</v>
      </c>
      <c r="L38">
        <v>3.2929440368565541</v>
      </c>
      <c r="M38">
        <v>7.1240914686249823</v>
      </c>
      <c r="N38">
        <v>7.1759481411785089</v>
      </c>
      <c r="O38">
        <v>5.2117026537146529</v>
      </c>
      <c r="P38">
        <v>3.9620759066641398</v>
      </c>
      <c r="Q38">
        <v>4.1670442139244273</v>
      </c>
      <c r="R38">
        <v>2.082318345357578</v>
      </c>
      <c r="S38">
        <v>3.3196293719838081</v>
      </c>
      <c r="T38">
        <v>4.2200036681959148</v>
      </c>
      <c r="U38">
        <v>2.978390063318713</v>
      </c>
      <c r="V38">
        <v>1.7214186011280079</v>
      </c>
      <c r="W38" t="s">
        <v>146</v>
      </c>
      <c r="X38" t="s">
        <v>147</v>
      </c>
      <c r="Y38" t="s">
        <v>148</v>
      </c>
      <c r="Z38" t="s">
        <v>149</v>
      </c>
      <c r="AA38" t="s">
        <v>150</v>
      </c>
      <c r="AB38" t="s">
        <v>151</v>
      </c>
      <c r="AC38" t="s">
        <v>152</v>
      </c>
      <c r="AD38" t="s">
        <v>153</v>
      </c>
      <c r="AE38" t="s">
        <v>154</v>
      </c>
      <c r="AF38" t="s">
        <v>155</v>
      </c>
      <c r="AG38" t="s">
        <v>156</v>
      </c>
      <c r="AH38" t="s">
        <v>157</v>
      </c>
      <c r="AI38" t="s">
        <v>158</v>
      </c>
      <c r="AJ38" t="s">
        <v>159</v>
      </c>
      <c r="AK38" t="s">
        <v>160</v>
      </c>
      <c r="AL38" t="s">
        <v>161</v>
      </c>
      <c r="AM38" t="s">
        <v>162</v>
      </c>
      <c r="AN38" t="s">
        <v>163</v>
      </c>
      <c r="AO38" t="s">
        <v>164</v>
      </c>
      <c r="AP38" t="s">
        <v>165</v>
      </c>
      <c r="AQ38" t="s">
        <v>166</v>
      </c>
      <c r="AR38" t="s">
        <v>167</v>
      </c>
      <c r="AS38" t="s">
        <v>168</v>
      </c>
      <c r="AT38" t="s">
        <v>169</v>
      </c>
      <c r="AU38" t="s">
        <v>170</v>
      </c>
      <c r="AV38" t="s">
        <v>171</v>
      </c>
      <c r="AW38" t="s">
        <v>172</v>
      </c>
      <c r="AX38" t="s">
        <v>173</v>
      </c>
      <c r="AY38" t="s">
        <v>174</v>
      </c>
      <c r="AZ38" t="s">
        <v>212</v>
      </c>
      <c r="BA38" t="s">
        <v>212</v>
      </c>
      <c r="BB38" t="s">
        <v>212</v>
      </c>
      <c r="BC38" t="s">
        <v>212</v>
      </c>
      <c r="BD38" t="s">
        <v>212</v>
      </c>
      <c r="BE38" t="s">
        <v>212</v>
      </c>
      <c r="BF38">
        <v>2.0569172698307061</v>
      </c>
      <c r="BG38">
        <v>21.923244389369689</v>
      </c>
      <c r="BH38">
        <v>31.12891106830374</v>
      </c>
      <c r="BI38">
        <v>1.17606402203063</v>
      </c>
      <c r="BJ38">
        <v>0.32496269785082182</v>
      </c>
      <c r="BK38">
        <v>8.2743065366179707</v>
      </c>
      <c r="BL38">
        <v>1.6427959474361979</v>
      </c>
      <c r="BM38">
        <v>4.2487362924875782</v>
      </c>
      <c r="BN38">
        <v>0.33902107092978889</v>
      </c>
      <c r="BO38">
        <v>0.97497372090408874</v>
      </c>
      <c r="BP38">
        <v>0.7400642789122287</v>
      </c>
      <c r="BQ38">
        <v>33.600462439274658</v>
      </c>
      <c r="BR38">
        <v>2.5373150973999121</v>
      </c>
      <c r="BS38">
        <v>0.68966130715878649</v>
      </c>
      <c r="BT38">
        <v>11.04932314545491</v>
      </c>
      <c r="BU38">
        <v>1.2770917050376061</v>
      </c>
      <c r="BV38">
        <v>29.72167097421023</v>
      </c>
      <c r="BW38">
        <v>1.531526008452218</v>
      </c>
      <c r="BX38">
        <v>8.2804385677858647</v>
      </c>
      <c r="BY38">
        <v>18.26778261222594</v>
      </c>
      <c r="BZ38">
        <v>0.6351857900124287</v>
      </c>
      <c r="CA38">
        <v>2.708764258437697</v>
      </c>
      <c r="CB38">
        <v>2.0756706415912451</v>
      </c>
      <c r="CC38">
        <v>7.2336642482099904</v>
      </c>
      <c r="CD38">
        <v>9.9826635269974702</v>
      </c>
      <c r="CE38">
        <v>12.194211994672809</v>
      </c>
      <c r="CF38">
        <v>0.8356712698885076</v>
      </c>
      <c r="CG38">
        <v>3.4319622530699121</v>
      </c>
      <c r="CH38">
        <v>2.55228967876252</v>
      </c>
      <c r="CI38"/>
      <c r="CJ38"/>
      <c r="CK38"/>
      <c r="CL38"/>
      <c r="CM38"/>
      <c r="CN38"/>
      <c r="CO38">
        <v>2407.6195110000008</v>
      </c>
      <c r="CP38">
        <v>4297.3298279999963</v>
      </c>
      <c r="CQ38">
        <v>4296.5351569999921</v>
      </c>
      <c r="CR38">
        <v>4140.726577999998</v>
      </c>
      <c r="CS38">
        <v>3581.2572990000058</v>
      </c>
      <c r="CT38">
        <v>2117.606240999999</v>
      </c>
      <c r="CU38">
        <v>2277.3412609999991</v>
      </c>
      <c r="CV38">
        <v>1726.0667100000021</v>
      </c>
      <c r="CW38">
        <v>1298.4198859999999</v>
      </c>
      <c r="CX38">
        <v>1419.6081490000031</v>
      </c>
      <c r="CY38">
        <v>1498.7772369999991</v>
      </c>
      <c r="CZ38">
        <v>2347.9341179999992</v>
      </c>
      <c r="DA38">
        <v>2882.7441770000032</v>
      </c>
      <c r="DB38">
        <v>1933.6025920000011</v>
      </c>
      <c r="DC38">
        <v>1221.3680020000011</v>
      </c>
      <c r="DD38">
        <v>791.71156299999973</v>
      </c>
      <c r="DE38">
        <v>73.20427299999993</v>
      </c>
      <c r="DF38">
        <v>4427.938427000001</v>
      </c>
      <c r="DG38">
        <v>608.56459300000006</v>
      </c>
      <c r="DH38">
        <v>38.367003999999987</v>
      </c>
      <c r="DI38">
        <v>498.40597300000002</v>
      </c>
      <c r="DJ38">
        <v>453.042823</v>
      </c>
      <c r="DK38">
        <v>21.706193999999989</v>
      </c>
      <c r="DL38">
        <v>12.931824000000001</v>
      </c>
      <c r="DM38">
        <v>102.003602</v>
      </c>
      <c r="DN38">
        <v>121.249995</v>
      </c>
      <c r="DO38">
        <v>1630.225392000003</v>
      </c>
      <c r="DP38">
        <v>806.57690799999989</v>
      </c>
      <c r="DQ38">
        <v>114.43222</v>
      </c>
      <c r="DR38">
        <v>144.717195</v>
      </c>
      <c r="DS38">
        <v>756.76634000000035</v>
      </c>
      <c r="DT38">
        <v>317.34649599999972</v>
      </c>
      <c r="DU38">
        <v>512.19961199999966</v>
      </c>
      <c r="DV38">
        <v>37.178426000000002</v>
      </c>
      <c r="DW38">
        <v>126.02103100000009</v>
      </c>
      <c r="DX38">
        <v>208.62331699999999</v>
      </c>
      <c r="DY38">
        <v>356.69328599999989</v>
      </c>
      <c r="DZ38">
        <v>621.1539929999999</v>
      </c>
      <c r="EA38">
        <v>23.051603</v>
      </c>
      <c r="EB38">
        <v>2824.305966000014</v>
      </c>
      <c r="EC38">
        <v>221.11588299999991</v>
      </c>
      <c r="ED38">
        <v>37.606466999999988</v>
      </c>
      <c r="EE38">
        <v>1773.088162999996</v>
      </c>
      <c r="EF38">
        <v>1063.239804</v>
      </c>
      <c r="EG38"/>
      <c r="EH38"/>
      <c r="EI38"/>
      <c r="EJ38"/>
      <c r="EK38"/>
      <c r="EL38"/>
    </row>
    <row r="39">
      <c r="A39" t="s">
        <v>423</v>
      </c>
      <c r="B39">
        <v>2006</v>
      </c>
      <c r="C39" t="s">
        <v>426</v>
      </c>
      <c r="D39">
        <v>127</v>
      </c>
      <c r="E39" t="s">
        <v>50</v>
      </c>
      <c r="F39" t="s">
        <v>19</v>
      </c>
      <c r="G39" t="s">
        <v>445</v>
      </c>
      <c r="H39">
        <v>92.234675163661606</v>
      </c>
      <c r="I39">
        <v>82.870644343734995</v>
      </c>
      <c r="J39">
        <v>65.637711686542744</v>
      </c>
      <c r="K39">
        <v>34.697719292707582</v>
      </c>
      <c r="L39">
        <v>5.9953307952910828</v>
      </c>
      <c r="M39">
        <v>53.016955189823399</v>
      </c>
      <c r="N39">
        <v>21.373676161686689</v>
      </c>
      <c r="O39">
        <v>8.1317591937961051</v>
      </c>
      <c r="P39">
        <v>2.0193557498681001</v>
      </c>
      <c r="Q39">
        <v>0.3556582476235231</v>
      </c>
      <c r="R39">
        <v>93.846642627410176</v>
      </c>
      <c r="S39">
        <v>89.178272417771041</v>
      </c>
      <c r="T39">
        <v>81.776923214139103</v>
      </c>
      <c r="U39">
        <v>69.365943306441366</v>
      </c>
      <c r="V39">
        <v>34.922715830326311</v>
      </c>
      <c r="W39" t="s">
        <v>146</v>
      </c>
      <c r="X39" t="s">
        <v>147</v>
      </c>
      <c r="Y39" t="s">
        <v>148</v>
      </c>
      <c r="Z39" t="s">
        <v>149</v>
      </c>
      <c r="AA39" t="s">
        <v>150</v>
      </c>
      <c r="AB39" t="s">
        <v>151</v>
      </c>
      <c r="AC39" t="s">
        <v>152</v>
      </c>
      <c r="AD39" t="s">
        <v>153</v>
      </c>
      <c r="AE39" t="s">
        <v>154</v>
      </c>
      <c r="AF39" t="s">
        <v>155</v>
      </c>
      <c r="AG39" t="s">
        <v>156</v>
      </c>
      <c r="AH39" t="s">
        <v>157</v>
      </c>
      <c r="AI39" t="s">
        <v>158</v>
      </c>
      <c r="AJ39" t="s">
        <v>159</v>
      </c>
      <c r="AK39" t="s">
        <v>160</v>
      </c>
      <c r="AL39" t="s">
        <v>161</v>
      </c>
      <c r="AM39" t="s">
        <v>162</v>
      </c>
      <c r="AN39" t="s">
        <v>163</v>
      </c>
      <c r="AO39" t="s">
        <v>164</v>
      </c>
      <c r="AP39" t="s">
        <v>165</v>
      </c>
      <c r="AQ39" t="s">
        <v>166</v>
      </c>
      <c r="AR39" t="s">
        <v>167</v>
      </c>
      <c r="AS39" t="s">
        <v>168</v>
      </c>
      <c r="AT39" t="s">
        <v>169</v>
      </c>
      <c r="AU39" t="s">
        <v>170</v>
      </c>
      <c r="AV39" t="s">
        <v>171</v>
      </c>
      <c r="AW39" t="s">
        <v>172</v>
      </c>
      <c r="AX39" t="s">
        <v>173</v>
      </c>
      <c r="AY39" t="s">
        <v>174</v>
      </c>
      <c r="AZ39" t="s">
        <v>212</v>
      </c>
      <c r="BA39" t="s">
        <v>212</v>
      </c>
      <c r="BB39" t="s">
        <v>212</v>
      </c>
      <c r="BC39" t="s">
        <v>212</v>
      </c>
      <c r="BD39" t="s">
        <v>212</v>
      </c>
      <c r="BE39" t="s">
        <v>212</v>
      </c>
      <c r="BF39">
        <v>57.015652713359323</v>
      </c>
      <c r="BG39">
        <v>18.58839415283607</v>
      </c>
      <c r="BH39">
        <v>23.043737106494959</v>
      </c>
      <c r="BI39">
        <v>72.911595145161712</v>
      </c>
      <c r="BJ39">
        <v>80.704946149276594</v>
      </c>
      <c r="BK39">
        <v>7.3471203912046024</v>
      </c>
      <c r="BL39">
        <v>46.332796763260227</v>
      </c>
      <c r="BM39">
        <v>24.45398376735935</v>
      </c>
      <c r="BN39">
        <v>55.271868795771958</v>
      </c>
      <c r="BO39">
        <v>48.589324781557011</v>
      </c>
      <c r="BP39">
        <v>77.637758503229975</v>
      </c>
      <c r="BQ39">
        <v>35.863851731350287</v>
      </c>
      <c r="BR39">
        <v>55.386917586587707</v>
      </c>
      <c r="BS39">
        <v>3.3765313908248502</v>
      </c>
      <c r="BT39">
        <v>29.96752688642966</v>
      </c>
      <c r="BU39">
        <v>46.634250871071018</v>
      </c>
      <c r="BV39">
        <v>4.4740588502551386</v>
      </c>
      <c r="BW39">
        <v>72.87453239326365</v>
      </c>
      <c r="BX39">
        <v>1.9422009604757811</v>
      </c>
      <c r="BY39">
        <v>14.615334168738309</v>
      </c>
      <c r="BZ39">
        <v>79.232134346395043</v>
      </c>
      <c r="CA39">
        <v>28.624917940876969</v>
      </c>
      <c r="CB39">
        <v>71.796999272154309</v>
      </c>
      <c r="CC39">
        <v>11.183170795518841</v>
      </c>
      <c r="CD39">
        <v>56.488976189813819</v>
      </c>
      <c r="CE39">
        <v>3.009288647582129</v>
      </c>
      <c r="CF39">
        <v>42.954418230372092</v>
      </c>
      <c r="CG39">
        <v>66.768258605526384</v>
      </c>
      <c r="CH39">
        <v>41.414302861210587</v>
      </c>
      <c r="CI39"/>
      <c r="CJ39"/>
      <c r="CK39"/>
      <c r="CL39"/>
      <c r="CM39"/>
      <c r="CN39"/>
      <c r="CO39">
        <v>100209.21269199569</v>
      </c>
      <c r="CP39">
        <v>90010.374916001252</v>
      </c>
      <c r="CQ39">
        <v>71284.630209000345</v>
      </c>
      <c r="CR39">
        <v>37700.283786000153</v>
      </c>
      <c r="CS39">
        <v>6513.8987169999964</v>
      </c>
      <c r="CT39">
        <v>17752.102622999821</v>
      </c>
      <c r="CU39">
        <v>7163.0583739999629</v>
      </c>
      <c r="CV39">
        <v>2724.5944839999988</v>
      </c>
      <c r="CW39">
        <v>677.23609800000065</v>
      </c>
      <c r="CX39">
        <v>119.155721</v>
      </c>
      <c r="CY39">
        <v>70523.665291000681</v>
      </c>
      <c r="CZ39">
        <v>66950.882701000883</v>
      </c>
      <c r="DA39">
        <v>61447.499599001167</v>
      </c>
      <c r="DB39">
        <v>52130.219470000688</v>
      </c>
      <c r="DC39">
        <v>26229.985958999951</v>
      </c>
      <c r="DD39">
        <v>21768.021227000329</v>
      </c>
      <c r="DE39">
        <v>109.1838639999999</v>
      </c>
      <c r="DF39">
        <v>3284.9079009999982</v>
      </c>
      <c r="DG39">
        <v>32417.352969999971</v>
      </c>
      <c r="DH39">
        <v>9528.4997699999658</v>
      </c>
      <c r="DI39">
        <v>466.11594500000018</v>
      </c>
      <c r="DJ39">
        <v>12074.80742900001</v>
      </c>
      <c r="DK39">
        <v>180.9265230000002</v>
      </c>
      <c r="DL39">
        <v>1672.0074699999959</v>
      </c>
      <c r="DM39">
        <v>5083.5074219999824</v>
      </c>
      <c r="DN39">
        <v>11539.541985000151</v>
      </c>
      <c r="DO39">
        <v>1835.508667999999</v>
      </c>
      <c r="DP39">
        <v>17013.200338000421</v>
      </c>
      <c r="DQ39">
        <v>470.92913900000008</v>
      </c>
      <c r="DR39">
        <v>423.53381300000058</v>
      </c>
      <c r="DS39">
        <v>23925.53073799991</v>
      </c>
      <c r="DT39">
        <v>47.798226000000021</v>
      </c>
      <c r="DU39">
        <v>24834.50401700013</v>
      </c>
      <c r="DV39">
        <v>8.7203079999999975</v>
      </c>
      <c r="DW39">
        <v>110.9288130000001</v>
      </c>
      <c r="DX39">
        <v>15635.633991000081</v>
      </c>
      <c r="DY39">
        <v>3780.731118999985</v>
      </c>
      <c r="DZ39">
        <v>22514.074710000521</v>
      </c>
      <c r="EA39">
        <v>35.637541999999982</v>
      </c>
      <c r="EB39">
        <v>15981.922263000049</v>
      </c>
      <c r="EC39">
        <v>54.131024999999987</v>
      </c>
      <c r="ED39">
        <v>1880.9405940000181</v>
      </c>
      <c r="EE39">
        <v>61524.06029499822</v>
      </c>
      <c r="EF39">
        <v>17515.742215000231</v>
      </c>
      <c r="EG39"/>
      <c r="EH39"/>
      <c r="EI39"/>
      <c r="EJ39"/>
      <c r="EK39"/>
      <c r="EL39"/>
    </row>
    <row r="40">
      <c r="A40" t="s">
        <v>423</v>
      </c>
      <c r="B40">
        <v>2006</v>
      </c>
      <c r="C40" t="s">
        <v>426</v>
      </c>
      <c r="D40">
        <v>128</v>
      </c>
      <c r="E40" t="s">
        <v>195</v>
      </c>
      <c r="F40" t="s">
        <v>49</v>
      </c>
      <c r="G40" t="s">
        <v>446</v>
      </c>
      <c r="H40">
        <v>36.768462408805981</v>
      </c>
      <c r="I40">
        <v>38.953467251248668</v>
      </c>
      <c r="J40">
        <v>40.491424499575679</v>
      </c>
      <c r="K40">
        <v>32.293091085083361</v>
      </c>
      <c r="L40">
        <v>13.07373768873671</v>
      </c>
      <c r="M40">
        <v>61.931807830446992</v>
      </c>
      <c r="N40">
        <v>50.080932654553443</v>
      </c>
      <c r="O40">
        <v>34.013254210400852</v>
      </c>
      <c r="P40">
        <v>16.952912353055211</v>
      </c>
      <c r="Q40">
        <v>6.2085989134805208</v>
      </c>
      <c r="R40">
        <v>34.807701166609881</v>
      </c>
      <c r="S40">
        <v>29.578936663697061</v>
      </c>
      <c r="T40">
        <v>30.03815580690592</v>
      </c>
      <c r="U40">
        <v>25.353791394049971</v>
      </c>
      <c r="V40">
        <v>13.73540765155583</v>
      </c>
      <c r="W40" t="s">
        <v>146</v>
      </c>
      <c r="X40" t="s">
        <v>147</v>
      </c>
      <c r="Y40" t="s">
        <v>148</v>
      </c>
      <c r="Z40" t="s">
        <v>149</v>
      </c>
      <c r="AA40" t="s">
        <v>150</v>
      </c>
      <c r="AB40" t="s">
        <v>151</v>
      </c>
      <c r="AC40" t="s">
        <v>152</v>
      </c>
      <c r="AD40" t="s">
        <v>153</v>
      </c>
      <c r="AE40" t="s">
        <v>154</v>
      </c>
      <c r="AF40" t="s">
        <v>155</v>
      </c>
      <c r="AG40" t="s">
        <v>156</v>
      </c>
      <c r="AH40" t="s">
        <v>157</v>
      </c>
      <c r="AI40" t="s">
        <v>158</v>
      </c>
      <c r="AJ40" t="s">
        <v>159</v>
      </c>
      <c r="AK40" t="s">
        <v>160</v>
      </c>
      <c r="AL40" t="s">
        <v>161</v>
      </c>
      <c r="AM40" t="s">
        <v>162</v>
      </c>
      <c r="AN40" t="s">
        <v>163</v>
      </c>
      <c r="AO40" t="s">
        <v>164</v>
      </c>
      <c r="AP40" t="s">
        <v>165</v>
      </c>
      <c r="AQ40" t="s">
        <v>166</v>
      </c>
      <c r="AR40" t="s">
        <v>167</v>
      </c>
      <c r="AS40" t="s">
        <v>168</v>
      </c>
      <c r="AT40" t="s">
        <v>169</v>
      </c>
      <c r="AU40" t="s">
        <v>170</v>
      </c>
      <c r="AV40" t="s">
        <v>171</v>
      </c>
      <c r="AW40" t="s">
        <v>172</v>
      </c>
      <c r="AX40" t="s">
        <v>173</v>
      </c>
      <c r="AY40" t="s">
        <v>174</v>
      </c>
      <c r="AZ40" t="s">
        <v>212</v>
      </c>
      <c r="BA40" t="s">
        <v>212</v>
      </c>
      <c r="BB40" t="s">
        <v>212</v>
      </c>
      <c r="BC40" t="s">
        <v>212</v>
      </c>
      <c r="BD40" t="s">
        <v>212</v>
      </c>
      <c r="BE40" t="s">
        <v>212</v>
      </c>
      <c r="BF40">
        <v>22.847429124822561</v>
      </c>
      <c r="BG40">
        <v>18.25306803652181</v>
      </c>
      <c r="BH40">
        <v>29.866482506834039</v>
      </c>
      <c r="BI40">
        <v>33.990850660012534</v>
      </c>
      <c r="BJ40">
        <v>17.558451138000368</v>
      </c>
      <c r="BK40">
        <v>22.363433011262789</v>
      </c>
      <c r="BL40">
        <v>15.30565296267871</v>
      </c>
      <c r="BM40">
        <v>11.78669603392972</v>
      </c>
      <c r="BN40">
        <v>15.24907606506693</v>
      </c>
      <c r="BO40">
        <v>18.063557863961481</v>
      </c>
      <c r="BP40">
        <v>27.359195982435079</v>
      </c>
      <c r="BQ40">
        <v>16.870834614779561</v>
      </c>
      <c r="BR40">
        <v>20.072248917062868</v>
      </c>
      <c r="BS40">
        <v>4.4490034555013116</v>
      </c>
      <c r="BT40">
        <v>31.697096379944359</v>
      </c>
      <c r="BU40">
        <v>37.589051356446816</v>
      </c>
      <c r="BV40">
        <v>49.755280580288911</v>
      </c>
      <c r="BW40">
        <v>23.797570870699118</v>
      </c>
      <c r="BX40">
        <v>14.408538018902551</v>
      </c>
      <c r="BY40">
        <v>25.52963249472506</v>
      </c>
      <c r="BZ40">
        <v>14.55201775265296</v>
      </c>
      <c r="CA40">
        <v>20.526722187082669</v>
      </c>
      <c r="CB40">
        <v>27.454758688257879</v>
      </c>
      <c r="CC40">
        <v>23.21409888818793</v>
      </c>
      <c r="CD40">
        <v>31.504643270645161</v>
      </c>
      <c r="CE40">
        <v>34.909277679720013</v>
      </c>
      <c r="CF40">
        <v>18.399264608568689</v>
      </c>
      <c r="CG40">
        <v>23.49005384655463</v>
      </c>
      <c r="CH40">
        <v>36.134218528959657</v>
      </c>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row>
    <row r="41">
      <c r="A41" t="s">
        <v>423</v>
      </c>
      <c r="B41">
        <v>2006</v>
      </c>
      <c r="C41" t="s">
        <v>426</v>
      </c>
      <c r="D41">
        <v>129</v>
      </c>
      <c r="E41" t="s">
        <v>195</v>
      </c>
      <c r="F41" t="s">
        <v>48</v>
      </c>
      <c r="G41" t="s">
        <v>212</v>
      </c>
      <c r="H41">
        <v>63.2315375911936</v>
      </c>
      <c r="I41">
        <v>61.04653274875124</v>
      </c>
      <c r="J41">
        <v>59.508575500424179</v>
      </c>
      <c r="K41">
        <v>67.706908914918387</v>
      </c>
      <c r="L41">
        <v>86.926262311263059</v>
      </c>
      <c r="M41">
        <v>38.06819216955293</v>
      </c>
      <c r="N41">
        <v>49.91906734544618</v>
      </c>
      <c r="O41">
        <v>65.98674578959907</v>
      </c>
      <c r="P41">
        <v>83.04708764694432</v>
      </c>
      <c r="Q41">
        <v>93.791401086519272</v>
      </c>
      <c r="R41">
        <v>65.19229883338997</v>
      </c>
      <c r="S41">
        <v>70.421063336302709</v>
      </c>
      <c r="T41">
        <v>69.961844193093498</v>
      </c>
      <c r="U41">
        <v>74.646208605949241</v>
      </c>
      <c r="V41">
        <v>86.264592348444211</v>
      </c>
      <c r="W41" t="s">
        <v>146</v>
      </c>
      <c r="X41" t="s">
        <v>147</v>
      </c>
      <c r="Y41" t="s">
        <v>148</v>
      </c>
      <c r="Z41" t="s">
        <v>149</v>
      </c>
      <c r="AA41" t="s">
        <v>150</v>
      </c>
      <c r="AB41" t="s">
        <v>151</v>
      </c>
      <c r="AC41" t="s">
        <v>152</v>
      </c>
      <c r="AD41" t="s">
        <v>153</v>
      </c>
      <c r="AE41" t="s">
        <v>154</v>
      </c>
      <c r="AF41" t="s">
        <v>155</v>
      </c>
      <c r="AG41" t="s">
        <v>156</v>
      </c>
      <c r="AH41" t="s">
        <v>157</v>
      </c>
      <c r="AI41" t="s">
        <v>158</v>
      </c>
      <c r="AJ41" t="s">
        <v>159</v>
      </c>
      <c r="AK41" t="s">
        <v>160</v>
      </c>
      <c r="AL41" t="s">
        <v>161</v>
      </c>
      <c r="AM41" t="s">
        <v>162</v>
      </c>
      <c r="AN41" t="s">
        <v>163</v>
      </c>
      <c r="AO41" t="s">
        <v>164</v>
      </c>
      <c r="AP41" t="s">
        <v>165</v>
      </c>
      <c r="AQ41" t="s">
        <v>166</v>
      </c>
      <c r="AR41" t="s">
        <v>167</v>
      </c>
      <c r="AS41" t="s">
        <v>168</v>
      </c>
      <c r="AT41" t="s">
        <v>169</v>
      </c>
      <c r="AU41" t="s">
        <v>170</v>
      </c>
      <c r="AV41" t="s">
        <v>171</v>
      </c>
      <c r="AW41" t="s">
        <v>172</v>
      </c>
      <c r="AX41" t="s">
        <v>173</v>
      </c>
      <c r="AY41" t="s">
        <v>174</v>
      </c>
      <c r="AZ41" t="s">
        <v>212</v>
      </c>
      <c r="BA41" t="s">
        <v>212</v>
      </c>
      <c r="BB41" t="s">
        <v>212</v>
      </c>
      <c r="BC41" t="s">
        <v>212</v>
      </c>
      <c r="BD41" t="s">
        <v>212</v>
      </c>
      <c r="BE41" t="s">
        <v>212</v>
      </c>
      <c r="BF41">
        <v>77.152570875176977</v>
      </c>
      <c r="BG41">
        <v>81.746931963478104</v>
      </c>
      <c r="BH41">
        <v>70.133517493166337</v>
      </c>
      <c r="BI41">
        <v>66.009149339987871</v>
      </c>
      <c r="BJ41">
        <v>82.441548862000033</v>
      </c>
      <c r="BK41">
        <v>77.636566988737684</v>
      </c>
      <c r="BL41">
        <v>84.694347037321748</v>
      </c>
      <c r="BM41">
        <v>88.213303966069802</v>
      </c>
      <c r="BN41">
        <v>84.750923934933169</v>
      </c>
      <c r="BO41">
        <v>81.936442136038252</v>
      </c>
      <c r="BP41">
        <v>72.640804017564975</v>
      </c>
      <c r="BQ41">
        <v>83.129165385220531</v>
      </c>
      <c r="BR41">
        <v>79.927751082937377</v>
      </c>
      <c r="BS41">
        <v>95.550996544498688</v>
      </c>
      <c r="BT41">
        <v>68.302903620055787</v>
      </c>
      <c r="BU41">
        <v>62.410948643551677</v>
      </c>
      <c r="BV41">
        <v>50.244719419710883</v>
      </c>
      <c r="BW41">
        <v>76.202429129300967</v>
      </c>
      <c r="BX41">
        <v>85.591461981097609</v>
      </c>
      <c r="BY41">
        <v>74.47036750527532</v>
      </c>
      <c r="BZ41">
        <v>85.447982247347284</v>
      </c>
      <c r="CA41">
        <v>79.47327781291736</v>
      </c>
      <c r="CB41">
        <v>72.545241311742686</v>
      </c>
      <c r="CC41">
        <v>76.785901111812223</v>
      </c>
      <c r="CD41">
        <v>68.495356729354086</v>
      </c>
      <c r="CE41">
        <v>65.090722320279227</v>
      </c>
      <c r="CF41">
        <v>81.600735391431456</v>
      </c>
      <c r="CG41">
        <v>76.509946153445753</v>
      </c>
      <c r="CH41">
        <v>63.865781471042027</v>
      </c>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row>
    <row r="42">
      <c r="A42" t="s">
        <v>423</v>
      </c>
      <c r="B42">
        <v>2006</v>
      </c>
      <c r="C42" t="s">
        <v>426</v>
      </c>
      <c r="D42">
        <v>135</v>
      </c>
      <c r="E42" t="s">
        <v>45</v>
      </c>
      <c r="F42" t="s">
        <v>44</v>
      </c>
      <c r="G42" t="s">
        <v>447</v>
      </c>
      <c r="H42">
        <v>0.16264681098518741</v>
      </c>
      <c r="I42">
        <v>0.77976740037310055</v>
      </c>
      <c r="J42">
        <v>3.6015885769109728</v>
      </c>
      <c r="K42">
        <v>11.158267273682499</v>
      </c>
      <c r="L42">
        <v>30.195827453859049</v>
      </c>
      <c r="M42">
        <v>9.1094107477002062</v>
      </c>
      <c r="N42">
        <v>19.95484048699554</v>
      </c>
      <c r="O42">
        <v>28.257027937580681</v>
      </c>
      <c r="P42">
        <v>37.620413264153228</v>
      </c>
      <c r="Q42">
        <v>45.384147743562806</v>
      </c>
      <c r="R42">
        <v>0.0087397563580760996</v>
      </c>
      <c r="S42">
        <v>0.020560728272330402</v>
      </c>
      <c r="T42">
        <v>0.28585570177215108</v>
      </c>
      <c r="U42">
        <v>0.72628306889220562</v>
      </c>
      <c r="V42">
        <v>2.746179592598216</v>
      </c>
      <c r="W42" t="s">
        <v>146</v>
      </c>
      <c r="X42" t="s">
        <v>147</v>
      </c>
      <c r="Y42" t="s">
        <v>148</v>
      </c>
      <c r="Z42" t="s">
        <v>149</v>
      </c>
      <c r="AA42" t="s">
        <v>150</v>
      </c>
      <c r="AB42" t="s">
        <v>151</v>
      </c>
      <c r="AC42" t="s">
        <v>152</v>
      </c>
      <c r="AD42" t="s">
        <v>153</v>
      </c>
      <c r="AE42" t="s">
        <v>154</v>
      </c>
      <c r="AF42" t="s">
        <v>155</v>
      </c>
      <c r="AG42" t="s">
        <v>156</v>
      </c>
      <c r="AH42" t="s">
        <v>157</v>
      </c>
      <c r="AI42" t="s">
        <v>158</v>
      </c>
      <c r="AJ42" t="s">
        <v>159</v>
      </c>
      <c r="AK42" t="s">
        <v>160</v>
      </c>
      <c r="AL42" t="s">
        <v>161</v>
      </c>
      <c r="AM42" t="s">
        <v>162</v>
      </c>
      <c r="AN42" t="s">
        <v>163</v>
      </c>
      <c r="AO42" t="s">
        <v>164</v>
      </c>
      <c r="AP42" t="s">
        <v>165</v>
      </c>
      <c r="AQ42" t="s">
        <v>166</v>
      </c>
      <c r="AR42" t="s">
        <v>167</v>
      </c>
      <c r="AS42" t="s">
        <v>168</v>
      </c>
      <c r="AT42" t="s">
        <v>169</v>
      </c>
      <c r="AU42" t="s">
        <v>170</v>
      </c>
      <c r="AV42" t="s">
        <v>171</v>
      </c>
      <c r="AW42" t="s">
        <v>172</v>
      </c>
      <c r="AX42" t="s">
        <v>173</v>
      </c>
      <c r="AY42" t="s">
        <v>174</v>
      </c>
      <c r="AZ42" t="s">
        <v>212</v>
      </c>
      <c r="BA42" t="s">
        <v>212</v>
      </c>
      <c r="BB42" t="s">
        <v>212</v>
      </c>
      <c r="BC42" t="s">
        <v>212</v>
      </c>
      <c r="BD42" t="s">
        <v>212</v>
      </c>
      <c r="BE42" t="s">
        <v>212</v>
      </c>
      <c r="BF42">
        <v>7.407873890262147</v>
      </c>
      <c r="BG42">
        <v>3.9285685221778581</v>
      </c>
      <c r="BH42">
        <v>0.48244917839936208</v>
      </c>
      <c r="BI42">
        <v>1.877894931052501</v>
      </c>
      <c r="BJ42">
        <v>0.72689024519238288</v>
      </c>
      <c r="BK42">
        <v>68.980628752507783</v>
      </c>
      <c r="BL42">
        <v>27.754227130128822</v>
      </c>
      <c r="BM42">
        <v>2.2134070863729058</v>
      </c>
      <c r="BN42">
        <v>3.5953227336647209</v>
      </c>
      <c r="BO42">
        <v>15.779737858942349</v>
      </c>
      <c r="BP42">
        <v>1.588239540925374</v>
      </c>
      <c r="BQ42">
        <v>5.7238359624657242</v>
      </c>
      <c r="BR42">
        <v>8.5594926113595449</v>
      </c>
      <c r="BS42">
        <v>1.4419869792277169</v>
      </c>
      <c r="BT42">
        <v>0.70938107779028259</v>
      </c>
      <c r="BU42">
        <v>28.252878517359129</v>
      </c>
      <c r="BV42">
        <v>0.2323220687713661</v>
      </c>
      <c r="BW42">
        <v>4.987160902725515</v>
      </c>
      <c r="BX42">
        <v>0</v>
      </c>
      <c r="BY42">
        <v>0.75831391732453512</v>
      </c>
      <c r="BZ42">
        <v>1.6982098706796549</v>
      </c>
      <c r="CA42">
        <v>26.764547918340849</v>
      </c>
      <c r="CB42">
        <v>4.2431060519739949</v>
      </c>
      <c r="CC42">
        <v>7.3348418956635486</v>
      </c>
      <c r="CD42">
        <v>5.1099865726982934</v>
      </c>
      <c r="CE42">
        <v>0.097237908166568895</v>
      </c>
      <c r="CF42">
        <v>12.571752408515749</v>
      </c>
      <c r="CG42">
        <v>4.8501705806289426</v>
      </c>
      <c r="CH42">
        <v>3.2277600380049298</v>
      </c>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row>
    <row r="43">
      <c r="A43" t="s">
        <v>423</v>
      </c>
      <c r="B43">
        <v>2006</v>
      </c>
      <c r="C43" t="s">
        <v>426</v>
      </c>
      <c r="D43">
        <v>136</v>
      </c>
      <c r="E43" t="s">
        <v>45</v>
      </c>
      <c r="F43" t="s">
        <v>43</v>
      </c>
      <c r="G43" t="s">
        <v>448</v>
      </c>
      <c r="H43">
        <v>1.2121645252038851</v>
      </c>
      <c r="I43">
        <v>4.8974124062467119</v>
      </c>
      <c r="J43">
        <v>14.90571001712598</v>
      </c>
      <c r="K43">
        <v>36.392529359277027</v>
      </c>
      <c r="L43">
        <v>50.006539390927863</v>
      </c>
      <c r="M43">
        <v>19.329301300854929</v>
      </c>
      <c r="N43">
        <v>38.031597629587708</v>
      </c>
      <c r="O43">
        <v>47.165114351715332</v>
      </c>
      <c r="P43">
        <v>47.474401827698799</v>
      </c>
      <c r="Q43">
        <v>44.282990875610167</v>
      </c>
      <c r="R43">
        <v>0.69268845854870242</v>
      </c>
      <c r="S43">
        <v>1.9589479006779611</v>
      </c>
      <c r="T43">
        <v>5.7550610952819952</v>
      </c>
      <c r="U43">
        <v>15.07879094233849</v>
      </c>
      <c r="V43">
        <v>44.300123267350287</v>
      </c>
      <c r="W43" t="s">
        <v>146</v>
      </c>
      <c r="X43" t="s">
        <v>147</v>
      </c>
      <c r="Y43" t="s">
        <v>148</v>
      </c>
      <c r="Z43" t="s">
        <v>149</v>
      </c>
      <c r="AA43" t="s">
        <v>150</v>
      </c>
      <c r="AB43" t="s">
        <v>151</v>
      </c>
      <c r="AC43" t="s">
        <v>152</v>
      </c>
      <c r="AD43" t="s">
        <v>153</v>
      </c>
      <c r="AE43" t="s">
        <v>154</v>
      </c>
      <c r="AF43" t="s">
        <v>155</v>
      </c>
      <c r="AG43" t="s">
        <v>156</v>
      </c>
      <c r="AH43" t="s">
        <v>157</v>
      </c>
      <c r="AI43" t="s">
        <v>158</v>
      </c>
      <c r="AJ43" t="s">
        <v>159</v>
      </c>
      <c r="AK43" t="s">
        <v>160</v>
      </c>
      <c r="AL43" t="s">
        <v>161</v>
      </c>
      <c r="AM43" t="s">
        <v>162</v>
      </c>
      <c r="AN43" t="s">
        <v>163</v>
      </c>
      <c r="AO43" t="s">
        <v>164</v>
      </c>
      <c r="AP43" t="s">
        <v>165</v>
      </c>
      <c r="AQ43" t="s">
        <v>166</v>
      </c>
      <c r="AR43" t="s">
        <v>167</v>
      </c>
      <c r="AS43" t="s">
        <v>168</v>
      </c>
      <c r="AT43" t="s">
        <v>169</v>
      </c>
      <c r="AU43" t="s">
        <v>170</v>
      </c>
      <c r="AV43" t="s">
        <v>171</v>
      </c>
      <c r="AW43" t="s">
        <v>172</v>
      </c>
      <c r="AX43" t="s">
        <v>173</v>
      </c>
      <c r="AY43" t="s">
        <v>174</v>
      </c>
      <c r="AZ43" t="s">
        <v>212</v>
      </c>
      <c r="BA43" t="s">
        <v>212</v>
      </c>
      <c r="BB43" t="s">
        <v>212</v>
      </c>
      <c r="BC43" t="s">
        <v>212</v>
      </c>
      <c r="BD43" t="s">
        <v>212</v>
      </c>
      <c r="BE43" t="s">
        <v>212</v>
      </c>
      <c r="BF43">
        <v>28.614511128561588</v>
      </c>
      <c r="BG43">
        <v>20.064198996828019</v>
      </c>
      <c r="BH43">
        <v>23.905659345214669</v>
      </c>
      <c r="BI43">
        <v>19.907851730504522</v>
      </c>
      <c r="BJ43">
        <v>15.945209714719541</v>
      </c>
      <c r="BK43">
        <v>13.45875928224242</v>
      </c>
      <c r="BL43">
        <v>13.37646442825308</v>
      </c>
      <c r="BM43">
        <v>66.294331139348046</v>
      </c>
      <c r="BN43">
        <v>33.518364914170427</v>
      </c>
      <c r="BO43">
        <v>22.726774799186821</v>
      </c>
      <c r="BP43">
        <v>17.32826492423127</v>
      </c>
      <c r="BQ43">
        <v>18.555089397518749</v>
      </c>
      <c r="BR43">
        <v>7.7941852936253726</v>
      </c>
      <c r="BS43">
        <v>72.688700280928728</v>
      </c>
      <c r="BT43">
        <v>29.791302178572948</v>
      </c>
      <c r="BU43">
        <v>22.58959009763597</v>
      </c>
      <c r="BV43">
        <v>29.374241326369411</v>
      </c>
      <c r="BW43">
        <v>17.20351692168239</v>
      </c>
      <c r="BX43">
        <v>48.665938032948667</v>
      </c>
      <c r="BY43">
        <v>29.37507038555033</v>
      </c>
      <c r="BZ43">
        <v>11.30791785003021</v>
      </c>
      <c r="CA43">
        <v>24.76464438938385</v>
      </c>
      <c r="CB43">
        <v>16.670360006877761</v>
      </c>
      <c r="CC43">
        <v>59.302432927594218</v>
      </c>
      <c r="CD43">
        <v>27.69029414298133</v>
      </c>
      <c r="CE43">
        <v>15.33212135671466</v>
      </c>
      <c r="CF43">
        <v>26.07059383296593</v>
      </c>
      <c r="CG43">
        <v>18.17716483821107</v>
      </c>
      <c r="CH43">
        <v>27.631972333099259</v>
      </c>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row>
    <row r="44">
      <c r="A44" t="s">
        <v>423</v>
      </c>
      <c r="B44">
        <v>2006</v>
      </c>
      <c r="C44" t="s">
        <v>426</v>
      </c>
      <c r="D44">
        <v>137</v>
      </c>
      <c r="E44" t="s">
        <v>45</v>
      </c>
      <c r="F44" t="s">
        <v>42</v>
      </c>
      <c r="G44" t="s">
        <v>449</v>
      </c>
      <c r="H44">
        <v>4.2629253225020882</v>
      </c>
      <c r="I44">
        <v>7.6092286536326856</v>
      </c>
      <c r="J44">
        <v>11.98305182753813</v>
      </c>
      <c r="K44">
        <v>13.973716292553251</v>
      </c>
      <c r="L44">
        <v>10.514470474931761</v>
      </c>
      <c r="M44">
        <v>12.326073609608819</v>
      </c>
      <c r="N44">
        <v>13.861850325196841</v>
      </c>
      <c r="O44">
        <v>11.30730093272974</v>
      </c>
      <c r="P44">
        <v>9.0156840000732466</v>
      </c>
      <c r="Q44">
        <v>5.7444759020170082</v>
      </c>
      <c r="R44">
        <v>3.5374114138858381</v>
      </c>
      <c r="S44">
        <v>5.8689200129532653</v>
      </c>
      <c r="T44">
        <v>8.4310917405325281</v>
      </c>
      <c r="U44">
        <v>12.31284901318956</v>
      </c>
      <c r="V44">
        <v>16.448570582987749</v>
      </c>
      <c r="W44" t="s">
        <v>146</v>
      </c>
      <c r="X44" t="s">
        <v>147</v>
      </c>
      <c r="Y44" t="s">
        <v>148</v>
      </c>
      <c r="Z44" t="s">
        <v>149</v>
      </c>
      <c r="AA44" t="s">
        <v>150</v>
      </c>
      <c r="AB44" t="s">
        <v>151</v>
      </c>
      <c r="AC44" t="s">
        <v>152</v>
      </c>
      <c r="AD44" t="s">
        <v>153</v>
      </c>
      <c r="AE44" t="s">
        <v>154</v>
      </c>
      <c r="AF44" t="s">
        <v>155</v>
      </c>
      <c r="AG44" t="s">
        <v>156</v>
      </c>
      <c r="AH44" t="s">
        <v>157</v>
      </c>
      <c r="AI44" t="s">
        <v>158</v>
      </c>
      <c r="AJ44" t="s">
        <v>159</v>
      </c>
      <c r="AK44" t="s">
        <v>160</v>
      </c>
      <c r="AL44" t="s">
        <v>161</v>
      </c>
      <c r="AM44" t="s">
        <v>162</v>
      </c>
      <c r="AN44" t="s">
        <v>163</v>
      </c>
      <c r="AO44" t="s">
        <v>164</v>
      </c>
      <c r="AP44" t="s">
        <v>165</v>
      </c>
      <c r="AQ44" t="s">
        <v>166</v>
      </c>
      <c r="AR44" t="s">
        <v>167</v>
      </c>
      <c r="AS44" t="s">
        <v>168</v>
      </c>
      <c r="AT44" t="s">
        <v>169</v>
      </c>
      <c r="AU44" t="s">
        <v>170</v>
      </c>
      <c r="AV44" t="s">
        <v>171</v>
      </c>
      <c r="AW44" t="s">
        <v>172</v>
      </c>
      <c r="AX44" t="s">
        <v>173</v>
      </c>
      <c r="AY44" t="s">
        <v>174</v>
      </c>
      <c r="AZ44" t="s">
        <v>212</v>
      </c>
      <c r="BA44" t="s">
        <v>212</v>
      </c>
      <c r="BB44" t="s">
        <v>212</v>
      </c>
      <c r="BC44" t="s">
        <v>212</v>
      </c>
      <c r="BD44" t="s">
        <v>212</v>
      </c>
      <c r="BE44" t="s">
        <v>212</v>
      </c>
      <c r="BF44">
        <v>4.9059384897082436</v>
      </c>
      <c r="BG44">
        <v>45.040055804444229</v>
      </c>
      <c r="BH44">
        <v>21.521829325006319</v>
      </c>
      <c r="BI44">
        <v>4.0767594452533142</v>
      </c>
      <c r="BJ44">
        <v>2.2979911929605921</v>
      </c>
      <c r="BK44">
        <v>2.3668117849441499</v>
      </c>
      <c r="BL44">
        <v>10.85613985779284</v>
      </c>
      <c r="BM44">
        <v>4.1110829974598779</v>
      </c>
      <c r="BN44">
        <v>7.2557673447528224</v>
      </c>
      <c r="BO44">
        <v>11.92918883940985</v>
      </c>
      <c r="BP44">
        <v>2.6893165529624121</v>
      </c>
      <c r="BQ44">
        <v>8.0967203840077513</v>
      </c>
      <c r="BR44">
        <v>25.708020637660699</v>
      </c>
      <c r="BS44">
        <v>21.677792691130811</v>
      </c>
      <c r="BT44">
        <v>29.29219080047146</v>
      </c>
      <c r="BU44">
        <v>1.1432813720486901</v>
      </c>
      <c r="BV44">
        <v>36.214783717446963</v>
      </c>
      <c r="BW44">
        <v>3.4317878624608231</v>
      </c>
      <c r="BX44">
        <v>41.111422438789397</v>
      </c>
      <c r="BY44">
        <v>38.647484637908001</v>
      </c>
      <c r="BZ44">
        <v>7.0419505270954792</v>
      </c>
      <c r="CA44">
        <v>17.156984458389388</v>
      </c>
      <c r="CB44">
        <v>5.3086852067000549</v>
      </c>
      <c r="CC44">
        <v>14.94589013301327</v>
      </c>
      <c r="CD44">
        <v>0.72807956750935154</v>
      </c>
      <c r="CE44">
        <v>69.287795876985584</v>
      </c>
      <c r="CF44">
        <v>17.578714865497101</v>
      </c>
      <c r="CG44">
        <v>8.394177244114525</v>
      </c>
      <c r="CH44">
        <v>25.212035599487109</v>
      </c>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row>
    <row r="45">
      <c r="A45" t="s">
        <v>423</v>
      </c>
      <c r="B45">
        <v>2006</v>
      </c>
      <c r="C45" t="s">
        <v>426</v>
      </c>
      <c r="D45">
        <v>138</v>
      </c>
      <c r="E45" t="s">
        <v>45</v>
      </c>
      <c r="F45" t="s">
        <v>41</v>
      </c>
      <c r="G45" t="s">
        <v>212</v>
      </c>
      <c r="H45">
        <v>2.2139489345494621</v>
      </c>
      <c r="I45">
        <v>3.9512880143601121</v>
      </c>
      <c r="J45">
        <v>3.9513898961235241</v>
      </c>
      <c r="K45">
        <v>3.8076631167565731</v>
      </c>
      <c r="L45">
        <v>3.2932026066624278</v>
      </c>
      <c r="M45">
        <v>6.3129691751302817</v>
      </c>
      <c r="N45">
        <v>6.7911377460774398</v>
      </c>
      <c r="O45">
        <v>5.1466209803850989</v>
      </c>
      <c r="P45">
        <v>3.870635960707471</v>
      </c>
      <c r="Q45">
        <v>4.2330792550178211</v>
      </c>
      <c r="R45">
        <v>1.992776727854974</v>
      </c>
      <c r="S45">
        <v>3.1222151885234228</v>
      </c>
      <c r="T45">
        <v>3.8326501640082502</v>
      </c>
      <c r="U45">
        <v>2.5708757734317649</v>
      </c>
      <c r="V45">
        <v>1.624189231216095</v>
      </c>
      <c r="W45" t="s">
        <v>146</v>
      </c>
      <c r="X45" t="s">
        <v>147</v>
      </c>
      <c r="Y45" t="s">
        <v>148</v>
      </c>
      <c r="Z45" t="s">
        <v>149</v>
      </c>
      <c r="AA45" t="s">
        <v>150</v>
      </c>
      <c r="AB45" t="s">
        <v>151</v>
      </c>
      <c r="AC45" t="s">
        <v>152</v>
      </c>
      <c r="AD45" t="s">
        <v>153</v>
      </c>
      <c r="AE45" t="s">
        <v>154</v>
      </c>
      <c r="AF45" t="s">
        <v>155</v>
      </c>
      <c r="AG45" t="s">
        <v>156</v>
      </c>
      <c r="AH45" t="s">
        <v>157</v>
      </c>
      <c r="AI45" t="s">
        <v>158</v>
      </c>
      <c r="AJ45" t="s">
        <v>159</v>
      </c>
      <c r="AK45" t="s">
        <v>160</v>
      </c>
      <c r="AL45" t="s">
        <v>161</v>
      </c>
      <c r="AM45" t="s">
        <v>162</v>
      </c>
      <c r="AN45" t="s">
        <v>163</v>
      </c>
      <c r="AO45" t="s">
        <v>164</v>
      </c>
      <c r="AP45" t="s">
        <v>165</v>
      </c>
      <c r="AQ45" t="s">
        <v>166</v>
      </c>
      <c r="AR45" t="s">
        <v>167</v>
      </c>
      <c r="AS45" t="s">
        <v>168</v>
      </c>
      <c r="AT45" t="s">
        <v>169</v>
      </c>
      <c r="AU45" t="s">
        <v>170</v>
      </c>
      <c r="AV45" t="s">
        <v>171</v>
      </c>
      <c r="AW45" t="s">
        <v>172</v>
      </c>
      <c r="AX45" t="s">
        <v>173</v>
      </c>
      <c r="AY45" t="s">
        <v>174</v>
      </c>
      <c r="AZ45" t="s">
        <v>212</v>
      </c>
      <c r="BA45" t="s">
        <v>212</v>
      </c>
      <c r="BB45" t="s">
        <v>212</v>
      </c>
      <c r="BC45" t="s">
        <v>212</v>
      </c>
      <c r="BD45" t="s">
        <v>212</v>
      </c>
      <c r="BE45" t="s">
        <v>212</v>
      </c>
      <c r="BF45">
        <v>2.0730622015532241</v>
      </c>
      <c r="BG45">
        <v>12.429150781168159</v>
      </c>
      <c r="BH45">
        <v>31.053058045434192</v>
      </c>
      <c r="BI45">
        <v>1.3661226432568661</v>
      </c>
      <c r="BJ45">
        <v>0.32496269785071208</v>
      </c>
      <c r="BK45">
        <v>7.851227246484652</v>
      </c>
      <c r="BL45">
        <v>1.736293218616533</v>
      </c>
      <c r="BM45">
        <v>2.9330958360404682</v>
      </c>
      <c r="BN45">
        <v>0.42696162385298297</v>
      </c>
      <c r="BO45">
        <v>0.97497372090326295</v>
      </c>
      <c r="BP45">
        <v>0.81514993371676736</v>
      </c>
      <c r="BQ45">
        <v>31.809405314194098</v>
      </c>
      <c r="BR45">
        <v>2.6224624134813088</v>
      </c>
      <c r="BS45">
        <v>0.81939973825413981</v>
      </c>
      <c r="BT45">
        <v>10.23959905673736</v>
      </c>
      <c r="BU45">
        <v>1.472130739506234</v>
      </c>
      <c r="BV45">
        <v>29.704594037156419</v>
      </c>
      <c r="BW45">
        <v>1.503001919867609</v>
      </c>
      <c r="BX45">
        <v>8.2804385677865717</v>
      </c>
      <c r="BY45">
        <v>16.603796890479021</v>
      </c>
      <c r="BZ45">
        <v>1.052736950191113</v>
      </c>
      <c r="CA45">
        <v>2.6996095670098512</v>
      </c>
      <c r="CB45">
        <v>1.9808494622924571</v>
      </c>
      <c r="CC45">
        <v>7.2336642482103466</v>
      </c>
      <c r="CD45">
        <v>9.9826635269952497</v>
      </c>
      <c r="CE45">
        <v>12.277266836937359</v>
      </c>
      <c r="CF45">
        <v>0.85813439463785601</v>
      </c>
      <c r="CG45">
        <v>1.921029731923102</v>
      </c>
      <c r="CH45">
        <v>2.5139291681993732</v>
      </c>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row>
    <row r="46">
      <c r="A46" t="s">
        <v>423</v>
      </c>
      <c r="B46">
        <v>2006</v>
      </c>
      <c r="C46" t="s">
        <v>426</v>
      </c>
      <c r="D46">
        <v>139</v>
      </c>
      <c r="E46" t="s">
        <v>45</v>
      </c>
      <c r="F46" t="s">
        <v>19</v>
      </c>
      <c r="G46" t="s">
        <v>212</v>
      </c>
      <c r="H46">
        <v>92.148314406762651</v>
      </c>
      <c r="I46">
        <v>82.762303525391886</v>
      </c>
      <c r="J46">
        <v>65.558259682301994</v>
      </c>
      <c r="K46">
        <v>34.667823957732637</v>
      </c>
      <c r="L46">
        <v>5.9899600736169827</v>
      </c>
      <c r="M46">
        <v>52.922245166705338</v>
      </c>
      <c r="N46">
        <v>21.3605738121421</v>
      </c>
      <c r="O46">
        <v>8.1239357975891284</v>
      </c>
      <c r="P46">
        <v>2.0188649473657341</v>
      </c>
      <c r="Q46">
        <v>0.355306223789358</v>
      </c>
      <c r="R46">
        <v>93.768383643352479</v>
      </c>
      <c r="S46">
        <v>89.029356169573376</v>
      </c>
      <c r="T46">
        <v>81.695341298406348</v>
      </c>
      <c r="U46">
        <v>69.311201202147359</v>
      </c>
      <c r="V46">
        <v>34.88093732584705</v>
      </c>
      <c r="W46" t="s">
        <v>146</v>
      </c>
      <c r="X46" t="s">
        <v>147</v>
      </c>
      <c r="Y46" t="s">
        <v>148</v>
      </c>
      <c r="Z46" t="s">
        <v>149</v>
      </c>
      <c r="AA46" t="s">
        <v>150</v>
      </c>
      <c r="AB46" t="s">
        <v>151</v>
      </c>
      <c r="AC46" t="s">
        <v>152</v>
      </c>
      <c r="AD46" t="s">
        <v>153</v>
      </c>
      <c r="AE46" t="s">
        <v>154</v>
      </c>
      <c r="AF46" t="s">
        <v>155</v>
      </c>
      <c r="AG46" t="s">
        <v>156</v>
      </c>
      <c r="AH46" t="s">
        <v>157</v>
      </c>
      <c r="AI46" t="s">
        <v>158</v>
      </c>
      <c r="AJ46" t="s">
        <v>159</v>
      </c>
      <c r="AK46" t="s">
        <v>160</v>
      </c>
      <c r="AL46" t="s">
        <v>161</v>
      </c>
      <c r="AM46" t="s">
        <v>162</v>
      </c>
      <c r="AN46" t="s">
        <v>163</v>
      </c>
      <c r="AO46" t="s">
        <v>164</v>
      </c>
      <c r="AP46" t="s">
        <v>165</v>
      </c>
      <c r="AQ46" t="s">
        <v>166</v>
      </c>
      <c r="AR46" t="s">
        <v>167</v>
      </c>
      <c r="AS46" t="s">
        <v>168</v>
      </c>
      <c r="AT46" t="s">
        <v>169</v>
      </c>
      <c r="AU46" t="s">
        <v>170</v>
      </c>
      <c r="AV46" t="s">
        <v>171</v>
      </c>
      <c r="AW46" t="s">
        <v>172</v>
      </c>
      <c r="AX46" t="s">
        <v>173</v>
      </c>
      <c r="AY46" t="s">
        <v>174</v>
      </c>
      <c r="AZ46" t="s">
        <v>212</v>
      </c>
      <c r="BA46" t="s">
        <v>212</v>
      </c>
      <c r="BB46" t="s">
        <v>212</v>
      </c>
      <c r="BC46" t="s">
        <v>212</v>
      </c>
      <c r="BD46" t="s">
        <v>212</v>
      </c>
      <c r="BE46" t="s">
        <v>212</v>
      </c>
      <c r="BF46">
        <v>56.998614289914848</v>
      </c>
      <c r="BG46">
        <v>18.538025895381249</v>
      </c>
      <c r="BH46">
        <v>23.037004105942209</v>
      </c>
      <c r="BI46">
        <v>72.771371249932656</v>
      </c>
      <c r="BJ46">
        <v>80.704946149276594</v>
      </c>
      <c r="BK46">
        <v>7.3425729338218488</v>
      </c>
      <c r="BL46">
        <v>46.276875365208603</v>
      </c>
      <c r="BM46">
        <v>24.448082940776299</v>
      </c>
      <c r="BN46">
        <v>55.203583383559518</v>
      </c>
      <c r="BO46">
        <v>48.589324781557011</v>
      </c>
      <c r="BP46">
        <v>77.579029048163932</v>
      </c>
      <c r="BQ46">
        <v>35.81494894181381</v>
      </c>
      <c r="BR46">
        <v>55.315839043874071</v>
      </c>
      <c r="BS46">
        <v>3.3721203104584321</v>
      </c>
      <c r="BT46">
        <v>29.96752688642966</v>
      </c>
      <c r="BU46">
        <v>46.542119273448293</v>
      </c>
      <c r="BV46">
        <v>4.4740588502551386</v>
      </c>
      <c r="BW46">
        <v>72.87453239326365</v>
      </c>
      <c r="BX46">
        <v>1.9422009604757811</v>
      </c>
      <c r="BY46">
        <v>14.615334168738309</v>
      </c>
      <c r="BZ46">
        <v>78.899184802003276</v>
      </c>
      <c r="CA46">
        <v>28.61421366687631</v>
      </c>
      <c r="CB46">
        <v>71.796999272154309</v>
      </c>
      <c r="CC46">
        <v>11.183170795518841</v>
      </c>
      <c r="CD46">
        <v>56.488976189813819</v>
      </c>
      <c r="CE46">
        <v>3.0055780211950092</v>
      </c>
      <c r="CF46">
        <v>42.920804498385209</v>
      </c>
      <c r="CG46">
        <v>66.657457605124975</v>
      </c>
      <c r="CH46">
        <v>41.414302861210587</v>
      </c>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row>
    <row r="47">
      <c r="A47" t="s">
        <v>423</v>
      </c>
      <c r="B47">
        <v>2006</v>
      </c>
      <c r="C47" t="s">
        <v>426</v>
      </c>
      <c r="D47">
        <v>148</v>
      </c>
      <c r="E47" t="s">
        <v>107</v>
      </c>
      <c r="F47" t="s">
        <v>49</v>
      </c>
      <c r="G47" t="s">
        <v>212</v>
      </c>
      <c r="H47">
        <v>2.0729090840583408</v>
      </c>
      <c r="I47">
        <v>5.1754165628485307</v>
      </c>
      <c r="J47">
        <v>12.337332528552199</v>
      </c>
      <c r="K47">
        <v>19.859863125627779</v>
      </c>
      <c r="L47">
        <v>11.85403046797618</v>
      </c>
      <c r="M47">
        <v>25.23793372220851</v>
      </c>
      <c r="N47">
        <v>35.963540606496359</v>
      </c>
      <c r="O47">
        <v>29.482542527101121</v>
      </c>
      <c r="P47">
        <v>15.94024386666476</v>
      </c>
      <c r="Q47">
        <v>5.9224741393908023</v>
      </c>
      <c r="R47">
        <v>1.4754426309219699</v>
      </c>
      <c r="S47">
        <v>2.321395625655867</v>
      </c>
      <c r="T47">
        <v>4.3471244729090373</v>
      </c>
      <c r="U47">
        <v>7.1235910191413261</v>
      </c>
      <c r="V47">
        <v>8.7181950259440164</v>
      </c>
      <c r="W47" t="s">
        <v>146</v>
      </c>
      <c r="X47" t="s">
        <v>147</v>
      </c>
      <c r="Y47" t="s">
        <v>148</v>
      </c>
      <c r="Z47" t="s">
        <v>149</v>
      </c>
      <c r="AA47" t="s">
        <v>150</v>
      </c>
      <c r="AB47" t="s">
        <v>151</v>
      </c>
      <c r="AC47" t="s">
        <v>152</v>
      </c>
      <c r="AD47" t="s">
        <v>153</v>
      </c>
      <c r="AE47" t="s">
        <v>154</v>
      </c>
      <c r="AF47" t="s">
        <v>155</v>
      </c>
      <c r="AG47" t="s">
        <v>156</v>
      </c>
      <c r="AH47" t="s">
        <v>157</v>
      </c>
      <c r="AI47" t="s">
        <v>158</v>
      </c>
      <c r="AJ47" t="s">
        <v>159</v>
      </c>
      <c r="AK47" t="s">
        <v>160</v>
      </c>
      <c r="AL47" t="s">
        <v>161</v>
      </c>
      <c r="AM47" t="s">
        <v>162</v>
      </c>
      <c r="AN47" t="s">
        <v>163</v>
      </c>
      <c r="AO47" t="s">
        <v>164</v>
      </c>
      <c r="AP47" t="s">
        <v>165</v>
      </c>
      <c r="AQ47" t="s">
        <v>166</v>
      </c>
      <c r="AR47" t="s">
        <v>167</v>
      </c>
      <c r="AS47" t="s">
        <v>168</v>
      </c>
      <c r="AT47" t="s">
        <v>169</v>
      </c>
      <c r="AU47" t="s">
        <v>170</v>
      </c>
      <c r="AV47" t="s">
        <v>171</v>
      </c>
      <c r="AW47" t="s">
        <v>172</v>
      </c>
      <c r="AX47" t="s">
        <v>173</v>
      </c>
      <c r="AY47" t="s">
        <v>174</v>
      </c>
      <c r="AZ47" t="s">
        <v>212</v>
      </c>
      <c r="BA47" t="s">
        <v>212</v>
      </c>
      <c r="BB47" t="s">
        <v>212</v>
      </c>
      <c r="BC47" t="s">
        <v>212</v>
      </c>
      <c r="BD47" t="s">
        <v>212</v>
      </c>
      <c r="BE47" t="s">
        <v>212</v>
      </c>
      <c r="BF47">
        <v>9.3510333050706542</v>
      </c>
      <c r="BG47">
        <v>12.60060820876126</v>
      </c>
      <c r="BH47">
        <v>13.692212396535361</v>
      </c>
      <c r="BI47">
        <v>8.7908858277024908</v>
      </c>
      <c r="BJ47">
        <v>3.3308541859112402</v>
      </c>
      <c r="BK47">
        <v>18.95629157082589</v>
      </c>
      <c r="BL47">
        <v>7.9491245665540733</v>
      </c>
      <c r="BM47">
        <v>8.550827215627713</v>
      </c>
      <c r="BN47">
        <v>6.7483837368472823</v>
      </c>
      <c r="BO47">
        <v>9.1023935195095085</v>
      </c>
      <c r="BP47">
        <v>5.9111789159613393</v>
      </c>
      <c r="BQ47">
        <v>5.4620416489358394</v>
      </c>
      <c r="BR47">
        <v>8.4394383266749795</v>
      </c>
      <c r="BS47">
        <v>4.2625225836960619</v>
      </c>
      <c r="BT47">
        <v>18.952604918133609</v>
      </c>
      <c r="BU47">
        <v>19.52803280696201</v>
      </c>
      <c r="BV47">
        <v>32.676288757518982</v>
      </c>
      <c r="BW47">
        <v>6.0975244306531371</v>
      </c>
      <c r="BX47">
        <v>12.93560511593755</v>
      </c>
      <c r="BY47">
        <v>17.55950306726033</v>
      </c>
      <c r="BZ47">
        <v>2.903107455506285</v>
      </c>
      <c r="CA47">
        <v>14.09902068570881</v>
      </c>
      <c r="CB47">
        <v>7.1992283528271539</v>
      </c>
      <c r="CC47">
        <v>18.9387965890622</v>
      </c>
      <c r="CD47">
        <v>10.562990301715439</v>
      </c>
      <c r="CE47">
        <v>29.520340490972099</v>
      </c>
      <c r="CF47">
        <v>10.344261798818151</v>
      </c>
      <c r="CG47">
        <v>7.3757288360110209</v>
      </c>
      <c r="CH47">
        <v>20.260382614651061</v>
      </c>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row>
    <row r="48">
      <c r="A48" t="s">
        <v>423</v>
      </c>
      <c r="B48">
        <v>2006</v>
      </c>
      <c r="C48" t="s">
        <v>426</v>
      </c>
      <c r="D48">
        <v>149</v>
      </c>
      <c r="E48" t="s">
        <v>107</v>
      </c>
      <c r="F48" t="s">
        <v>48</v>
      </c>
      <c r="G48" t="s">
        <v>212</v>
      </c>
      <c r="H48">
        <v>3.5648275746328162</v>
      </c>
      <c r="I48">
        <v>8.1107346530811011</v>
      </c>
      <c r="J48">
        <v>18.13166845381993</v>
      </c>
      <c r="K48">
        <v>41.638935714355917</v>
      </c>
      <c r="L48">
        <v>78.816524121692794</v>
      </c>
      <c r="M48">
        <v>15.513232126693101</v>
      </c>
      <c r="N48">
        <v>35.847303761287911</v>
      </c>
      <c r="O48">
        <v>57.197027574385039</v>
      </c>
      <c r="P48">
        <v>78.086337140179012</v>
      </c>
      <c r="Q48">
        <v>89.469001810706757</v>
      </c>
      <c r="R48">
        <v>2.7633969978706419</v>
      </c>
      <c r="S48">
        <v>5.5267418920966422</v>
      </c>
      <c r="T48">
        <v>10.124884064677641</v>
      </c>
      <c r="U48">
        <v>20.973157543730551</v>
      </c>
      <c r="V48">
        <v>54.754220552173159</v>
      </c>
      <c r="W48" t="s">
        <v>146</v>
      </c>
      <c r="X48" t="s">
        <v>147</v>
      </c>
      <c r="Y48" t="s">
        <v>148</v>
      </c>
      <c r="Z48" t="s">
        <v>149</v>
      </c>
      <c r="AA48" t="s">
        <v>150</v>
      </c>
      <c r="AB48" t="s">
        <v>151</v>
      </c>
      <c r="AC48" t="s">
        <v>152</v>
      </c>
      <c r="AD48" t="s">
        <v>153</v>
      </c>
      <c r="AE48" t="s">
        <v>154</v>
      </c>
      <c r="AF48" t="s">
        <v>155</v>
      </c>
      <c r="AG48" t="s">
        <v>156</v>
      </c>
      <c r="AH48" t="s">
        <v>157</v>
      </c>
      <c r="AI48" t="s">
        <v>158</v>
      </c>
      <c r="AJ48" t="s">
        <v>159</v>
      </c>
      <c r="AK48" t="s">
        <v>160</v>
      </c>
      <c r="AL48" t="s">
        <v>161</v>
      </c>
      <c r="AM48" t="s">
        <v>162</v>
      </c>
      <c r="AN48" t="s">
        <v>163</v>
      </c>
      <c r="AO48" t="s">
        <v>164</v>
      </c>
      <c r="AP48" t="s">
        <v>165</v>
      </c>
      <c r="AQ48" t="s">
        <v>166</v>
      </c>
      <c r="AR48" t="s">
        <v>167</v>
      </c>
      <c r="AS48" t="s">
        <v>168</v>
      </c>
      <c r="AT48" t="s">
        <v>169</v>
      </c>
      <c r="AU48" t="s">
        <v>170</v>
      </c>
      <c r="AV48" t="s">
        <v>171</v>
      </c>
      <c r="AW48" t="s">
        <v>172</v>
      </c>
      <c r="AX48" t="s">
        <v>173</v>
      </c>
      <c r="AY48" t="s">
        <v>174</v>
      </c>
      <c r="AZ48" t="s">
        <v>212</v>
      </c>
      <c r="BA48" t="s">
        <v>212</v>
      </c>
      <c r="BB48" t="s">
        <v>212</v>
      </c>
      <c r="BC48" t="s">
        <v>212</v>
      </c>
      <c r="BD48" t="s">
        <v>212</v>
      </c>
      <c r="BE48" t="s">
        <v>212</v>
      </c>
      <c r="BF48">
        <v>31.577130883482141</v>
      </c>
      <c r="BG48">
        <v>56.43221511468888</v>
      </c>
      <c r="BH48">
        <v>32.152531434286907</v>
      </c>
      <c r="BI48">
        <v>17.071620279107862</v>
      </c>
      <c r="BJ48">
        <v>15.639236966961279</v>
      </c>
      <c r="BK48">
        <v>65.808384591725329</v>
      </c>
      <c r="BL48">
        <v>43.986748969434537</v>
      </c>
      <c r="BM48">
        <v>63.995603022437919</v>
      </c>
      <c r="BN48">
        <v>37.505994089404773</v>
      </c>
      <c r="BO48">
        <v>41.288529398669453</v>
      </c>
      <c r="BP48">
        <v>15.69464210215772</v>
      </c>
      <c r="BQ48">
        <v>26.913604095056371</v>
      </c>
      <c r="BR48">
        <v>33.605866918124278</v>
      </c>
      <c r="BS48">
        <v>91.545957367591413</v>
      </c>
      <c r="BT48">
        <v>40.840269138701089</v>
      </c>
      <c r="BU48">
        <v>32.423352243388578</v>
      </c>
      <c r="BV48">
        <v>32.997722877869073</v>
      </c>
      <c r="BW48">
        <v>19.524941256215559</v>
      </c>
      <c r="BX48">
        <v>76.841755355800558</v>
      </c>
      <c r="BY48">
        <v>51.221365873522693</v>
      </c>
      <c r="BZ48">
        <v>17.046754514508361</v>
      </c>
      <c r="CA48">
        <v>54.587156080405506</v>
      </c>
      <c r="CB48">
        <v>19.022922912724599</v>
      </c>
      <c r="CC48">
        <v>62.644368367208813</v>
      </c>
      <c r="CD48">
        <v>22.96536998147354</v>
      </c>
      <c r="CE48">
        <v>55.042682444679322</v>
      </c>
      <c r="CF48">
        <v>45.876799308160848</v>
      </c>
      <c r="CG48">
        <v>24.023640804399029</v>
      </c>
      <c r="CH48">
        <v>35.809413383327367</v>
      </c>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row>
    <row r="49">
      <c r="A49" t="s">
        <v>423</v>
      </c>
      <c r="B49">
        <v>2006</v>
      </c>
      <c r="C49" t="s">
        <v>426</v>
      </c>
      <c r="D49">
        <v>150</v>
      </c>
      <c r="E49" t="s">
        <v>107</v>
      </c>
      <c r="F49" t="s">
        <v>109</v>
      </c>
      <c r="G49" t="s">
        <v>212</v>
      </c>
      <c r="H49">
        <v>94.362263341311277</v>
      </c>
      <c r="I49">
        <v>86.713848784074287</v>
      </c>
      <c r="J49">
        <v>69.530999017628432</v>
      </c>
      <c r="K49">
        <v>38.501201160017807</v>
      </c>
      <c r="L49">
        <v>9.3294454103312159</v>
      </c>
      <c r="M49">
        <v>59.248834151098819</v>
      </c>
      <c r="N49">
        <v>28.189155632215812</v>
      </c>
      <c r="O49">
        <v>13.320429898513821</v>
      </c>
      <c r="P49">
        <v>5.9734189931555894</v>
      </c>
      <c r="Q49">
        <v>4.6085240499019466</v>
      </c>
      <c r="R49">
        <v>95.761160371207623</v>
      </c>
      <c r="S49">
        <v>92.151862482247864</v>
      </c>
      <c r="T49">
        <v>85.527991462414704</v>
      </c>
      <c r="U49">
        <v>71.903251437127608</v>
      </c>
      <c r="V49">
        <v>36.527584421881123</v>
      </c>
      <c r="W49" t="s">
        <v>146</v>
      </c>
      <c r="X49" t="s">
        <v>147</v>
      </c>
      <c r="Y49" t="s">
        <v>148</v>
      </c>
      <c r="Z49" t="s">
        <v>149</v>
      </c>
      <c r="AA49" t="s">
        <v>150</v>
      </c>
      <c r="AB49" t="s">
        <v>151</v>
      </c>
      <c r="AC49" t="s">
        <v>152</v>
      </c>
      <c r="AD49" t="s">
        <v>153</v>
      </c>
      <c r="AE49" t="s">
        <v>154</v>
      </c>
      <c r="AF49" t="s">
        <v>155</v>
      </c>
      <c r="AG49" t="s">
        <v>156</v>
      </c>
      <c r="AH49" t="s">
        <v>157</v>
      </c>
      <c r="AI49" t="s">
        <v>158</v>
      </c>
      <c r="AJ49" t="s">
        <v>159</v>
      </c>
      <c r="AK49" t="s">
        <v>160</v>
      </c>
      <c r="AL49" t="s">
        <v>161</v>
      </c>
      <c r="AM49" t="s">
        <v>162</v>
      </c>
      <c r="AN49" t="s">
        <v>163</v>
      </c>
      <c r="AO49" t="s">
        <v>164</v>
      </c>
      <c r="AP49" t="s">
        <v>165</v>
      </c>
      <c r="AQ49" t="s">
        <v>166</v>
      </c>
      <c r="AR49" t="s">
        <v>167</v>
      </c>
      <c r="AS49" t="s">
        <v>168</v>
      </c>
      <c r="AT49" t="s">
        <v>169</v>
      </c>
      <c r="AU49" t="s">
        <v>170</v>
      </c>
      <c r="AV49" t="s">
        <v>171</v>
      </c>
      <c r="AW49" t="s">
        <v>172</v>
      </c>
      <c r="AX49" t="s">
        <v>173</v>
      </c>
      <c r="AY49" t="s">
        <v>174</v>
      </c>
      <c r="AZ49" t="s">
        <v>212</v>
      </c>
      <c r="BA49" t="s">
        <v>212</v>
      </c>
      <c r="BB49" t="s">
        <v>212</v>
      </c>
      <c r="BC49" t="s">
        <v>212</v>
      </c>
      <c r="BD49" t="s">
        <v>212</v>
      </c>
      <c r="BE49" t="s">
        <v>212</v>
      </c>
      <c r="BF49">
        <v>59.071835811447052</v>
      </c>
      <c r="BG49">
        <v>30.967176676549379</v>
      </c>
      <c r="BH49">
        <v>54.155256169174393</v>
      </c>
      <c r="BI49">
        <v>74.137493893189514</v>
      </c>
      <c r="BJ49">
        <v>81.029908847127359</v>
      </c>
      <c r="BK49">
        <v>15.235323837449871</v>
      </c>
      <c r="BL49">
        <v>48.064126464010663</v>
      </c>
      <c r="BM49">
        <v>27.453569761932069</v>
      </c>
      <c r="BN49">
        <v>55.745622173748401</v>
      </c>
      <c r="BO49">
        <v>49.609077081820281</v>
      </c>
      <c r="BP49">
        <v>78.3941789818807</v>
      </c>
      <c r="BQ49">
        <v>67.624354256007607</v>
      </c>
      <c r="BR49">
        <v>57.954694755201388</v>
      </c>
      <c r="BS49">
        <v>4.1915200487125706</v>
      </c>
      <c r="BT49">
        <v>40.207125943166957</v>
      </c>
      <c r="BU49">
        <v>48.048614949647629</v>
      </c>
      <c r="BV49">
        <v>34.325988364611298</v>
      </c>
      <c r="BW49">
        <v>74.377534313131278</v>
      </c>
      <c r="BX49">
        <v>10.22263952826235</v>
      </c>
      <c r="BY49">
        <v>31.219131059217339</v>
      </c>
      <c r="BZ49">
        <v>80.050138029984979</v>
      </c>
      <c r="CA49">
        <v>31.313823233886151</v>
      </c>
      <c r="CB49">
        <v>73.777848734446778</v>
      </c>
      <c r="CC49">
        <v>18.416835043729211</v>
      </c>
      <c r="CD49">
        <v>66.471639716809847</v>
      </c>
      <c r="CE49">
        <v>15.436977064347509</v>
      </c>
      <c r="CF49">
        <v>43.778938893023067</v>
      </c>
      <c r="CG49">
        <v>68.600630359592543</v>
      </c>
      <c r="CH49">
        <v>43.93020400202284</v>
      </c>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row>
    <row r="50">
      <c r="A50" t="s">
        <v>423</v>
      </c>
      <c r="B50">
        <v>2006</v>
      </c>
      <c r="C50" t="s">
        <v>426</v>
      </c>
      <c r="D50">
        <v>151</v>
      </c>
      <c r="E50" t="s">
        <v>108</v>
      </c>
      <c r="F50" t="s">
        <v>49</v>
      </c>
      <c r="G50" t="s">
        <v>212</v>
      </c>
      <c r="H50">
        <v>2.8556762981100232</v>
      </c>
      <c r="I50">
        <v>6.4483673011131417</v>
      </c>
      <c r="J50">
        <v>14.013405754867369</v>
      </c>
      <c r="K50">
        <v>21.48379550145097</v>
      </c>
      <c r="L50">
        <v>12.4009022629595</v>
      </c>
      <c r="M50">
        <v>29.3952205398326</v>
      </c>
      <c r="N50">
        <v>39.946245165320107</v>
      </c>
      <c r="O50">
        <v>31.419766403890549</v>
      </c>
      <c r="P50">
        <v>16.836271952307481</v>
      </c>
      <c r="Q50">
        <v>6.0886396254510258</v>
      </c>
      <c r="R50">
        <v>2.10188817730561</v>
      </c>
      <c r="S50">
        <v>3.1319210010732652</v>
      </c>
      <c r="T50">
        <v>5.4617311116473166</v>
      </c>
      <c r="U50">
        <v>7.7679553965746138</v>
      </c>
      <c r="V50">
        <v>9.089332534803491</v>
      </c>
      <c r="W50" t="s">
        <v>146</v>
      </c>
      <c r="X50" t="s">
        <v>147</v>
      </c>
      <c r="Y50" t="s">
        <v>148</v>
      </c>
      <c r="Z50" t="s">
        <v>149</v>
      </c>
      <c r="AA50" t="s">
        <v>150</v>
      </c>
      <c r="AB50" t="s">
        <v>151</v>
      </c>
      <c r="AC50" t="s">
        <v>152</v>
      </c>
      <c r="AD50" t="s">
        <v>153</v>
      </c>
      <c r="AE50" t="s">
        <v>154</v>
      </c>
      <c r="AF50" t="s">
        <v>155</v>
      </c>
      <c r="AG50" t="s">
        <v>156</v>
      </c>
      <c r="AH50" t="s">
        <v>157</v>
      </c>
      <c r="AI50" t="s">
        <v>158</v>
      </c>
      <c r="AJ50" t="s">
        <v>159</v>
      </c>
      <c r="AK50" t="s">
        <v>160</v>
      </c>
      <c r="AL50" t="s">
        <v>161</v>
      </c>
      <c r="AM50" t="s">
        <v>162</v>
      </c>
      <c r="AN50" t="s">
        <v>163</v>
      </c>
      <c r="AO50" t="s">
        <v>164</v>
      </c>
      <c r="AP50" t="s">
        <v>165</v>
      </c>
      <c r="AQ50" t="s">
        <v>166</v>
      </c>
      <c r="AR50" t="s">
        <v>167</v>
      </c>
      <c r="AS50" t="s">
        <v>168</v>
      </c>
      <c r="AT50" t="s">
        <v>169</v>
      </c>
      <c r="AU50" t="s">
        <v>170</v>
      </c>
      <c r="AV50" t="s">
        <v>171</v>
      </c>
      <c r="AW50" t="s">
        <v>172</v>
      </c>
      <c r="AX50" t="s">
        <v>173</v>
      </c>
      <c r="AY50" t="s">
        <v>174</v>
      </c>
      <c r="AZ50" t="s">
        <v>212</v>
      </c>
      <c r="BA50" t="s">
        <v>212</v>
      </c>
      <c r="BB50" t="s">
        <v>212</v>
      </c>
      <c r="BC50" t="s">
        <v>212</v>
      </c>
      <c r="BD50" t="s">
        <v>212</v>
      </c>
      <c r="BE50" t="s">
        <v>212</v>
      </c>
      <c r="BF50">
        <v>10.374656791841019</v>
      </c>
      <c r="BG50">
        <v>16.81130436182389</v>
      </c>
      <c r="BH50">
        <v>22.72601605645772</v>
      </c>
      <c r="BI50">
        <v>9.4080334134216947</v>
      </c>
      <c r="BJ50">
        <v>3.4762322349497161</v>
      </c>
      <c r="BK50">
        <v>25.87110421013282</v>
      </c>
      <c r="BL50">
        <v>9.2155089660113116</v>
      </c>
      <c r="BM50">
        <v>9.7764706101097634</v>
      </c>
      <c r="BN50">
        <v>6.8134576745308522</v>
      </c>
      <c r="BO50">
        <v>9.3953400091050678</v>
      </c>
      <c r="BP50">
        <v>6.2069847042960093</v>
      </c>
      <c r="BQ50">
        <v>14.40204257486354</v>
      </c>
      <c r="BR50">
        <v>9.0701034965420284</v>
      </c>
      <c r="BS50">
        <v>4.3568732618295956</v>
      </c>
      <c r="BT50">
        <v>21.1625910351489</v>
      </c>
      <c r="BU50">
        <v>20.195057842668849</v>
      </c>
      <c r="BV50">
        <v>47.160576378562673</v>
      </c>
      <c r="BW50">
        <v>6.7812700890080606</v>
      </c>
      <c r="BX50">
        <v>14.3555731431381</v>
      </c>
      <c r="BY50">
        <v>21.25344057086668</v>
      </c>
      <c r="BZ50">
        <v>3.0441275682382698</v>
      </c>
      <c r="CA50">
        <v>14.79359557531804</v>
      </c>
      <c r="CB50">
        <v>7.7128486940728029</v>
      </c>
      <c r="CC50">
        <v>20.49226027115731</v>
      </c>
      <c r="CD50">
        <v>13.362661020788909</v>
      </c>
      <c r="CE50">
        <v>33.19960776222694</v>
      </c>
      <c r="CF50">
        <v>10.528426343387331</v>
      </c>
      <c r="CG50">
        <v>8.0714010518415762</v>
      </c>
      <c r="CH50">
        <v>20.99791194802712</v>
      </c>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row>
    <row r="51">
      <c r="A51" t="s">
        <v>423</v>
      </c>
      <c r="B51">
        <v>2006</v>
      </c>
      <c r="C51" t="s">
        <v>426</v>
      </c>
      <c r="D51">
        <v>152</v>
      </c>
      <c r="E51" t="s">
        <v>108</v>
      </c>
      <c r="F51" t="s">
        <v>48</v>
      </c>
      <c r="G51" t="s">
        <v>212</v>
      </c>
      <c r="H51">
        <v>4.9872968743616983</v>
      </c>
      <c r="I51">
        <v>10.755769642393361</v>
      </c>
      <c r="J51">
        <v>20.395727316450792</v>
      </c>
      <c r="K51">
        <v>43.811412233276378</v>
      </c>
      <c r="L51">
        <v>81.562519078425666</v>
      </c>
      <c r="M51">
        <v>17.61021628463488</v>
      </c>
      <c r="N51">
        <v>38.655736948541978</v>
      </c>
      <c r="O51">
        <v>60.370909410099117</v>
      </c>
      <c r="P51">
        <v>81.060945015243817</v>
      </c>
      <c r="Q51">
        <v>93.535915579664476</v>
      </c>
      <c r="R51">
        <v>4.1255290486103124</v>
      </c>
      <c r="S51">
        <v>7.7932664277120436</v>
      </c>
      <c r="T51">
        <v>12.84143580289229</v>
      </c>
      <c r="U51">
        <v>22.8996689397291</v>
      </c>
      <c r="V51">
        <v>56.00635095451694</v>
      </c>
      <c r="W51" t="s">
        <v>146</v>
      </c>
      <c r="X51" t="s">
        <v>147</v>
      </c>
      <c r="Y51" t="s">
        <v>148</v>
      </c>
      <c r="Z51" t="s">
        <v>149</v>
      </c>
      <c r="AA51" t="s">
        <v>150</v>
      </c>
      <c r="AB51" t="s">
        <v>151</v>
      </c>
      <c r="AC51" t="s">
        <v>152</v>
      </c>
      <c r="AD51" t="s">
        <v>153</v>
      </c>
      <c r="AE51" t="s">
        <v>154</v>
      </c>
      <c r="AF51" t="s">
        <v>155</v>
      </c>
      <c r="AG51" t="s">
        <v>156</v>
      </c>
      <c r="AH51" t="s">
        <v>157</v>
      </c>
      <c r="AI51" t="s">
        <v>158</v>
      </c>
      <c r="AJ51" t="s">
        <v>159</v>
      </c>
      <c r="AK51" t="s">
        <v>160</v>
      </c>
      <c r="AL51" t="s">
        <v>161</v>
      </c>
      <c r="AM51" t="s">
        <v>162</v>
      </c>
      <c r="AN51" t="s">
        <v>163</v>
      </c>
      <c r="AO51" t="s">
        <v>164</v>
      </c>
      <c r="AP51" t="s">
        <v>165</v>
      </c>
      <c r="AQ51" t="s">
        <v>166</v>
      </c>
      <c r="AR51" t="s">
        <v>167</v>
      </c>
      <c r="AS51" t="s">
        <v>168</v>
      </c>
      <c r="AT51" t="s">
        <v>169</v>
      </c>
      <c r="AU51" t="s">
        <v>170</v>
      </c>
      <c r="AV51" t="s">
        <v>171</v>
      </c>
      <c r="AW51" t="s">
        <v>172</v>
      </c>
      <c r="AX51" t="s">
        <v>173</v>
      </c>
      <c r="AY51" t="s">
        <v>174</v>
      </c>
      <c r="AZ51" t="s">
        <v>212</v>
      </c>
      <c r="BA51" t="s">
        <v>212</v>
      </c>
      <c r="BB51" t="s">
        <v>212</v>
      </c>
      <c r="BC51" t="s">
        <v>212</v>
      </c>
      <c r="BD51" t="s">
        <v>212</v>
      </c>
      <c r="BE51" t="s">
        <v>212</v>
      </c>
      <c r="BF51">
        <v>32.626569598265</v>
      </c>
      <c r="BG51">
        <v>64.59504948349489</v>
      </c>
      <c r="BH51">
        <v>54.058447426496443</v>
      </c>
      <c r="BI51">
        <v>17.76561919922807</v>
      </c>
      <c r="BJ51">
        <v>15.818821615773521</v>
      </c>
      <c r="BK51">
        <v>66.744799198903067</v>
      </c>
      <c r="BL51">
        <v>44.456657788593837</v>
      </c>
      <c r="BM51">
        <v>65.653702709736919</v>
      </c>
      <c r="BN51">
        <v>37.867881775574197</v>
      </c>
      <c r="BO51">
        <v>41.97055662997716</v>
      </c>
      <c r="BP51">
        <v>16.213986247539811</v>
      </c>
      <c r="BQ51">
        <v>49.783008483322646</v>
      </c>
      <c r="BR51">
        <v>35.581270863892229</v>
      </c>
      <c r="BS51">
        <v>92.234931054488342</v>
      </c>
      <c r="BT51">
        <v>48.790490109279368</v>
      </c>
      <c r="BU51">
        <v>33.217425914104901</v>
      </c>
      <c r="BV51">
        <v>48.218029293982092</v>
      </c>
      <c r="BW51">
        <v>20.344197517728269</v>
      </c>
      <c r="BX51">
        <v>83.702225896386437</v>
      </c>
      <c r="BY51">
        <v>64.131225260395325</v>
      </c>
      <c r="BZ51">
        <v>17.95240666019318</v>
      </c>
      <c r="CA51">
        <v>56.592190757806151</v>
      </c>
      <c r="CB51">
        <v>20.490152033771391</v>
      </c>
      <c r="CC51">
        <v>68.324568933324031</v>
      </c>
      <c r="CD51">
        <v>30.14836278939536</v>
      </c>
      <c r="CE51">
        <v>63.640682010361928</v>
      </c>
      <c r="CF51">
        <v>46.550769158229521</v>
      </c>
      <c r="CG51">
        <v>25.236951475728851</v>
      </c>
      <c r="CH51">
        <v>37.585813218150719</v>
      </c>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row>
    <row r="52">
      <c r="A52" t="s">
        <v>423</v>
      </c>
      <c r="B52">
        <v>2006</v>
      </c>
      <c r="C52" t="s">
        <v>426</v>
      </c>
      <c r="D52">
        <v>153</v>
      </c>
      <c r="E52" t="s">
        <v>61</v>
      </c>
      <c r="F52" t="s">
        <v>196</v>
      </c>
      <c r="G52" t="s">
        <v>212</v>
      </c>
      <c r="H52">
        <v>0.16279924244087171</v>
      </c>
      <c r="I52">
        <v>0.7807881626607015</v>
      </c>
      <c r="J52">
        <v>3.6059534491982008</v>
      </c>
      <c r="K52">
        <v>11.167889456438861</v>
      </c>
      <c r="L52">
        <v>30.22290165518606</v>
      </c>
      <c r="M52">
        <v>9.1257130134069797</v>
      </c>
      <c r="N52">
        <v>19.967080574619899</v>
      </c>
      <c r="O52">
        <v>28.284239615601681</v>
      </c>
      <c r="P52">
        <v>37.629559092849789</v>
      </c>
      <c r="Q52">
        <v>45.429112623515138</v>
      </c>
      <c r="R52">
        <v>0.0087470505485795994</v>
      </c>
      <c r="S52">
        <v>0.020595119473685301</v>
      </c>
      <c r="T52">
        <v>0.28614116059272843</v>
      </c>
      <c r="U52">
        <v>0.72685668849213592</v>
      </c>
      <c r="V52">
        <v>2.7494688183245328</v>
      </c>
      <c r="W52" t="s">
        <v>146</v>
      </c>
      <c r="X52" t="s">
        <v>147</v>
      </c>
      <c r="Y52" t="s">
        <v>148</v>
      </c>
      <c r="Z52" t="s">
        <v>149</v>
      </c>
      <c r="AA52" t="s">
        <v>150</v>
      </c>
      <c r="AB52" t="s">
        <v>151</v>
      </c>
      <c r="AC52" t="s">
        <v>152</v>
      </c>
      <c r="AD52" t="s">
        <v>153</v>
      </c>
      <c r="AE52" t="s">
        <v>154</v>
      </c>
      <c r="AF52" t="s">
        <v>155</v>
      </c>
      <c r="AG52" t="s">
        <v>156</v>
      </c>
      <c r="AH52" t="s">
        <v>157</v>
      </c>
      <c r="AI52" t="s">
        <v>158</v>
      </c>
      <c r="AJ52" t="s">
        <v>159</v>
      </c>
      <c r="AK52" t="s">
        <v>160</v>
      </c>
      <c r="AL52" t="s">
        <v>161</v>
      </c>
      <c r="AM52" t="s">
        <v>162</v>
      </c>
      <c r="AN52" t="s">
        <v>163</v>
      </c>
      <c r="AO52" t="s">
        <v>164</v>
      </c>
      <c r="AP52" t="s">
        <v>165</v>
      </c>
      <c r="AQ52" t="s">
        <v>166</v>
      </c>
      <c r="AR52" t="s">
        <v>167</v>
      </c>
      <c r="AS52" t="s">
        <v>168</v>
      </c>
      <c r="AT52" t="s">
        <v>169</v>
      </c>
      <c r="AU52" t="s">
        <v>170</v>
      </c>
      <c r="AV52" t="s">
        <v>171</v>
      </c>
      <c r="AW52" t="s">
        <v>172</v>
      </c>
      <c r="AX52" t="s">
        <v>173</v>
      </c>
      <c r="AY52" t="s">
        <v>174</v>
      </c>
      <c r="AZ52" t="s">
        <v>212</v>
      </c>
      <c r="BA52" t="s">
        <v>212</v>
      </c>
      <c r="BB52" t="s">
        <v>212</v>
      </c>
      <c r="BC52" t="s">
        <v>212</v>
      </c>
      <c r="BD52" t="s">
        <v>212</v>
      </c>
      <c r="BE52" t="s">
        <v>212</v>
      </c>
      <c r="BF52">
        <v>7.4100883036077692</v>
      </c>
      <c r="BG52">
        <v>3.9392425363296688</v>
      </c>
      <c r="BH52">
        <v>0.48259018330476983</v>
      </c>
      <c r="BI52">
        <v>1.8815134658903101</v>
      </c>
      <c r="BJ52">
        <v>0.72689024519238288</v>
      </c>
      <c r="BK52">
        <v>69.023350353275632</v>
      </c>
      <c r="BL52">
        <v>27.7877655912006</v>
      </c>
      <c r="BM52">
        <v>2.2139413176828211</v>
      </c>
      <c r="BN52">
        <v>3.5997700553756919</v>
      </c>
      <c r="BO52">
        <v>15.779737858942349</v>
      </c>
      <c r="BP52">
        <v>1.5894418818659259</v>
      </c>
      <c r="BQ52">
        <v>5.7316514572153769</v>
      </c>
      <c r="BR52">
        <v>8.5704912018482666</v>
      </c>
      <c r="BS52">
        <v>1.443873246580923</v>
      </c>
      <c r="BT52">
        <v>0.70938107779028259</v>
      </c>
      <c r="BU52">
        <v>28.308805984261781</v>
      </c>
      <c r="BV52">
        <v>0.2323220687713661</v>
      </c>
      <c r="BW52">
        <v>4.987160902725515</v>
      </c>
      <c r="BX52">
        <v>0</v>
      </c>
      <c r="BY52">
        <v>0.75831391732453512</v>
      </c>
      <c r="BZ52">
        <v>1.7053762083819179</v>
      </c>
      <c r="CA52">
        <v>26.774560251992821</v>
      </c>
      <c r="CB52">
        <v>4.2431060519739949</v>
      </c>
      <c r="CC52">
        <v>7.3348418956635486</v>
      </c>
      <c r="CD52">
        <v>5.1099865726982934</v>
      </c>
      <c r="CE52">
        <v>0.097357956139147495</v>
      </c>
      <c r="CF52">
        <v>12.58159806544144</v>
      </c>
      <c r="CG52">
        <v>4.858232750591001</v>
      </c>
      <c r="CH52">
        <v>3.2277600380049298</v>
      </c>
      <c r="CI52"/>
      <c r="CJ52"/>
      <c r="CK52"/>
      <c r="CL52"/>
      <c r="CM52"/>
      <c r="CN52"/>
      <c r="CO52">
        <v>176.87473700000001</v>
      </c>
      <c r="CP52">
        <v>848.05706300000054</v>
      </c>
      <c r="CQ52">
        <v>3916.1794579999669</v>
      </c>
      <c r="CR52">
        <v>12134.30191899998</v>
      </c>
      <c r="CS52">
        <v>32837.040530000522</v>
      </c>
      <c r="CT52">
        <v>3055.6374529999721</v>
      </c>
      <c r="CU52">
        <v>6691.6595269999771</v>
      </c>
      <c r="CV52">
        <v>9476.8034080000398</v>
      </c>
      <c r="CW52">
        <v>12619.913935999941</v>
      </c>
      <c r="CX52">
        <v>15220.05662799966</v>
      </c>
      <c r="CY52">
        <v>6.5732140000000001</v>
      </c>
      <c r="CZ52">
        <v>15.461854000000001</v>
      </c>
      <c r="DA52">
        <v>215.007586</v>
      </c>
      <c r="DB52">
        <v>546.25075200000015</v>
      </c>
      <c r="DC52">
        <v>2065.089349000003</v>
      </c>
      <c r="DD52">
        <v>2829.099585999933</v>
      </c>
      <c r="DE52">
        <v>23.138186000000001</v>
      </c>
      <c r="DF52">
        <v>68.793715999999989</v>
      </c>
      <c r="DG52">
        <v>836.54302200000132</v>
      </c>
      <c r="DH52">
        <v>85.820930000000033</v>
      </c>
      <c r="DI52">
        <v>4378.9787649999626</v>
      </c>
      <c r="DJ52">
        <v>7241.779945000023</v>
      </c>
      <c r="DK52">
        <v>16.380182000000001</v>
      </c>
      <c r="DL52">
        <v>108.8952219999999</v>
      </c>
      <c r="DM52">
        <v>1650.9061379999921</v>
      </c>
      <c r="DN52">
        <v>236.24369999999999</v>
      </c>
      <c r="DO52">
        <v>293.34540000000021</v>
      </c>
      <c r="DP52">
        <v>2632.5979160000002</v>
      </c>
      <c r="DQ52">
        <v>201.37884299999999</v>
      </c>
      <c r="DR52">
        <v>10.025748</v>
      </c>
      <c r="DS52">
        <v>14523.72869899981</v>
      </c>
      <c r="DT52">
        <v>2.4819930000000001</v>
      </c>
      <c r="DU52">
        <v>1699.5466510000081</v>
      </c>
      <c r="DV52">
        <v>0</v>
      </c>
      <c r="DW52">
        <v>5.7555210000000017</v>
      </c>
      <c r="DX52">
        <v>336.53817900000001</v>
      </c>
      <c r="DY52">
        <v>3536.3389809999949</v>
      </c>
      <c r="DZ52">
        <v>1330.5515220000009</v>
      </c>
      <c r="EA52">
        <v>23.374027000000019</v>
      </c>
      <c r="EB52">
        <v>1445.7229300000049</v>
      </c>
      <c r="EC52">
        <v>1.7512730000000001</v>
      </c>
      <c r="ED52">
        <v>550.93840200000045</v>
      </c>
      <c r="EE52">
        <v>4476.6511949999558</v>
      </c>
      <c r="EF52">
        <v>1365.147035000002</v>
      </c>
      <c r="EG52"/>
      <c r="EH52"/>
      <c r="EI52"/>
      <c r="EJ52"/>
      <c r="EK52"/>
      <c r="EL52"/>
    </row>
    <row r="53">
      <c r="A53" t="s">
        <v>423</v>
      </c>
      <c r="B53">
        <v>2006</v>
      </c>
      <c r="C53" t="s">
        <v>426</v>
      </c>
      <c r="D53">
        <v>154</v>
      </c>
      <c r="E53" t="s">
        <v>61</v>
      </c>
      <c r="F53" t="s">
        <v>197</v>
      </c>
      <c r="G53" t="s">
        <v>212</v>
      </c>
      <c r="H53">
        <v>1.2133005573337901</v>
      </c>
      <c r="I53">
        <v>4.9038234127708797</v>
      </c>
      <c r="J53">
        <v>14.92377469030723</v>
      </c>
      <c r="K53">
        <v>36.423911970920251</v>
      </c>
      <c r="L53">
        <v>50.051376284939323</v>
      </c>
      <c r="M53">
        <v>19.363893154758578</v>
      </c>
      <c r="N53">
        <v>38.054925808421501</v>
      </c>
      <c r="O53">
        <v>47.210534624094919</v>
      </c>
      <c r="P53">
        <v>47.485943241227133</v>
      </c>
      <c r="Q53">
        <v>44.326864771400899</v>
      </c>
      <c r="R53">
        <v>0.6932665755315085</v>
      </c>
      <c r="S53">
        <v>1.96222456339164</v>
      </c>
      <c r="T53">
        <v>5.7608081660677959</v>
      </c>
      <c r="U53">
        <v>15.0907001970055</v>
      </c>
      <c r="V53">
        <v>44.353183564470967</v>
      </c>
      <c r="W53" t="s">
        <v>146</v>
      </c>
      <c r="X53" t="s">
        <v>147</v>
      </c>
      <c r="Y53" t="s">
        <v>148</v>
      </c>
      <c r="Z53" t="s">
        <v>149</v>
      </c>
      <c r="AA53" t="s">
        <v>150</v>
      </c>
      <c r="AB53" t="s">
        <v>151</v>
      </c>
      <c r="AC53" t="s">
        <v>152</v>
      </c>
      <c r="AD53" t="s">
        <v>153</v>
      </c>
      <c r="AE53" t="s">
        <v>154</v>
      </c>
      <c r="AF53" t="s">
        <v>155</v>
      </c>
      <c r="AG53" t="s">
        <v>156</v>
      </c>
      <c r="AH53" t="s">
        <v>157</v>
      </c>
      <c r="AI53" t="s">
        <v>158</v>
      </c>
      <c r="AJ53" t="s">
        <v>159</v>
      </c>
      <c r="AK53" t="s">
        <v>160</v>
      </c>
      <c r="AL53" t="s">
        <v>161</v>
      </c>
      <c r="AM53" t="s">
        <v>162</v>
      </c>
      <c r="AN53" t="s">
        <v>163</v>
      </c>
      <c r="AO53" t="s">
        <v>164</v>
      </c>
      <c r="AP53" t="s">
        <v>165</v>
      </c>
      <c r="AQ53" t="s">
        <v>166</v>
      </c>
      <c r="AR53" t="s">
        <v>167</v>
      </c>
      <c r="AS53" t="s">
        <v>168</v>
      </c>
      <c r="AT53" t="s">
        <v>169</v>
      </c>
      <c r="AU53" t="s">
        <v>170</v>
      </c>
      <c r="AV53" t="s">
        <v>171</v>
      </c>
      <c r="AW53" t="s">
        <v>172</v>
      </c>
      <c r="AX53" t="s">
        <v>173</v>
      </c>
      <c r="AY53" t="s">
        <v>174</v>
      </c>
      <c r="AZ53" t="s">
        <v>212</v>
      </c>
      <c r="BA53" t="s">
        <v>212</v>
      </c>
      <c r="BB53" t="s">
        <v>212</v>
      </c>
      <c r="BC53" t="s">
        <v>212</v>
      </c>
      <c r="BD53" t="s">
        <v>212</v>
      </c>
      <c r="BE53" t="s">
        <v>212</v>
      </c>
      <c r="BF53">
        <v>28.62306477786235</v>
      </c>
      <c r="BG53">
        <v>20.118713902913509</v>
      </c>
      <c r="BH53">
        <v>23.912646226705199</v>
      </c>
      <c r="BI53">
        <v>19.9462123724348</v>
      </c>
      <c r="BJ53">
        <v>15.945209714719541</v>
      </c>
      <c r="BK53">
        <v>13.467094662062591</v>
      </c>
      <c r="BL53">
        <v>13.39262866980812</v>
      </c>
      <c r="BM53">
        <v>66.310332040213765</v>
      </c>
      <c r="BN53">
        <v>33.55982626911451</v>
      </c>
      <c r="BO53">
        <v>22.726774799186821</v>
      </c>
      <c r="BP53">
        <v>17.34138289655867</v>
      </c>
      <c r="BQ53">
        <v>18.580425064843361</v>
      </c>
      <c r="BR53">
        <v>7.804200496176521</v>
      </c>
      <c r="BS53">
        <v>72.783784580760852</v>
      </c>
      <c r="BT53">
        <v>29.791302178572948</v>
      </c>
      <c r="BU53">
        <v>22.634306905934061</v>
      </c>
      <c r="BV53">
        <v>29.374241326369411</v>
      </c>
      <c r="BW53">
        <v>17.20351692168239</v>
      </c>
      <c r="BX53">
        <v>48.665938032948667</v>
      </c>
      <c r="BY53">
        <v>29.37507038555033</v>
      </c>
      <c r="BZ53">
        <v>11.35563654453428</v>
      </c>
      <c r="CA53">
        <v>24.773908580326118</v>
      </c>
      <c r="CB53">
        <v>16.670360006877761</v>
      </c>
      <c r="CC53">
        <v>59.302432927594218</v>
      </c>
      <c r="CD53">
        <v>27.69029414298133</v>
      </c>
      <c r="CE53">
        <v>15.35105008645502</v>
      </c>
      <c r="CF53">
        <v>26.09101120314531</v>
      </c>
      <c r="CG53">
        <v>18.20737973270144</v>
      </c>
      <c r="CH53">
        <v>27.631972333099259</v>
      </c>
      <c r="CI53"/>
      <c r="CJ53"/>
      <c r="CK53"/>
      <c r="CL53"/>
      <c r="CM53"/>
      <c r="CN53"/>
      <c r="CO53">
        <v>1318.201569999999</v>
      </c>
      <c r="CP53">
        <v>5326.3129229999886</v>
      </c>
      <c r="CQ53">
        <v>16207.691170000069</v>
      </c>
      <c r="CR53">
        <v>39575.852415999718</v>
      </c>
      <c r="CS53">
        <v>54380.584974998201</v>
      </c>
      <c r="CT53">
        <v>6483.7714129999822</v>
      </c>
      <c r="CU53">
        <v>12753.52227300003</v>
      </c>
      <c r="CV53">
        <v>15818.17158600002</v>
      </c>
      <c r="CW53">
        <v>15925.47272199994</v>
      </c>
      <c r="CX53">
        <v>14850.771960999889</v>
      </c>
      <c r="CY53">
        <v>520.9744169999999</v>
      </c>
      <c r="CZ53">
        <v>1473.146575</v>
      </c>
      <c r="DA53">
        <v>4328.6937629999966</v>
      </c>
      <c r="DB53">
        <v>11341.033881000039</v>
      </c>
      <c r="DC53">
        <v>33313.08446300037</v>
      </c>
      <c r="DD53">
        <v>10928.00752099997</v>
      </c>
      <c r="DE53">
        <v>118.1726029999999</v>
      </c>
      <c r="DF53">
        <v>3408.7717700000089</v>
      </c>
      <c r="DG53">
        <v>8868.3206779999637</v>
      </c>
      <c r="DH53">
        <v>1882.585074999994</v>
      </c>
      <c r="DI53">
        <v>854.37929700000143</v>
      </c>
      <c r="DJ53">
        <v>3490.257947999999</v>
      </c>
      <c r="DK53">
        <v>490.60708999999918</v>
      </c>
      <c r="DL53">
        <v>1015.205048000003</v>
      </c>
      <c r="DM53">
        <v>2377.7183339999938</v>
      </c>
      <c r="DN53">
        <v>2577.50378</v>
      </c>
      <c r="DO53">
        <v>950.94446400000152</v>
      </c>
      <c r="DP53">
        <v>2397.2163879999989</v>
      </c>
      <c r="DQ53">
        <v>10151.24725300005</v>
      </c>
      <c r="DR53">
        <v>421.04321299999981</v>
      </c>
      <c r="DS53">
        <v>11612.447835999979</v>
      </c>
      <c r="DT53">
        <v>313.8172009999999</v>
      </c>
      <c r="DU53">
        <v>5862.6902440000331</v>
      </c>
      <c r="DV53">
        <v>218.50569399999961</v>
      </c>
      <c r="DW53">
        <v>222.9536219999992</v>
      </c>
      <c r="DX53">
        <v>2240.916242000003</v>
      </c>
      <c r="DY53">
        <v>3272.0962659999918</v>
      </c>
      <c r="DZ53">
        <v>5227.4849149999727</v>
      </c>
      <c r="EA53">
        <v>188.97976099999909</v>
      </c>
      <c r="EB53">
        <v>7834.1679790000026</v>
      </c>
      <c r="EC53">
        <v>276.13438699999949</v>
      </c>
      <c r="ED53">
        <v>1142.505105000002</v>
      </c>
      <c r="EE53">
        <v>16777.31233199983</v>
      </c>
      <c r="EF53">
        <v>11686.65100800003</v>
      </c>
      <c r="EG53"/>
      <c r="EH53"/>
      <c r="EI53"/>
      <c r="EJ53"/>
      <c r="EK53"/>
      <c r="EL53"/>
    </row>
    <row r="54">
      <c r="A54" t="s">
        <v>423</v>
      </c>
      <c r="B54">
        <v>2006</v>
      </c>
      <c r="C54" t="s">
        <v>426</v>
      </c>
      <c r="D54">
        <v>155</v>
      </c>
      <c r="E54" t="s">
        <v>61</v>
      </c>
      <c r="F54" t="s">
        <v>198</v>
      </c>
      <c r="G54" t="s">
        <v>212</v>
      </c>
      <c r="H54">
        <v>1.637462271841901</v>
      </c>
      <c r="I54">
        <v>3.7146614124052211</v>
      </c>
      <c r="J54">
        <v>6.9909295860646754</v>
      </c>
      <c r="K54">
        <v>9.2859498120667361</v>
      </c>
      <c r="L54">
        <v>7.7952600726767072</v>
      </c>
      <c r="M54">
        <v>6.4630799597734629</v>
      </c>
      <c r="N54">
        <v>8.5907122626608032</v>
      </c>
      <c r="O54">
        <v>7.9492513263434494</v>
      </c>
      <c r="P54">
        <v>6.722588299622072</v>
      </c>
      <c r="Q54">
        <v>4.5073389912758932</v>
      </c>
      <c r="R54">
        <v>1.3229352081815049</v>
      </c>
      <c r="S54">
        <v>2.5851272296077412</v>
      </c>
      <c r="T54">
        <v>4.5249745359149243</v>
      </c>
      <c r="U54">
        <v>7.5792700157441963</v>
      </c>
      <c r="V54">
        <v>11.267478119457159</v>
      </c>
      <c r="W54" t="s">
        <v>146</v>
      </c>
      <c r="X54" t="s">
        <v>147</v>
      </c>
      <c r="Y54" t="s">
        <v>148</v>
      </c>
      <c r="Z54" t="s">
        <v>149</v>
      </c>
      <c r="AA54" t="s">
        <v>150</v>
      </c>
      <c r="AB54" t="s">
        <v>151</v>
      </c>
      <c r="AC54" t="s">
        <v>152</v>
      </c>
      <c r="AD54" t="s">
        <v>153</v>
      </c>
      <c r="AE54" t="s">
        <v>154</v>
      </c>
      <c r="AF54" t="s">
        <v>155</v>
      </c>
      <c r="AG54" t="s">
        <v>156</v>
      </c>
      <c r="AH54" t="s">
        <v>157</v>
      </c>
      <c r="AI54" t="s">
        <v>158</v>
      </c>
      <c r="AJ54" t="s">
        <v>159</v>
      </c>
      <c r="AK54" t="s">
        <v>160</v>
      </c>
      <c r="AL54" t="s">
        <v>161</v>
      </c>
      <c r="AM54" t="s">
        <v>162</v>
      </c>
      <c r="AN54" t="s">
        <v>163</v>
      </c>
      <c r="AO54" t="s">
        <v>164</v>
      </c>
      <c r="AP54" t="s">
        <v>165</v>
      </c>
      <c r="AQ54" t="s">
        <v>166</v>
      </c>
      <c r="AR54" t="s">
        <v>167</v>
      </c>
      <c r="AS54" t="s">
        <v>168</v>
      </c>
      <c r="AT54" t="s">
        <v>169</v>
      </c>
      <c r="AU54" t="s">
        <v>170</v>
      </c>
      <c r="AV54" t="s">
        <v>171</v>
      </c>
      <c r="AW54" t="s">
        <v>172</v>
      </c>
      <c r="AX54" t="s">
        <v>173</v>
      </c>
      <c r="AY54" t="s">
        <v>174</v>
      </c>
      <c r="AZ54" t="s">
        <v>212</v>
      </c>
      <c r="BA54" t="s">
        <v>212</v>
      </c>
      <c r="BB54" t="s">
        <v>212</v>
      </c>
      <c r="BC54" t="s">
        <v>212</v>
      </c>
      <c r="BD54" t="s">
        <v>212</v>
      </c>
      <c r="BE54" t="s">
        <v>212</v>
      </c>
      <c r="BF54">
        <v>1.9984664370681009</v>
      </c>
      <c r="BG54">
        <v>7.4524733263642728</v>
      </c>
      <c r="BH54">
        <v>9.0588677583523065</v>
      </c>
      <c r="BI54">
        <v>2.0095865614460151</v>
      </c>
      <c r="BJ54">
        <v>1.321687550626842</v>
      </c>
      <c r="BK54">
        <v>0.84783073855270141</v>
      </c>
      <c r="BL54">
        <v>10.583661330402171</v>
      </c>
      <c r="BM54">
        <v>0.96450106320645024</v>
      </c>
      <c r="BN54">
        <v>5.7533695956670803</v>
      </c>
      <c r="BO54">
        <v>9.1220948059787244</v>
      </c>
      <c r="BP54">
        <v>0.9671925653378618</v>
      </c>
      <c r="BQ54">
        <v>1.9901234290979311</v>
      </c>
      <c r="BR54">
        <v>19.39824381214099</v>
      </c>
      <c r="BS54">
        <v>19.17501036830868</v>
      </c>
      <c r="BT54">
        <v>4.2457492820600393</v>
      </c>
      <c r="BU54">
        <v>0.83764837652534563</v>
      </c>
      <c r="BV54">
        <v>17.13716826350867</v>
      </c>
      <c r="BW54">
        <v>2.4662463967010559</v>
      </c>
      <c r="BX54">
        <v>22.239956578196772</v>
      </c>
      <c r="BY54">
        <v>24.33951174551251</v>
      </c>
      <c r="BZ54">
        <v>0.86139222595543463</v>
      </c>
      <c r="CA54">
        <v>11.258234503769589</v>
      </c>
      <c r="CB54">
        <v>3.5588082430099299</v>
      </c>
      <c r="CC54">
        <v>3.8797176815272709</v>
      </c>
      <c r="CD54">
        <v>0.27312966733314059</v>
      </c>
      <c r="CE54">
        <v>31.786771805970488</v>
      </c>
      <c r="CF54">
        <v>16.786015313550379</v>
      </c>
      <c r="CG54">
        <v>3.520029373435007</v>
      </c>
      <c r="CH54">
        <v>16.031985539207302</v>
      </c>
      <c r="CI54"/>
      <c r="CJ54"/>
      <c r="CK54"/>
      <c r="CL54"/>
      <c r="CM54"/>
      <c r="CN54"/>
      <c r="CO54">
        <v>1779.035972999998</v>
      </c>
      <c r="CP54">
        <v>4034.6985240000008</v>
      </c>
      <c r="CQ54">
        <v>7592.370568000053</v>
      </c>
      <c r="CR54">
        <v>10089.50877100005</v>
      </c>
      <c r="CS54">
        <v>8469.5134130000533</v>
      </c>
      <c r="CT54">
        <v>2164.0861549999968</v>
      </c>
      <c r="CU54">
        <v>2879.0449029999991</v>
      </c>
      <c r="CV54">
        <v>2663.4441329999991</v>
      </c>
      <c r="CW54">
        <v>2254.5702849999998</v>
      </c>
      <c r="CX54">
        <v>1510.087931</v>
      </c>
      <c r="CY54">
        <v>994.15639399999964</v>
      </c>
      <c r="CZ54">
        <v>1940.792809999999</v>
      </c>
      <c r="DA54">
        <v>3400.083545</v>
      </c>
      <c r="DB54">
        <v>5696.008596000027</v>
      </c>
      <c r="DC54">
        <v>8462.8524970000581</v>
      </c>
      <c r="DD54">
        <v>762.99503299999992</v>
      </c>
      <c r="DE54">
        <v>43.774078999999993</v>
      </c>
      <c r="DF54">
        <v>1291.3507100000011</v>
      </c>
      <c r="DG54">
        <v>893.4858270000002</v>
      </c>
      <c r="DH54">
        <v>156.04619199999999</v>
      </c>
      <c r="DI54">
        <v>53.788069999999998</v>
      </c>
      <c r="DJ54">
        <v>2758.211923000003</v>
      </c>
      <c r="DK54">
        <v>7.1360080000000012</v>
      </c>
      <c r="DL54">
        <v>174.042911</v>
      </c>
      <c r="DM54">
        <v>954.37087999999926</v>
      </c>
      <c r="DN54">
        <v>143.756845</v>
      </c>
      <c r="DO54">
        <v>101.854336</v>
      </c>
      <c r="DP54">
        <v>5958.5588540000226</v>
      </c>
      <c r="DQ54">
        <v>2674.3631489999971</v>
      </c>
      <c r="DR54">
        <v>60.005565000000033</v>
      </c>
      <c r="DS54">
        <v>429.75241599999998</v>
      </c>
      <c r="DT54">
        <v>183.08347499999991</v>
      </c>
      <c r="DU54">
        <v>840.45830599999999</v>
      </c>
      <c r="DV54">
        <v>99.855408999999938</v>
      </c>
      <c r="DW54">
        <v>184.73427399999991</v>
      </c>
      <c r="DX54">
        <v>169.98675700000001</v>
      </c>
      <c r="DY54">
        <v>1486.968718000001</v>
      </c>
      <c r="DZ54">
        <v>1115.969685</v>
      </c>
      <c r="EA54">
        <v>12.363542000000001</v>
      </c>
      <c r="EB54">
        <v>77.274141000000014</v>
      </c>
      <c r="EC54">
        <v>571.7798259999995</v>
      </c>
      <c r="ED54">
        <v>735.04656600000112</v>
      </c>
      <c r="EE54">
        <v>3243.5547060000008</v>
      </c>
      <c r="EF54">
        <v>6780.5590460000349</v>
      </c>
      <c r="EG54"/>
      <c r="EH54"/>
      <c r="EI54"/>
      <c r="EJ54"/>
      <c r="EK54"/>
      <c r="EL54"/>
    </row>
    <row r="55">
      <c r="A55" t="s">
        <v>423</v>
      </c>
      <c r="B55">
        <v>2006</v>
      </c>
      <c r="C55" t="s">
        <v>426</v>
      </c>
      <c r="D55">
        <v>156</v>
      </c>
      <c r="E55" t="s">
        <v>61</v>
      </c>
      <c r="F55" t="s">
        <v>199</v>
      </c>
      <c r="G55" t="s">
        <v>212</v>
      </c>
      <c r="H55">
        <v>0.10801833099288929</v>
      </c>
      <c r="I55">
        <v>0.31620712978023818</v>
      </c>
      <c r="J55">
        <v>1.208800289541955</v>
      </c>
      <c r="K55">
        <v>2.2372942846698338</v>
      </c>
      <c r="L55">
        <v>2.8916928474210151</v>
      </c>
      <c r="M55">
        <v>3.4940464998985941</v>
      </c>
      <c r="N55">
        <v>4.6959800991125471</v>
      </c>
      <c r="O55">
        <v>4.3187446522293369</v>
      </c>
      <c r="P55">
        <v>3.6121442502332051</v>
      </c>
      <c r="Q55">
        <v>4.0874422742860199</v>
      </c>
      <c r="R55">
        <v>0.054522431516967</v>
      </c>
      <c r="S55">
        <v>0.034767214271293999</v>
      </c>
      <c r="T55">
        <v>0.076719895210948602</v>
      </c>
      <c r="U55">
        <v>0.18088511620091929</v>
      </c>
      <c r="V55">
        <v>0.41816738215629451</v>
      </c>
      <c r="W55" t="s">
        <v>146</v>
      </c>
      <c r="X55" t="s">
        <v>147</v>
      </c>
      <c r="Y55" t="s">
        <v>148</v>
      </c>
      <c r="Z55" t="s">
        <v>149</v>
      </c>
      <c r="AA55" t="s">
        <v>150</v>
      </c>
      <c r="AB55" t="s">
        <v>151</v>
      </c>
      <c r="AC55" t="s">
        <v>152</v>
      </c>
      <c r="AD55" t="s">
        <v>153</v>
      </c>
      <c r="AE55" t="s">
        <v>154</v>
      </c>
      <c r="AF55" t="s">
        <v>155</v>
      </c>
      <c r="AG55" t="s">
        <v>156</v>
      </c>
      <c r="AH55" t="s">
        <v>157</v>
      </c>
      <c r="AI55" t="s">
        <v>158</v>
      </c>
      <c r="AJ55" t="s">
        <v>159</v>
      </c>
      <c r="AK55" t="s">
        <v>160</v>
      </c>
      <c r="AL55" t="s">
        <v>161</v>
      </c>
      <c r="AM55" t="s">
        <v>162</v>
      </c>
      <c r="AN55" t="s">
        <v>163</v>
      </c>
      <c r="AO55" t="s">
        <v>164</v>
      </c>
      <c r="AP55" t="s">
        <v>165</v>
      </c>
      <c r="AQ55" t="s">
        <v>166</v>
      </c>
      <c r="AR55" t="s">
        <v>167</v>
      </c>
      <c r="AS55" t="s">
        <v>168</v>
      </c>
      <c r="AT55" t="s">
        <v>169</v>
      </c>
      <c r="AU55" t="s">
        <v>170</v>
      </c>
      <c r="AV55" t="s">
        <v>171</v>
      </c>
      <c r="AW55" t="s">
        <v>172</v>
      </c>
      <c r="AX55" t="s">
        <v>173</v>
      </c>
      <c r="AY55" t="s">
        <v>174</v>
      </c>
      <c r="AZ55" t="s">
        <v>212</v>
      </c>
      <c r="BA55" t="s">
        <v>212</v>
      </c>
      <c r="BB55" t="s">
        <v>212</v>
      </c>
      <c r="BC55" t="s">
        <v>212</v>
      </c>
      <c r="BD55" t="s">
        <v>212</v>
      </c>
      <c r="BE55" t="s">
        <v>212</v>
      </c>
      <c r="BF55">
        <v>1.1319453722626029</v>
      </c>
      <c r="BG55">
        <v>2.8447156520437442</v>
      </c>
      <c r="BH55">
        <v>0.1397830193744635</v>
      </c>
      <c r="BI55">
        <v>0.0538525111384002</v>
      </c>
      <c r="BJ55">
        <v>0.30785939796383249</v>
      </c>
      <c r="BK55">
        <v>7.5589524886742891</v>
      </c>
      <c r="BL55">
        <v>0.3434564982972233</v>
      </c>
      <c r="BM55">
        <v>0.46959944376571328</v>
      </c>
      <c r="BN55">
        <v>0.2187688808930506</v>
      </c>
      <c r="BO55">
        <v>0.1721002027265435</v>
      </c>
      <c r="BP55">
        <v>0.69128107243057724</v>
      </c>
      <c r="BQ55">
        <v>4.4561953402457233</v>
      </c>
      <c r="BR55">
        <v>1.1760709238428659</v>
      </c>
      <c r="BS55">
        <v>0.17407191521323589</v>
      </c>
      <c r="BT55">
        <v>1.5327053044468699</v>
      </c>
      <c r="BU55">
        <v>0.90327674918519196</v>
      </c>
      <c r="BV55">
        <v>2.1642863908751528</v>
      </c>
      <c r="BW55">
        <v>1.1427887296154859</v>
      </c>
      <c r="BX55">
        <v>0.1181068151640678</v>
      </c>
      <c r="BY55">
        <v>3.440813096644264</v>
      </c>
      <c r="BZ55">
        <v>0.088693790556326702</v>
      </c>
      <c r="CA55">
        <v>0.61818847317250425</v>
      </c>
      <c r="CB55">
        <v>1.388957493788026</v>
      </c>
      <c r="CC55">
        <v>1.2341721761676681</v>
      </c>
      <c r="CD55">
        <v>9.8846597310005091</v>
      </c>
      <c r="CE55">
        <v>0.47803927079344011</v>
      </c>
      <c r="CF55">
        <v>0.088172722537210799</v>
      </c>
      <c r="CG55">
        <v>1.247159172300192</v>
      </c>
      <c r="CH55">
        <v>0.19515648923665049</v>
      </c>
      <c r="CI55"/>
      <c r="CJ55"/>
      <c r="CK55"/>
      <c r="CL55"/>
      <c r="CM55"/>
      <c r="CN55"/>
      <c r="CO55">
        <v>117.3575109999999</v>
      </c>
      <c r="CP55">
        <v>343.44999399999978</v>
      </c>
      <c r="CQ55">
        <v>1312.7953340000031</v>
      </c>
      <c r="CR55">
        <v>2430.898374999997</v>
      </c>
      <c r="CS55">
        <v>3141.8106810000108</v>
      </c>
      <c r="CT55">
        <v>1169.940292000005</v>
      </c>
      <c r="CU55">
        <v>1573.785404000002</v>
      </c>
      <c r="CV55">
        <v>1447.021189000003</v>
      </c>
      <c r="CW55">
        <v>1211.4133320000001</v>
      </c>
      <c r="CX55">
        <v>1369.4104790000031</v>
      </c>
      <c r="CY55">
        <v>40.972394999999999</v>
      </c>
      <c r="CZ55">
        <v>26.101600999999999</v>
      </c>
      <c r="DA55">
        <v>57.647628999999981</v>
      </c>
      <c r="DB55">
        <v>135.93963199999999</v>
      </c>
      <c r="DC55">
        <v>314.07994200000002</v>
      </c>
      <c r="DD55">
        <v>432.1657249999999</v>
      </c>
      <c r="DE55">
        <v>16.709192000000009</v>
      </c>
      <c r="DF55">
        <v>19.926210000000001</v>
      </c>
      <c r="DG55">
        <v>23.943460000000002</v>
      </c>
      <c r="DH55">
        <v>36.347687999999991</v>
      </c>
      <c r="DI55">
        <v>479.55499499999979</v>
      </c>
      <c r="DJ55">
        <v>89.508326000000011</v>
      </c>
      <c r="DK55">
        <v>3.4744030000000001</v>
      </c>
      <c r="DL55">
        <v>6.6178909999999993</v>
      </c>
      <c r="DM55">
        <v>18.00545</v>
      </c>
      <c r="DN55">
        <v>102.74726</v>
      </c>
      <c r="DO55">
        <v>228.06767199999999</v>
      </c>
      <c r="DP55">
        <v>361.25372400000009</v>
      </c>
      <c r="DQ55">
        <v>24.278032</v>
      </c>
      <c r="DR55">
        <v>21.661864999999999</v>
      </c>
      <c r="DS55">
        <v>463.42281100000019</v>
      </c>
      <c r="DT55">
        <v>23.121969</v>
      </c>
      <c r="DU55">
        <v>389.44457499999959</v>
      </c>
      <c r="DV55">
        <v>0.53028900000000001</v>
      </c>
      <c r="DW55">
        <v>26.11540100000002</v>
      </c>
      <c r="DX55">
        <v>17.502793</v>
      </c>
      <c r="DY55">
        <v>81.649296000000007</v>
      </c>
      <c r="DZ55">
        <v>435.54874299999989</v>
      </c>
      <c r="EA55">
        <v>3.9329510000000001</v>
      </c>
      <c r="EB55">
        <v>2796.578626000015</v>
      </c>
      <c r="EC55">
        <v>8.5989609999999992</v>
      </c>
      <c r="ED55">
        <v>3.8610150000000001</v>
      </c>
      <c r="EE55">
        <v>1149.2031949999989</v>
      </c>
      <c r="EF55">
        <v>82.539376999999988</v>
      </c>
      <c r="EG55"/>
      <c r="EH55"/>
      <c r="EI55"/>
      <c r="EJ55"/>
      <c r="EK55"/>
      <c r="EL55"/>
    </row>
    <row r="56">
      <c r="A56" t="s">
        <v>423</v>
      </c>
      <c r="B56">
        <v>2006</v>
      </c>
      <c r="C56" t="s">
        <v>426</v>
      </c>
      <c r="D56">
        <v>157</v>
      </c>
      <c r="E56" t="s">
        <v>61</v>
      </c>
      <c r="F56" t="s">
        <v>200</v>
      </c>
      <c r="G56" t="s">
        <v>212</v>
      </c>
      <c r="H56">
        <v>0.0100702869080671</v>
      </c>
      <c r="I56">
        <v>0.051251805392685097</v>
      </c>
      <c r="J56">
        <v>0.081119485436075806</v>
      </c>
      <c r="K56">
        <v>0.1002472627608462</v>
      </c>
      <c r="L56">
        <v>0.084125003759198805</v>
      </c>
      <c r="M56">
        <v>0.24404276578924619</v>
      </c>
      <c r="N56">
        <v>0.2060675154296113</v>
      </c>
      <c r="O56">
        <v>0.096686755851423098</v>
      </c>
      <c r="P56">
        <v>0.067384915632166503</v>
      </c>
      <c r="Q56">
        <v>0.091347848205002996</v>
      </c>
      <c r="R56">
        <v>0.00086933909436559998</v>
      </c>
      <c r="S56">
        <v>0.00058322220816919997</v>
      </c>
      <c r="T56">
        <v>0.047406622020388797</v>
      </c>
      <c r="U56">
        <v>0.044303339821501697</v>
      </c>
      <c r="V56">
        <v>0.064771066576511299</v>
      </c>
      <c r="W56" t="s">
        <v>146</v>
      </c>
      <c r="X56" t="s">
        <v>147</v>
      </c>
      <c r="Y56" t="s">
        <v>148</v>
      </c>
      <c r="Z56" t="s">
        <v>149</v>
      </c>
      <c r="AA56" t="s">
        <v>150</v>
      </c>
      <c r="AB56" t="s">
        <v>151</v>
      </c>
      <c r="AC56" t="s">
        <v>152</v>
      </c>
      <c r="AD56" t="s">
        <v>153</v>
      </c>
      <c r="AE56" t="s">
        <v>154</v>
      </c>
      <c r="AF56" t="s">
        <v>155</v>
      </c>
      <c r="AG56" t="s">
        <v>156</v>
      </c>
      <c r="AH56" t="s">
        <v>157</v>
      </c>
      <c r="AI56" t="s">
        <v>158</v>
      </c>
      <c r="AJ56" t="s">
        <v>159</v>
      </c>
      <c r="AK56" t="s">
        <v>160</v>
      </c>
      <c r="AL56" t="s">
        <v>161</v>
      </c>
      <c r="AM56" t="s">
        <v>162</v>
      </c>
      <c r="AN56" t="s">
        <v>163</v>
      </c>
      <c r="AO56" t="s">
        <v>164</v>
      </c>
      <c r="AP56" t="s">
        <v>165</v>
      </c>
      <c r="AQ56" t="s">
        <v>166</v>
      </c>
      <c r="AR56" t="s">
        <v>167</v>
      </c>
      <c r="AS56" t="s">
        <v>168</v>
      </c>
      <c r="AT56" t="s">
        <v>169</v>
      </c>
      <c r="AU56" t="s">
        <v>170</v>
      </c>
      <c r="AV56" t="s">
        <v>171</v>
      </c>
      <c r="AW56" t="s">
        <v>172</v>
      </c>
      <c r="AX56" t="s">
        <v>173</v>
      </c>
      <c r="AY56" t="s">
        <v>174</v>
      </c>
      <c r="AZ56" t="s">
        <v>212</v>
      </c>
      <c r="BA56" t="s">
        <v>212</v>
      </c>
      <c r="BB56" t="s">
        <v>212</v>
      </c>
      <c r="BC56" t="s">
        <v>212</v>
      </c>
      <c r="BD56" t="s">
        <v>212</v>
      </c>
      <c r="BE56" t="s">
        <v>212</v>
      </c>
      <c r="BF56">
        <v>0.0076355639681836996</v>
      </c>
      <c r="BG56">
        <v>0.59092300091181349</v>
      </c>
      <c r="BH56">
        <v>0</v>
      </c>
      <c r="BI56">
        <v>0.023606602069568099</v>
      </c>
      <c r="BJ56">
        <v>0</v>
      </c>
      <c r="BK56">
        <v>0.48120546923126961</v>
      </c>
      <c r="BL56">
        <v>0</v>
      </c>
      <c r="BM56">
        <v>0.10810333674972331</v>
      </c>
      <c r="BN56">
        <v>0.0100653524152874</v>
      </c>
      <c r="BO56">
        <v>0.071645726975987006</v>
      </c>
      <c r="BP56">
        <v>0.045412625196169301</v>
      </c>
      <c r="BQ56">
        <v>0.40201368861363179</v>
      </c>
      <c r="BR56">
        <v>0.25568444189353112</v>
      </c>
      <c r="BS56">
        <v>0.028898050819249101</v>
      </c>
      <c r="BT56">
        <v>0.039695984571869201</v>
      </c>
      <c r="BU56">
        <v>0.010702261762960699</v>
      </c>
      <c r="BV56">
        <v>0.047815423748017997</v>
      </c>
      <c r="BW56">
        <v>0.052257532452137399</v>
      </c>
      <c r="BX56">
        <v>0</v>
      </c>
      <c r="BY56">
        <v>0.14540298453640171</v>
      </c>
      <c r="BZ56">
        <v>0</v>
      </c>
      <c r="CA56">
        <v>0</v>
      </c>
      <c r="CB56">
        <v>0.0233922738298043</v>
      </c>
      <c r="CC56">
        <v>0.24479590760102041</v>
      </c>
      <c r="CD56">
        <v>0.28042296971142971</v>
      </c>
      <c r="CE56">
        <v>0</v>
      </c>
      <c r="CF56">
        <v>0.31728245177817521</v>
      </c>
      <c r="CG56">
        <v>0.061382532711026797</v>
      </c>
      <c r="CH56">
        <v>0.0135791780241963</v>
      </c>
      <c r="CI56"/>
      <c r="CJ56"/>
      <c r="CK56"/>
      <c r="CL56"/>
      <c r="CM56"/>
      <c r="CN56"/>
      <c r="CO56">
        <v>10.940956</v>
      </c>
      <c r="CP56">
        <v>55.667411000000001</v>
      </c>
      <c r="CQ56">
        <v>88.098325999999986</v>
      </c>
      <c r="CR56">
        <v>108.922152</v>
      </c>
      <c r="CS56">
        <v>91.401420999999985</v>
      </c>
      <c r="CT56">
        <v>81.714843999999971</v>
      </c>
      <c r="CU56">
        <v>69.06035399999999</v>
      </c>
      <c r="CV56">
        <v>32.395474999999998</v>
      </c>
      <c r="CW56">
        <v>22.599038</v>
      </c>
      <c r="CX56">
        <v>30.604151000000002</v>
      </c>
      <c r="CY56">
        <v>0.65328900000000001</v>
      </c>
      <c r="CZ56">
        <v>0.43785600000000002</v>
      </c>
      <c r="DA56">
        <v>35.621521000000001</v>
      </c>
      <c r="DB56">
        <v>33.295054</v>
      </c>
      <c r="DC56">
        <v>48.648683999999989</v>
      </c>
      <c r="DD56">
        <v>2.915184</v>
      </c>
      <c r="DE56">
        <v>3.4709430000000001</v>
      </c>
      <c r="DF56">
        <v>0</v>
      </c>
      <c r="DG56">
        <v>10.495773</v>
      </c>
      <c r="DH56">
        <v>0</v>
      </c>
      <c r="DI56">
        <v>30.528632999999999</v>
      </c>
      <c r="DJ56">
        <v>0</v>
      </c>
      <c r="DK56">
        <v>0.79981900000000006</v>
      </c>
      <c r="DL56">
        <v>0.304483</v>
      </c>
      <c r="DM56">
        <v>7.4957120000000002</v>
      </c>
      <c r="DN56">
        <v>6.7498199999999997</v>
      </c>
      <c r="DO56">
        <v>20.575023999999999</v>
      </c>
      <c r="DP56">
        <v>78.538594000000003</v>
      </c>
      <c r="DQ56">
        <v>4.0304479999999998</v>
      </c>
      <c r="DR56">
        <v>0.56102700000000005</v>
      </c>
      <c r="DS56">
        <v>5.4907560000000002</v>
      </c>
      <c r="DT56">
        <v>0.51083200000000006</v>
      </c>
      <c r="DU56">
        <v>17.808551999999999</v>
      </c>
      <c r="DV56">
        <v>0</v>
      </c>
      <c r="DW56">
        <v>1.103593</v>
      </c>
      <c r="DX56">
        <v>0</v>
      </c>
      <c r="DY56">
        <v>0</v>
      </c>
      <c r="DZ56">
        <v>7.3353400000000004</v>
      </c>
      <c r="EA56">
        <v>0.78009400000000007</v>
      </c>
      <c r="EB56">
        <v>79.337569999999957</v>
      </c>
      <c r="EC56">
        <v>0</v>
      </c>
      <c r="ED56">
        <v>13.893552</v>
      </c>
      <c r="EE56">
        <v>56.561346999999998</v>
      </c>
      <c r="EF56">
        <v>5.7431700000000001</v>
      </c>
      <c r="EG56"/>
      <c r="EH56"/>
      <c r="EI56"/>
      <c r="EJ56"/>
      <c r="EK56"/>
      <c r="EL56"/>
    </row>
    <row r="57">
      <c r="A57" t="s">
        <v>423</v>
      </c>
      <c r="B57">
        <v>2006</v>
      </c>
      <c r="C57" t="s">
        <v>426</v>
      </c>
      <c r="D57">
        <v>158</v>
      </c>
      <c r="E57" t="s">
        <v>61</v>
      </c>
      <c r="F57" t="s">
        <v>201</v>
      </c>
      <c r="G57" t="s">
        <v>212</v>
      </c>
      <c r="H57">
        <v>0.0443188555765964</v>
      </c>
      <c r="I57">
        <v>0.19317532230919049</v>
      </c>
      <c r="J57">
        <v>0.36763252880565078</v>
      </c>
      <c r="K57">
        <v>0.53737089921129411</v>
      </c>
      <c r="L57">
        <v>0.48809354917792558</v>
      </c>
      <c r="M57">
        <v>0.75895938655167294</v>
      </c>
      <c r="N57">
        <v>1.0902072656361279</v>
      </c>
      <c r="O57">
        <v>0.37804686808800131</v>
      </c>
      <c r="P57">
        <v>0.43150799659821482</v>
      </c>
      <c r="Q57">
        <v>0.16511316402502521</v>
      </c>
      <c r="R57">
        <v>0.048329512425628697</v>
      </c>
      <c r="S57">
        <v>0.045597337764620598</v>
      </c>
      <c r="T57">
        <v>0.136880002955521</v>
      </c>
      <c r="U57">
        <v>0.164754942353946</v>
      </c>
      <c r="V57">
        <v>0.70297815387473583</v>
      </c>
      <c r="W57" t="s">
        <v>146</v>
      </c>
      <c r="X57" t="s">
        <v>147</v>
      </c>
      <c r="Y57" t="s">
        <v>148</v>
      </c>
      <c r="Z57" t="s">
        <v>149</v>
      </c>
      <c r="AA57" t="s">
        <v>150</v>
      </c>
      <c r="AB57" t="s">
        <v>151</v>
      </c>
      <c r="AC57" t="s">
        <v>152</v>
      </c>
      <c r="AD57" t="s">
        <v>153</v>
      </c>
      <c r="AE57" t="s">
        <v>154</v>
      </c>
      <c r="AF57" t="s">
        <v>155</v>
      </c>
      <c r="AG57" t="s">
        <v>156</v>
      </c>
      <c r="AH57" t="s">
        <v>157</v>
      </c>
      <c r="AI57" t="s">
        <v>158</v>
      </c>
      <c r="AJ57" t="s">
        <v>159</v>
      </c>
      <c r="AK57" t="s">
        <v>160</v>
      </c>
      <c r="AL57" t="s">
        <v>161</v>
      </c>
      <c r="AM57" t="s">
        <v>162</v>
      </c>
      <c r="AN57" t="s">
        <v>163</v>
      </c>
      <c r="AO57" t="s">
        <v>164</v>
      </c>
      <c r="AP57" t="s">
        <v>165</v>
      </c>
      <c r="AQ57" t="s">
        <v>166</v>
      </c>
      <c r="AR57" t="s">
        <v>167</v>
      </c>
      <c r="AS57" t="s">
        <v>168</v>
      </c>
      <c r="AT57" t="s">
        <v>169</v>
      </c>
      <c r="AU57" t="s">
        <v>170</v>
      </c>
      <c r="AV57" t="s">
        <v>171</v>
      </c>
      <c r="AW57" t="s">
        <v>172</v>
      </c>
      <c r="AX57" t="s">
        <v>173</v>
      </c>
      <c r="AY57" t="s">
        <v>174</v>
      </c>
      <c r="AZ57" t="s">
        <v>212</v>
      </c>
      <c r="BA57" t="s">
        <v>212</v>
      </c>
      <c r="BB57" t="s">
        <v>212</v>
      </c>
      <c r="BC57" t="s">
        <v>212</v>
      </c>
      <c r="BD57" t="s">
        <v>212</v>
      </c>
      <c r="BE57" t="s">
        <v>212</v>
      </c>
      <c r="BF57">
        <v>0.21139581897491441</v>
      </c>
      <c r="BG57">
        <v>0</v>
      </c>
      <c r="BH57">
        <v>0.0295397144169533</v>
      </c>
      <c r="BI57">
        <v>0.082334407055484005</v>
      </c>
      <c r="BJ57">
        <v>0</v>
      </c>
      <c r="BK57">
        <v>0.035882858777056999</v>
      </c>
      <c r="BL57">
        <v>0.056802347700814097</v>
      </c>
      <c r="BM57">
        <v>0.178946914668424</v>
      </c>
      <c r="BN57">
        <v>0.34379206642108379</v>
      </c>
      <c r="BO57">
        <v>0.071645726975987006</v>
      </c>
      <c r="BP57">
        <v>0.38687502119837469</v>
      </c>
      <c r="BQ57">
        <v>0.23099322040607789</v>
      </c>
      <c r="BR57">
        <v>1.0117568910923129</v>
      </c>
      <c r="BS57">
        <v>0.014449025409624601</v>
      </c>
      <c r="BT57">
        <v>0.18255219799939409</v>
      </c>
      <c r="BU57">
        <v>0.1130578115033755</v>
      </c>
      <c r="BV57">
        <v>0.46015605939204868</v>
      </c>
      <c r="BW57">
        <v>0.26264454947706822</v>
      </c>
      <c r="BX57">
        <v>1.007780723456561</v>
      </c>
      <c r="BY57">
        <v>0.12848877889552721</v>
      </c>
      <c r="BZ57">
        <v>1.4040697493582761</v>
      </c>
      <c r="CA57">
        <v>0.099757173133340399</v>
      </c>
      <c r="CB57">
        <v>0.12000910880793419</v>
      </c>
      <c r="CC57">
        <v>0</v>
      </c>
      <c r="CD57">
        <v>0</v>
      </c>
      <c r="CE57">
        <v>1.057422548337859</v>
      </c>
      <c r="CF57">
        <v>0</v>
      </c>
      <c r="CG57">
        <v>0.64994397970562712</v>
      </c>
      <c r="CH57">
        <v>0.29592393864531741</v>
      </c>
      <c r="CI57"/>
      <c r="CJ57"/>
      <c r="CK57"/>
      <c r="CL57"/>
      <c r="CM57"/>
      <c r="CN57"/>
      <c r="CO57">
        <v>48.150629000000002</v>
      </c>
      <c r="CP57">
        <v>209.818366</v>
      </c>
      <c r="CQ57">
        <v>399.26055000000002</v>
      </c>
      <c r="CR57">
        <v>583.87224900000012</v>
      </c>
      <c r="CS57">
        <v>530.31134599999996</v>
      </c>
      <c r="CT57">
        <v>254.12860599999999</v>
      </c>
      <c r="CU57">
        <v>365.366174</v>
      </c>
      <c r="CV57">
        <v>126.666861</v>
      </c>
      <c r="CW57">
        <v>144.71585400000001</v>
      </c>
      <c r="CX57">
        <v>55.317649000000003</v>
      </c>
      <c r="CY57">
        <v>36.318553999999999</v>
      </c>
      <c r="CZ57">
        <v>34.232351999999999</v>
      </c>
      <c r="DA57">
        <v>102.852169</v>
      </c>
      <c r="DB57">
        <v>123.817408</v>
      </c>
      <c r="DC57">
        <v>527.99751300000003</v>
      </c>
      <c r="DD57">
        <v>80.708866000000015</v>
      </c>
      <c r="DE57">
        <v>0</v>
      </c>
      <c r="DF57">
        <v>4.2109160000000001</v>
      </c>
      <c r="DG57">
        <v>36.606845999999997</v>
      </c>
      <c r="DH57">
        <v>0</v>
      </c>
      <c r="DI57">
        <v>2.2764799999999998</v>
      </c>
      <c r="DJ57">
        <v>14.803281</v>
      </c>
      <c r="DK57">
        <v>1.323966</v>
      </c>
      <c r="DL57">
        <v>10.399918</v>
      </c>
      <c r="DM57">
        <v>7.4957120000000002</v>
      </c>
      <c r="DN57">
        <v>57.502439999999993</v>
      </c>
      <c r="DO57">
        <v>11.822212</v>
      </c>
      <c r="DP57">
        <v>310.7813799999999</v>
      </c>
      <c r="DQ57">
        <v>2.0152239999999999</v>
      </c>
      <c r="DR57">
        <v>2.5800269999999998</v>
      </c>
      <c r="DS57">
        <v>58.003894000000003</v>
      </c>
      <c r="DT57">
        <v>4.9160380000000004</v>
      </c>
      <c r="DU57">
        <v>89.505165999999988</v>
      </c>
      <c r="DV57">
        <v>4.5248450000000009</v>
      </c>
      <c r="DW57">
        <v>0.97521600000000008</v>
      </c>
      <c r="DX57">
        <v>277.07849700000008</v>
      </c>
      <c r="DY57">
        <v>13.17576</v>
      </c>
      <c r="DZ57">
        <v>37.632409000000003</v>
      </c>
      <c r="EA57">
        <v>0</v>
      </c>
      <c r="EB57">
        <v>0</v>
      </c>
      <c r="EC57">
        <v>19.020896</v>
      </c>
      <c r="ED57">
        <v>0</v>
      </c>
      <c r="EE57">
        <v>598.89524500000027</v>
      </c>
      <c r="EF57">
        <v>125.157906</v>
      </c>
      <c r="EG57"/>
      <c r="EH57"/>
      <c r="EI57"/>
      <c r="EJ57"/>
      <c r="EK57"/>
      <c r="EL57"/>
    </row>
    <row r="58">
      <c r="A58" t="s">
        <v>423</v>
      </c>
      <c r="B58">
        <v>2006</v>
      </c>
      <c r="C58" t="s">
        <v>426</v>
      </c>
      <c r="D58">
        <v>159</v>
      </c>
      <c r="E58" t="s">
        <v>61</v>
      </c>
      <c r="F58" t="s">
        <v>202</v>
      </c>
      <c r="G58" t="s">
        <v>212</v>
      </c>
      <c r="H58">
        <v>1.957199586863517</v>
      </c>
      <c r="I58">
        <v>2.6408563369620288</v>
      </c>
      <c r="J58">
        <v>3.322902434869536</v>
      </c>
      <c r="K58">
        <v>3.4285568697074029</v>
      </c>
      <c r="L58">
        <v>1.9382219605877931</v>
      </c>
      <c r="M58">
        <v>2.7547698189380081</v>
      </c>
      <c r="N58">
        <v>2.9142140323368202</v>
      </c>
      <c r="O58">
        <v>2.5098921054182601</v>
      </c>
      <c r="P58">
        <v>1.5435890101795871</v>
      </c>
      <c r="Q58">
        <v>0.88869192210936676</v>
      </c>
      <c r="R58">
        <v>1.8078023510049499</v>
      </c>
      <c r="S58">
        <v>2.493926410915396</v>
      </c>
      <c r="T58">
        <v>2.7242125322325839</v>
      </c>
      <c r="U58">
        <v>3.5063595651934238</v>
      </c>
      <c r="V58">
        <v>3.9493694424467942</v>
      </c>
      <c r="W58" t="s">
        <v>146</v>
      </c>
      <c r="X58" t="s">
        <v>147</v>
      </c>
      <c r="Y58" t="s">
        <v>148</v>
      </c>
      <c r="Z58" t="s">
        <v>149</v>
      </c>
      <c r="AA58" t="s">
        <v>150</v>
      </c>
      <c r="AB58" t="s">
        <v>151</v>
      </c>
      <c r="AC58" t="s">
        <v>152</v>
      </c>
      <c r="AD58" t="s">
        <v>153</v>
      </c>
      <c r="AE58" t="s">
        <v>154</v>
      </c>
      <c r="AF58" t="s">
        <v>155</v>
      </c>
      <c r="AG58" t="s">
        <v>156</v>
      </c>
      <c r="AH58" t="s">
        <v>157</v>
      </c>
      <c r="AI58" t="s">
        <v>158</v>
      </c>
      <c r="AJ58" t="s">
        <v>159</v>
      </c>
      <c r="AK58" t="s">
        <v>160</v>
      </c>
      <c r="AL58" t="s">
        <v>161</v>
      </c>
      <c r="AM58" t="s">
        <v>162</v>
      </c>
      <c r="AN58" t="s">
        <v>163</v>
      </c>
      <c r="AO58" t="s">
        <v>164</v>
      </c>
      <c r="AP58" t="s">
        <v>165</v>
      </c>
      <c r="AQ58" t="s">
        <v>166</v>
      </c>
      <c r="AR58" t="s">
        <v>167</v>
      </c>
      <c r="AS58" t="s">
        <v>168</v>
      </c>
      <c r="AT58" t="s">
        <v>169</v>
      </c>
      <c r="AU58" t="s">
        <v>170</v>
      </c>
      <c r="AV58" t="s">
        <v>171</v>
      </c>
      <c r="AW58" t="s">
        <v>172</v>
      </c>
      <c r="AX58" t="s">
        <v>173</v>
      </c>
      <c r="AY58" t="s">
        <v>174</v>
      </c>
      <c r="AZ58" t="s">
        <v>212</v>
      </c>
      <c r="BA58" t="s">
        <v>212</v>
      </c>
      <c r="BB58" t="s">
        <v>212</v>
      </c>
      <c r="BC58" t="s">
        <v>212</v>
      </c>
      <c r="BD58" t="s">
        <v>212</v>
      </c>
      <c r="BE58" t="s">
        <v>212</v>
      </c>
      <c r="BF58">
        <v>2.6636510436001108</v>
      </c>
      <c r="BG58">
        <v>17.166983419478669</v>
      </c>
      <c r="BH58">
        <v>12.040925869648129</v>
      </c>
      <c r="BI58">
        <v>1.8520915071288011</v>
      </c>
      <c r="BJ58">
        <v>0.92071791770139266</v>
      </c>
      <c r="BK58">
        <v>0</v>
      </c>
      <c r="BL58">
        <v>0.14674700249081701</v>
      </c>
      <c r="BM58">
        <v>0.12927232724434171</v>
      </c>
      <c r="BN58">
        <v>0.34222198211977162</v>
      </c>
      <c r="BO58">
        <v>2.6638025794791522</v>
      </c>
      <c r="BP58">
        <v>1.246459602504618</v>
      </c>
      <c r="BQ58">
        <v>1.716312391254937</v>
      </c>
      <c r="BR58">
        <v>4.8679730512646779</v>
      </c>
      <c r="BS58">
        <v>2.473343004727409</v>
      </c>
      <c r="BT58">
        <v>22.71687689684957</v>
      </c>
      <c r="BU58">
        <v>0.14903238402199051</v>
      </c>
      <c r="BV58">
        <v>17.388617456530131</v>
      </c>
      <c r="BW58">
        <v>0.59359120666131893</v>
      </c>
      <c r="BX58">
        <v>17.863685137136191</v>
      </c>
      <c r="BY58">
        <v>9.7068793077151252</v>
      </c>
      <c r="BZ58">
        <v>4.786780281409869</v>
      </c>
      <c r="CA58">
        <v>5.6004396161253354</v>
      </c>
      <c r="CB58">
        <v>1.3139072176062501</v>
      </c>
      <c r="CC58">
        <v>10.588996569338359</v>
      </c>
      <c r="CD58">
        <v>0.083846236677812797</v>
      </c>
      <c r="CE58">
        <v>36.478651074886628</v>
      </c>
      <c r="CF58">
        <v>0.37882293644878667</v>
      </c>
      <c r="CG58">
        <v>0.80459880022504349</v>
      </c>
      <c r="CH58">
        <v>8.7938259224798276</v>
      </c>
      <c r="CI58"/>
      <c r="CJ58"/>
      <c r="CK58"/>
      <c r="CL58"/>
      <c r="CM58"/>
      <c r="CN58"/>
      <c r="CO58">
        <v>2126.4175249999998</v>
      </c>
      <c r="CP58">
        <v>2868.3796399999919</v>
      </c>
      <c r="CQ58">
        <v>3608.7771069999981</v>
      </c>
      <c r="CR58">
        <v>3725.246776999993</v>
      </c>
      <c r="CS58">
        <v>2105.869045999998</v>
      </c>
      <c r="CT58">
        <v>922.40220799999952</v>
      </c>
      <c r="CU58">
        <v>976.65394899999933</v>
      </c>
      <c r="CV58">
        <v>840.95433999999977</v>
      </c>
      <c r="CW58">
        <v>517.67708499999981</v>
      </c>
      <c r="CX58">
        <v>297.737301</v>
      </c>
      <c r="CY58">
        <v>1358.5232709999991</v>
      </c>
      <c r="CZ58">
        <v>1872.3234939999991</v>
      </c>
      <c r="DA58">
        <v>2046.9839399999969</v>
      </c>
      <c r="DB58">
        <v>2635.1158069999979</v>
      </c>
      <c r="DC58">
        <v>2966.3186999999962</v>
      </c>
      <c r="DD58">
        <v>1016.956041</v>
      </c>
      <c r="DE58">
        <v>100.83483099999999</v>
      </c>
      <c r="DF58">
        <v>1716.446093</v>
      </c>
      <c r="DG58">
        <v>823.46167300000025</v>
      </c>
      <c r="DH58">
        <v>108.70536300000001</v>
      </c>
      <c r="DI58">
        <v>0</v>
      </c>
      <c r="DJ58">
        <v>38.243790999999987</v>
      </c>
      <c r="DK58">
        <v>0.9564410000000001</v>
      </c>
      <c r="DL58">
        <v>10.352422000000001</v>
      </c>
      <c r="DM58">
        <v>278.69208400000002</v>
      </c>
      <c r="DN58">
        <v>185.265175</v>
      </c>
      <c r="DO58">
        <v>87.840711999999996</v>
      </c>
      <c r="DP58">
        <v>1495.2953580000001</v>
      </c>
      <c r="DQ58">
        <v>344.96030300000012</v>
      </c>
      <c r="DR58">
        <v>321.05971000000028</v>
      </c>
      <c r="DS58">
        <v>76.460515999999998</v>
      </c>
      <c r="DT58">
        <v>185.76981099999961</v>
      </c>
      <c r="DU58">
        <v>202.2866250000001</v>
      </c>
      <c r="DV58">
        <v>80.206342999999919</v>
      </c>
      <c r="DW58">
        <v>73.674169000000077</v>
      </c>
      <c r="DX58">
        <v>944.62108200000023</v>
      </c>
      <c r="DY58">
        <v>739.69666500000096</v>
      </c>
      <c r="DZ58">
        <v>412.01450700000009</v>
      </c>
      <c r="EA58">
        <v>33.744079999999997</v>
      </c>
      <c r="EB58">
        <v>23.721868000000001</v>
      </c>
      <c r="EC58">
        <v>656.17725799999846</v>
      </c>
      <c r="ED58">
        <v>16.588362</v>
      </c>
      <c r="EE58">
        <v>741.40296799999999</v>
      </c>
      <c r="EF58">
        <v>3719.255843999998</v>
      </c>
      <c r="EG58"/>
      <c r="EH58"/>
      <c r="EI58"/>
      <c r="EJ58"/>
      <c r="EK58"/>
      <c r="EL58"/>
    </row>
    <row r="59">
      <c r="A59" t="s">
        <v>423</v>
      </c>
      <c r="B59">
        <v>2006</v>
      </c>
      <c r="C59" t="s">
        <v>426</v>
      </c>
      <c r="D59">
        <v>160</v>
      </c>
      <c r="E59" t="s">
        <v>61</v>
      </c>
      <c r="F59" t="s">
        <v>203</v>
      </c>
      <c r="G59" t="s">
        <v>212</v>
      </c>
      <c r="H59">
        <v>1.870507506040987</v>
      </c>
      <c r="I59">
        <v>3.450939580335104</v>
      </c>
      <c r="J59">
        <v>2.3721939949720121</v>
      </c>
      <c r="K59">
        <v>1.163791849999452</v>
      </c>
      <c r="L59">
        <v>0.25949102919010042</v>
      </c>
      <c r="M59">
        <v>1.7958473365790399</v>
      </c>
      <c r="N59">
        <v>1.1990396040108571</v>
      </c>
      <c r="O59">
        <v>0.41258935935326052</v>
      </c>
      <c r="P59">
        <v>0.1986896998381803</v>
      </c>
      <c r="Q59">
        <v>0.048445046382178197</v>
      </c>
      <c r="R59">
        <v>1.804757583607457</v>
      </c>
      <c r="S59">
        <v>2.8917359779698479</v>
      </c>
      <c r="T59">
        <v>3.6302417592971228</v>
      </c>
      <c r="U59">
        <v>2.2461061366781081</v>
      </c>
      <c r="V59">
        <v>0.97983120869361073</v>
      </c>
      <c r="W59" t="s">
        <v>146</v>
      </c>
      <c r="X59" t="s">
        <v>147</v>
      </c>
      <c r="Y59" t="s">
        <v>148</v>
      </c>
      <c r="Z59" t="s">
        <v>149</v>
      </c>
      <c r="AA59" t="s">
        <v>150</v>
      </c>
      <c r="AB59" t="s">
        <v>151</v>
      </c>
      <c r="AC59" t="s">
        <v>152</v>
      </c>
      <c r="AD59" t="s">
        <v>153</v>
      </c>
      <c r="AE59" t="s">
        <v>154</v>
      </c>
      <c r="AF59" t="s">
        <v>155</v>
      </c>
      <c r="AG59" t="s">
        <v>156</v>
      </c>
      <c r="AH59" t="s">
        <v>157</v>
      </c>
      <c r="AI59" t="s">
        <v>158</v>
      </c>
      <c r="AJ59" t="s">
        <v>159</v>
      </c>
      <c r="AK59" t="s">
        <v>160</v>
      </c>
      <c r="AL59" t="s">
        <v>161</v>
      </c>
      <c r="AM59" t="s">
        <v>162</v>
      </c>
      <c r="AN59" t="s">
        <v>163</v>
      </c>
      <c r="AO59" t="s">
        <v>164</v>
      </c>
      <c r="AP59" t="s">
        <v>165</v>
      </c>
      <c r="AQ59" t="s">
        <v>166</v>
      </c>
      <c r="AR59" t="s">
        <v>167</v>
      </c>
      <c r="AS59" t="s">
        <v>168</v>
      </c>
      <c r="AT59" t="s">
        <v>169</v>
      </c>
      <c r="AU59" t="s">
        <v>170</v>
      </c>
      <c r="AV59" t="s">
        <v>171</v>
      </c>
      <c r="AW59" t="s">
        <v>172</v>
      </c>
      <c r="AX59" t="s">
        <v>173</v>
      </c>
      <c r="AY59" t="s">
        <v>174</v>
      </c>
      <c r="AZ59" t="s">
        <v>212</v>
      </c>
      <c r="BA59" t="s">
        <v>212</v>
      </c>
      <c r="BB59" t="s">
        <v>212</v>
      </c>
      <c r="BC59" t="s">
        <v>212</v>
      </c>
      <c r="BD59" t="s">
        <v>212</v>
      </c>
      <c r="BE59" t="s">
        <v>212</v>
      </c>
      <c r="BF59">
        <v>0.25930566534700061</v>
      </c>
      <c r="BG59">
        <v>4.3311070208973321</v>
      </c>
      <c r="BH59">
        <v>30.856199334049879</v>
      </c>
      <c r="BI59">
        <v>1.122211510892219</v>
      </c>
      <c r="BJ59">
        <v>0.0171032998868796</v>
      </c>
      <c r="BK59">
        <v>0.0891236217493937</v>
      </c>
      <c r="BL59">
        <v>0.12820924840439649</v>
      </c>
      <c r="BM59">
        <v>0.067876415908712504</v>
      </c>
      <c r="BN59">
        <v>0.070457466907011795</v>
      </c>
      <c r="BO59">
        <v>0.75755616060083786</v>
      </c>
      <c r="BP59">
        <v>0.015137541732056401</v>
      </c>
      <c r="BQ59">
        <v>27.260100521085391</v>
      </c>
      <c r="BR59">
        <v>1.2241887844748389</v>
      </c>
      <c r="BS59">
        <v>0.37772549154346219</v>
      </c>
      <c r="BT59">
        <v>8.468717844859281</v>
      </c>
      <c r="BU59">
        <v>0.23046400037226561</v>
      </c>
      <c r="BV59">
        <v>27.498026595369168</v>
      </c>
      <c r="BW59">
        <v>0.28593872294760142</v>
      </c>
      <c r="BX59">
        <v>8.1623317526225065</v>
      </c>
      <c r="BY59">
        <v>13.011344620717891</v>
      </c>
      <c r="BZ59">
        <v>0.51604057751560417</v>
      </c>
      <c r="CA59">
        <v>1.976438992704306</v>
      </c>
      <c r="CB59">
        <v>0.5313244772994502</v>
      </c>
      <c r="CC59">
        <v>5.9436203732978647</v>
      </c>
      <c r="CD59">
        <v>0.0062067484959858</v>
      </c>
      <c r="CE59">
        <v>11.44095469443948</v>
      </c>
      <c r="CF59">
        <v>0.62397544867689625</v>
      </c>
      <c r="CG59">
        <v>0.49676130429810261</v>
      </c>
      <c r="CH59">
        <v>2.1906529663134768</v>
      </c>
      <c r="CI59"/>
      <c r="CJ59"/>
      <c r="CK59"/>
      <c r="CL59"/>
      <c r="CM59"/>
      <c r="CN59"/>
      <c r="CO59">
        <v>2032.2301149999989</v>
      </c>
      <c r="CP59">
        <v>3748.255705</v>
      </c>
      <c r="CQ59">
        <v>2576.2776820000058</v>
      </c>
      <c r="CR59">
        <v>1264.5004889999991</v>
      </c>
      <c r="CS59">
        <v>281.93578300000001</v>
      </c>
      <c r="CT59">
        <v>601.31831599999907</v>
      </c>
      <c r="CU59">
        <v>401.83965599999942</v>
      </c>
      <c r="CV59">
        <v>138.24052900000001</v>
      </c>
      <c r="CW59">
        <v>66.635033000000007</v>
      </c>
      <c r="CX59">
        <v>16.230481000000001</v>
      </c>
      <c r="CY59">
        <v>1356.235195999999</v>
      </c>
      <c r="CZ59">
        <v>2170.980340999999</v>
      </c>
      <c r="DA59">
        <v>2727.7778410000019</v>
      </c>
      <c r="DB59">
        <v>1688.004232</v>
      </c>
      <c r="DC59">
        <v>735.93814900000029</v>
      </c>
      <c r="DD59">
        <v>99.000379000000009</v>
      </c>
      <c r="DE59">
        <v>25.439906000000001</v>
      </c>
      <c r="DF59">
        <v>4398.582249</v>
      </c>
      <c r="DG59">
        <v>498.94844000000012</v>
      </c>
      <c r="DH59">
        <v>2.0193159999999999</v>
      </c>
      <c r="DI59">
        <v>5.6541800000000002</v>
      </c>
      <c r="DJ59">
        <v>33.412660000000002</v>
      </c>
      <c r="DK59">
        <v>0.50219400000000003</v>
      </c>
      <c r="DL59">
        <v>2.1313810000000002</v>
      </c>
      <c r="DM59">
        <v>79.256963999999968</v>
      </c>
      <c r="DN59">
        <v>2.2499400000000001</v>
      </c>
      <c r="DO59">
        <v>1395.1694640000021</v>
      </c>
      <c r="DP59">
        <v>376.03408799999988</v>
      </c>
      <c r="DQ59">
        <v>52.681856000000003</v>
      </c>
      <c r="DR59">
        <v>119.68916800000009</v>
      </c>
      <c r="DS59">
        <v>118.23870700000001</v>
      </c>
      <c r="DT59">
        <v>293.77282099999962</v>
      </c>
      <c r="DU59">
        <v>97.443457000000009</v>
      </c>
      <c r="DV59">
        <v>36.648137000000013</v>
      </c>
      <c r="DW59">
        <v>98.754705000000044</v>
      </c>
      <c r="DX59">
        <v>101.835217</v>
      </c>
      <c r="DY59">
        <v>261.04474499999998</v>
      </c>
      <c r="DZ59">
        <v>166.61251999999999</v>
      </c>
      <c r="EA59">
        <v>18.940605000000001</v>
      </c>
      <c r="EB59">
        <v>1.7560199999999999</v>
      </c>
      <c r="EC59">
        <v>205.79966799999991</v>
      </c>
      <c r="ED59">
        <v>27.323399999999999</v>
      </c>
      <c r="EE59">
        <v>457.74404000000021</v>
      </c>
      <c r="EF59">
        <v>926.51354699999968</v>
      </c>
      <c r="EG59"/>
      <c r="EH59"/>
      <c r="EI59"/>
      <c r="EJ59"/>
      <c r="EK59"/>
      <c r="EL59"/>
    </row>
    <row r="60">
      <c r="A60" t="s">
        <v>423</v>
      </c>
      <c r="B60">
        <v>2006</v>
      </c>
      <c r="C60" t="s">
        <v>426</v>
      </c>
      <c r="D60">
        <v>161</v>
      </c>
      <c r="E60" t="s">
        <v>61</v>
      </c>
      <c r="F60" t="s">
        <v>204</v>
      </c>
      <c r="G60" t="s">
        <v>212</v>
      </c>
      <c r="H60">
        <v>92.234675163661606</v>
      </c>
      <c r="I60">
        <v>82.870644343734995</v>
      </c>
      <c r="J60">
        <v>65.637711686542744</v>
      </c>
      <c r="K60">
        <v>34.697719292707582</v>
      </c>
      <c r="L60">
        <v>5.9953307952910828</v>
      </c>
      <c r="M60">
        <v>53.016955189823399</v>
      </c>
      <c r="N60">
        <v>21.373676161686689</v>
      </c>
      <c r="O60">
        <v>8.1317591937961051</v>
      </c>
      <c r="P60">
        <v>2.0193557498681001</v>
      </c>
      <c r="Q60">
        <v>0.3556582476235231</v>
      </c>
      <c r="R60">
        <v>93.846642627410176</v>
      </c>
      <c r="S60">
        <v>89.178272417771041</v>
      </c>
      <c r="T60">
        <v>81.776923214139103</v>
      </c>
      <c r="U60">
        <v>69.365943306441366</v>
      </c>
      <c r="V60">
        <v>34.922715830326311</v>
      </c>
      <c r="W60" t="s">
        <v>146</v>
      </c>
      <c r="X60" t="s">
        <v>147</v>
      </c>
      <c r="Y60" t="s">
        <v>148</v>
      </c>
      <c r="Z60" t="s">
        <v>149</v>
      </c>
      <c r="AA60" t="s">
        <v>150</v>
      </c>
      <c r="AB60" t="s">
        <v>151</v>
      </c>
      <c r="AC60" t="s">
        <v>152</v>
      </c>
      <c r="AD60" t="s">
        <v>153</v>
      </c>
      <c r="AE60" t="s">
        <v>154</v>
      </c>
      <c r="AF60" t="s">
        <v>155</v>
      </c>
      <c r="AG60" t="s">
        <v>156</v>
      </c>
      <c r="AH60" t="s">
        <v>157</v>
      </c>
      <c r="AI60" t="s">
        <v>158</v>
      </c>
      <c r="AJ60" t="s">
        <v>159</v>
      </c>
      <c r="AK60" t="s">
        <v>160</v>
      </c>
      <c r="AL60" t="s">
        <v>161</v>
      </c>
      <c r="AM60" t="s">
        <v>162</v>
      </c>
      <c r="AN60" t="s">
        <v>163</v>
      </c>
      <c r="AO60" t="s">
        <v>164</v>
      </c>
      <c r="AP60" t="s">
        <v>165</v>
      </c>
      <c r="AQ60" t="s">
        <v>166</v>
      </c>
      <c r="AR60" t="s">
        <v>167</v>
      </c>
      <c r="AS60" t="s">
        <v>168</v>
      </c>
      <c r="AT60" t="s">
        <v>169</v>
      </c>
      <c r="AU60" t="s">
        <v>170</v>
      </c>
      <c r="AV60" t="s">
        <v>171</v>
      </c>
      <c r="AW60" t="s">
        <v>172</v>
      </c>
      <c r="AX60" t="s">
        <v>173</v>
      </c>
      <c r="AY60" t="s">
        <v>174</v>
      </c>
      <c r="AZ60" t="s">
        <v>212</v>
      </c>
      <c r="BA60" t="s">
        <v>212</v>
      </c>
      <c r="BB60" t="s">
        <v>212</v>
      </c>
      <c r="BC60" t="s">
        <v>212</v>
      </c>
      <c r="BD60" t="s">
        <v>212</v>
      </c>
      <c r="BE60" t="s">
        <v>212</v>
      </c>
      <c r="BF60">
        <v>57.015652713359323</v>
      </c>
      <c r="BG60">
        <v>18.58839415283607</v>
      </c>
      <c r="BH60">
        <v>23.043737106494959</v>
      </c>
      <c r="BI60">
        <v>72.911595145161712</v>
      </c>
      <c r="BJ60">
        <v>80.704946149276594</v>
      </c>
      <c r="BK60">
        <v>7.3471203912046024</v>
      </c>
      <c r="BL60">
        <v>46.332796763260227</v>
      </c>
      <c r="BM60">
        <v>24.45398376735935</v>
      </c>
      <c r="BN60">
        <v>55.271868795771958</v>
      </c>
      <c r="BO60">
        <v>48.589324781557011</v>
      </c>
      <c r="BP60">
        <v>77.637758503229975</v>
      </c>
      <c r="BQ60">
        <v>35.863851731350287</v>
      </c>
      <c r="BR60">
        <v>55.386917586587707</v>
      </c>
      <c r="BS60">
        <v>3.3765313908248502</v>
      </c>
      <c r="BT60">
        <v>29.96752688642966</v>
      </c>
      <c r="BU60">
        <v>46.634250871071018</v>
      </c>
      <c r="BV60">
        <v>4.4740588502551386</v>
      </c>
      <c r="BW60">
        <v>72.87453239326365</v>
      </c>
      <c r="BX60">
        <v>1.9422009604757811</v>
      </c>
      <c r="BY60">
        <v>14.615334168738309</v>
      </c>
      <c r="BZ60">
        <v>79.232134346395043</v>
      </c>
      <c r="CA60">
        <v>28.624917940876969</v>
      </c>
      <c r="CB60">
        <v>71.796999272154309</v>
      </c>
      <c r="CC60">
        <v>11.183170795518841</v>
      </c>
      <c r="CD60">
        <v>56.488976189813819</v>
      </c>
      <c r="CE60">
        <v>3.009288647582129</v>
      </c>
      <c r="CF60">
        <v>42.954418230372092</v>
      </c>
      <c r="CG60">
        <v>66.768258605526384</v>
      </c>
      <c r="CH60">
        <v>41.414302861210587</v>
      </c>
      <c r="CI60"/>
      <c r="CJ60"/>
      <c r="CK60"/>
      <c r="CL60"/>
      <c r="CM60"/>
      <c r="CN60"/>
      <c r="CO60">
        <v>100209.21269199569</v>
      </c>
      <c r="CP60">
        <v>90010.374916001252</v>
      </c>
      <c r="CQ60">
        <v>71284.630209000345</v>
      </c>
      <c r="CR60">
        <v>37700.283786000153</v>
      </c>
      <c r="CS60">
        <v>6513.8987169999964</v>
      </c>
      <c r="CT60">
        <v>17752.102622999821</v>
      </c>
      <c r="CU60">
        <v>7163.0583739999629</v>
      </c>
      <c r="CV60">
        <v>2724.5944839999988</v>
      </c>
      <c r="CW60">
        <v>677.23609800000065</v>
      </c>
      <c r="CX60">
        <v>119.155721</v>
      </c>
      <c r="CY60">
        <v>70523.665291000681</v>
      </c>
      <c r="CZ60">
        <v>66950.882701000883</v>
      </c>
      <c r="DA60">
        <v>61447.499599001167</v>
      </c>
      <c r="DB60">
        <v>52130.219470000688</v>
      </c>
      <c r="DC60">
        <v>26229.985958999951</v>
      </c>
      <c r="DD60">
        <v>21768.021227000329</v>
      </c>
      <c r="DE60">
        <v>109.1838639999999</v>
      </c>
      <c r="DF60">
        <v>3284.9079009999982</v>
      </c>
      <c r="DG60">
        <v>32417.352969999971</v>
      </c>
      <c r="DH60">
        <v>9528.4997699999658</v>
      </c>
      <c r="DI60">
        <v>466.11594500000018</v>
      </c>
      <c r="DJ60">
        <v>12074.80742900001</v>
      </c>
      <c r="DK60">
        <v>180.9265230000002</v>
      </c>
      <c r="DL60">
        <v>1672.0074699999959</v>
      </c>
      <c r="DM60">
        <v>5083.5074219999824</v>
      </c>
      <c r="DN60">
        <v>11539.541985000151</v>
      </c>
      <c r="DO60">
        <v>1835.508667999999</v>
      </c>
      <c r="DP60">
        <v>17013.200338000421</v>
      </c>
      <c r="DQ60">
        <v>470.92913900000008</v>
      </c>
      <c r="DR60">
        <v>423.53381300000058</v>
      </c>
      <c r="DS60">
        <v>23925.53073799991</v>
      </c>
      <c r="DT60">
        <v>47.798226000000021</v>
      </c>
      <c r="DU60">
        <v>24834.50401700013</v>
      </c>
      <c r="DV60">
        <v>8.7203079999999975</v>
      </c>
      <c r="DW60">
        <v>110.9288130000001</v>
      </c>
      <c r="DX60">
        <v>15635.633991000081</v>
      </c>
      <c r="DY60">
        <v>3780.731118999985</v>
      </c>
      <c r="DZ60">
        <v>22514.074710000521</v>
      </c>
      <c r="EA60">
        <v>35.637541999999982</v>
      </c>
      <c r="EB60">
        <v>15981.922263000049</v>
      </c>
      <c r="EC60">
        <v>54.131024999999987</v>
      </c>
      <c r="ED60">
        <v>1880.9405940000181</v>
      </c>
      <c r="EE60">
        <v>61524.06029499822</v>
      </c>
      <c r="EF60">
        <v>17515.742215000231</v>
      </c>
      <c r="EG60"/>
      <c r="EH60"/>
      <c r="EI60"/>
      <c r="EJ60"/>
      <c r="EK60"/>
      <c r="EL60"/>
    </row>
    <row r="61">
      <c r="A61" t="s">
        <v>423</v>
      </c>
      <c r="B61">
        <v>2006</v>
      </c>
      <c r="C61" t="s">
        <v>426</v>
      </c>
      <c r="D61">
        <v>162</v>
      </c>
      <c r="E61" t="s">
        <v>61</v>
      </c>
      <c r="F61" t="s">
        <v>205</v>
      </c>
      <c r="G61" t="s">
        <v>212</v>
      </c>
      <c r="H61">
        <v>0.016650380212220098</v>
      </c>
      <c r="I61">
        <v>0.054816087250169801</v>
      </c>
      <c r="J61">
        <v>0.096983748242287601</v>
      </c>
      <c r="K61">
        <v>0.0783897821765729</v>
      </c>
      <c r="L61">
        <v>0.045295903356408498</v>
      </c>
      <c r="M61">
        <v>0.16970997786499489</v>
      </c>
      <c r="N61">
        <v>0.1851845148796008</v>
      </c>
      <c r="O61">
        <v>0.071460842284033696</v>
      </c>
      <c r="P61">
        <v>0.023186010508730402</v>
      </c>
      <c r="Q61">
        <v>0.0399810521499641</v>
      </c>
      <c r="R61">
        <v>0.0177506582554404</v>
      </c>
      <c r="S61">
        <v>0.034586106843331001</v>
      </c>
      <c r="T61">
        <v>0.03926276231505</v>
      </c>
      <c r="U61">
        <v>0.0589579041434556</v>
      </c>
      <c r="V61">
        <v>0.053557795913021899</v>
      </c>
      <c r="W61" t="s">
        <v>146</v>
      </c>
      <c r="X61" t="s">
        <v>147</v>
      </c>
      <c r="Y61" t="s">
        <v>148</v>
      </c>
      <c r="Z61" t="s">
        <v>149</v>
      </c>
      <c r="AA61" t="s">
        <v>150</v>
      </c>
      <c r="AB61" t="s">
        <v>151</v>
      </c>
      <c r="AC61" t="s">
        <v>152</v>
      </c>
      <c r="AD61" t="s">
        <v>153</v>
      </c>
      <c r="AE61" t="s">
        <v>154</v>
      </c>
      <c r="AF61" t="s">
        <v>155</v>
      </c>
      <c r="AG61" t="s">
        <v>156</v>
      </c>
      <c r="AH61" t="s">
        <v>157</v>
      </c>
      <c r="AI61" t="s">
        <v>158</v>
      </c>
      <c r="AJ61" t="s">
        <v>159</v>
      </c>
      <c r="AK61" t="s">
        <v>160</v>
      </c>
      <c r="AL61" t="s">
        <v>161</v>
      </c>
      <c r="AM61" t="s">
        <v>162</v>
      </c>
      <c r="AN61" t="s">
        <v>163</v>
      </c>
      <c r="AO61" t="s">
        <v>164</v>
      </c>
      <c r="AP61" t="s">
        <v>165</v>
      </c>
      <c r="AQ61" t="s">
        <v>166</v>
      </c>
      <c r="AR61" t="s">
        <v>167</v>
      </c>
      <c r="AS61" t="s">
        <v>168</v>
      </c>
      <c r="AT61" t="s">
        <v>169</v>
      </c>
      <c r="AU61" t="s">
        <v>170</v>
      </c>
      <c r="AV61" t="s">
        <v>171</v>
      </c>
      <c r="AW61" t="s">
        <v>172</v>
      </c>
      <c r="AX61" t="s">
        <v>173</v>
      </c>
      <c r="AY61" t="s">
        <v>174</v>
      </c>
      <c r="AZ61" t="s">
        <v>212</v>
      </c>
      <c r="BA61" t="s">
        <v>212</v>
      </c>
      <c r="BB61" t="s">
        <v>212</v>
      </c>
      <c r="BC61" t="s">
        <v>212</v>
      </c>
      <c r="BD61" t="s">
        <v>212</v>
      </c>
      <c r="BE61" t="s">
        <v>212</v>
      </c>
      <c r="BF61">
        <v>0</v>
      </c>
      <c r="BG61">
        <v>0.4879995825914219</v>
      </c>
      <c r="BH61">
        <v>0.20677800091867279</v>
      </c>
      <c r="BI61">
        <v>0.11699591678258441</v>
      </c>
      <c r="BJ61">
        <v>0.055585724632358703</v>
      </c>
      <c r="BK61">
        <v>0.043059430532468301</v>
      </c>
      <c r="BL61">
        <v>0.031556859833785603</v>
      </c>
      <c r="BM61">
        <v>0.0531142679229748</v>
      </c>
      <c r="BN61">
        <v>0.74483607873126734</v>
      </c>
      <c r="BO61">
        <v>0</v>
      </c>
      <c r="BP61">
        <v>0.045412625196169301</v>
      </c>
      <c r="BQ61">
        <v>0</v>
      </c>
      <c r="BR61">
        <v>0.12743866918808899</v>
      </c>
      <c r="BS61">
        <v>0.014449025409624601</v>
      </c>
      <c r="BT61">
        <v>0.48786826155193269</v>
      </c>
      <c r="BU61">
        <v>0.035103699882648699</v>
      </c>
      <c r="BV61">
        <v>1.146872640162266</v>
      </c>
      <c r="BW61">
        <v>0</v>
      </c>
      <c r="BX61">
        <v>0</v>
      </c>
      <c r="BY61">
        <v>0.99923037775364842</v>
      </c>
      <c r="BZ61">
        <v>0.019424853952694401</v>
      </c>
      <c r="CA61">
        <v>0.11386393930604639</v>
      </c>
      <c r="CB61">
        <v>0.10292600485113899</v>
      </c>
      <c r="CC61">
        <v>0.23237997454661671</v>
      </c>
      <c r="CD61">
        <v>0.090680693786968705</v>
      </c>
      <c r="CE61">
        <v>0</v>
      </c>
      <c r="CF61">
        <v>0</v>
      </c>
      <c r="CG61">
        <v>0.0242482100533176</v>
      </c>
      <c r="CH61">
        <v>0</v>
      </c>
      <c r="CI61"/>
      <c r="CJ61"/>
      <c r="CK61"/>
      <c r="CL61"/>
      <c r="CM61"/>
      <c r="CN61"/>
      <c r="CO61">
        <v>18.089959</v>
      </c>
      <c r="CP61">
        <v>59.538773999999997</v>
      </c>
      <c r="CQ61">
        <v>105.327417</v>
      </c>
      <c r="CR61">
        <v>85.173236000000003</v>
      </c>
      <c r="CS61">
        <v>49.213785999999978</v>
      </c>
      <c r="CT61">
        <v>56.825385999999988</v>
      </c>
      <c r="CU61">
        <v>62.06173800000002</v>
      </c>
      <c r="CV61">
        <v>23.943382</v>
      </c>
      <c r="CW61">
        <v>7.7759469999999986</v>
      </c>
      <c r="CX61">
        <v>13.3948</v>
      </c>
      <c r="CY61">
        <v>13.339225000000001</v>
      </c>
      <c r="CZ61">
        <v>25.965634000000001</v>
      </c>
      <c r="DA61">
        <v>29.502192999999998</v>
      </c>
      <c r="DB61">
        <v>44.308320999999992</v>
      </c>
      <c r="DC61">
        <v>40.226545999999999</v>
      </c>
      <c r="DD61">
        <v>0</v>
      </c>
      <c r="DE61">
        <v>2.8663949999999998</v>
      </c>
      <c r="DF61">
        <v>29.476412</v>
      </c>
      <c r="DG61">
        <v>52.017761</v>
      </c>
      <c r="DH61">
        <v>6.5627769999999996</v>
      </c>
      <c r="DI61">
        <v>2.731776</v>
      </c>
      <c r="DJ61">
        <v>8.2240450000000003</v>
      </c>
      <c r="DK61">
        <v>0.39297399999999999</v>
      </c>
      <c r="DL61">
        <v>22.531742000000001</v>
      </c>
      <c r="DM61">
        <v>0</v>
      </c>
      <c r="DN61">
        <v>6.7498199999999997</v>
      </c>
      <c r="DO61">
        <v>0</v>
      </c>
      <c r="DP61">
        <v>39.145338000000002</v>
      </c>
      <c r="DQ61">
        <v>2.0152239999999999</v>
      </c>
      <c r="DR61">
        <v>6.8950870000000002</v>
      </c>
      <c r="DS61">
        <v>18.009823999999998</v>
      </c>
      <c r="DT61">
        <v>12.252516</v>
      </c>
      <c r="DU61">
        <v>0</v>
      </c>
      <c r="DV61">
        <v>0</v>
      </c>
      <c r="DW61">
        <v>7.5840510000000014</v>
      </c>
      <c r="DX61">
        <v>3.8332920000000001</v>
      </c>
      <c r="DY61">
        <v>15.038957999999999</v>
      </c>
      <c r="DZ61">
        <v>32.275495999999997</v>
      </c>
      <c r="EA61">
        <v>0.74052800000000008</v>
      </c>
      <c r="EB61">
        <v>25.655480000000001</v>
      </c>
      <c r="EC61">
        <v>0</v>
      </c>
      <c r="ED61">
        <v>0</v>
      </c>
      <c r="EE61">
        <v>22.343675999999999</v>
      </c>
      <c r="EF61">
        <v>0</v>
      </c>
      <c r="EG61"/>
      <c r="EH61"/>
      <c r="EI61"/>
      <c r="EJ61"/>
      <c r="EK61"/>
      <c r="EL61"/>
    </row>
    <row r="62">
      <c r="A62" t="s">
        <v>423</v>
      </c>
      <c r="B62">
        <v>2006</v>
      </c>
      <c r="C62" t="s">
        <v>426</v>
      </c>
      <c r="D62">
        <v>163</v>
      </c>
      <c r="E62" t="s">
        <v>61</v>
      </c>
      <c r="F62" t="s">
        <v>206</v>
      </c>
      <c r="G62" t="s">
        <v>212</v>
      </c>
      <c r="H62">
        <v>0.60121912494905105</v>
      </c>
      <c r="I62">
        <v>0.9644286259254633</v>
      </c>
      <c r="J62">
        <v>1.138006660937861</v>
      </c>
      <c r="K62">
        <v>0.5552517142457043</v>
      </c>
      <c r="L62">
        <v>0.17290147633826691</v>
      </c>
      <c r="M62">
        <v>1.9575705289373859</v>
      </c>
      <c r="N62">
        <v>0.88396744630146462</v>
      </c>
      <c r="O62">
        <v>0.31285202961509673</v>
      </c>
      <c r="P62">
        <v>0.22961955370102799</v>
      </c>
      <c r="Q62">
        <v>0.057694331541871299</v>
      </c>
      <c r="R62">
        <v>0.342676664380554</v>
      </c>
      <c r="S62">
        <v>0.71891644008117683</v>
      </c>
      <c r="T62">
        <v>0.96677467113215287</v>
      </c>
      <c r="U62">
        <v>0.96892795497195705</v>
      </c>
      <c r="V62">
        <v>0.4301172149638619</v>
      </c>
      <c r="W62" t="s">
        <v>146</v>
      </c>
      <c r="X62" t="s">
        <v>147</v>
      </c>
      <c r="Y62" t="s">
        <v>148</v>
      </c>
      <c r="Z62" t="s">
        <v>149</v>
      </c>
      <c r="AA62" t="s">
        <v>150</v>
      </c>
      <c r="AB62" t="s">
        <v>151</v>
      </c>
      <c r="AC62" t="s">
        <v>152</v>
      </c>
      <c r="AD62" t="s">
        <v>153</v>
      </c>
      <c r="AE62" t="s">
        <v>154</v>
      </c>
      <c r="AF62" t="s">
        <v>155</v>
      </c>
      <c r="AG62" t="s">
        <v>156</v>
      </c>
      <c r="AH62" t="s">
        <v>157</v>
      </c>
      <c r="AI62" t="s">
        <v>158</v>
      </c>
      <c r="AJ62" t="s">
        <v>159</v>
      </c>
      <c r="AK62" t="s">
        <v>160</v>
      </c>
      <c r="AL62" t="s">
        <v>161</v>
      </c>
      <c r="AM62" t="s">
        <v>162</v>
      </c>
      <c r="AN62" t="s">
        <v>163</v>
      </c>
      <c r="AO62" t="s">
        <v>164</v>
      </c>
      <c r="AP62" t="s">
        <v>165</v>
      </c>
      <c r="AQ62" t="s">
        <v>166</v>
      </c>
      <c r="AR62" t="s">
        <v>167</v>
      </c>
      <c r="AS62" t="s">
        <v>168</v>
      </c>
      <c r="AT62" t="s">
        <v>169</v>
      </c>
      <c r="AU62" t="s">
        <v>170</v>
      </c>
      <c r="AV62" t="s">
        <v>171</v>
      </c>
      <c r="AW62" t="s">
        <v>172</v>
      </c>
      <c r="AX62" t="s">
        <v>173</v>
      </c>
      <c r="AY62" t="s">
        <v>174</v>
      </c>
      <c r="AZ62" t="s">
        <v>212</v>
      </c>
      <c r="BA62" t="s">
        <v>212</v>
      </c>
      <c r="BB62" t="s">
        <v>212</v>
      </c>
      <c r="BC62" t="s">
        <v>212</v>
      </c>
      <c r="BD62" t="s">
        <v>212</v>
      </c>
      <c r="BE62" t="s">
        <v>212</v>
      </c>
      <c r="BF62">
        <v>0.026256143457436199</v>
      </c>
      <c r="BG62">
        <v>19.464051378409881</v>
      </c>
      <c r="BH62">
        <v>0.1920081437101962</v>
      </c>
      <c r="BI62">
        <v>0</v>
      </c>
      <c r="BJ62">
        <v>0</v>
      </c>
      <c r="BK62">
        <v>0.9602991194906032</v>
      </c>
      <c r="BL62">
        <v>0.050490975734057003</v>
      </c>
      <c r="BM62">
        <v>2.6781373449298198</v>
      </c>
      <c r="BN62">
        <v>0.070457466907011795</v>
      </c>
      <c r="BO62">
        <v>0</v>
      </c>
      <c r="BP62">
        <v>0</v>
      </c>
      <c r="BQ62">
        <v>3.7683331558874071</v>
      </c>
      <c r="BR62">
        <v>0.079957504815776098</v>
      </c>
      <c r="BS62">
        <v>0</v>
      </c>
      <c r="BT62">
        <v>1.6194481774386511</v>
      </c>
      <c r="BU62">
        <v>0</v>
      </c>
      <c r="BV62">
        <v>0.034153874105727101</v>
      </c>
      <c r="BW62">
        <v>0.057048177169243701</v>
      </c>
      <c r="BX62">
        <v>0</v>
      </c>
      <c r="BY62">
        <v>3.3279714434948588</v>
      </c>
      <c r="BZ62">
        <v>0</v>
      </c>
      <c r="CA62">
        <v>0.091107472064096001</v>
      </c>
      <c r="CB62">
        <v>0.18964235859499781</v>
      </c>
      <c r="CC62">
        <v>0</v>
      </c>
      <c r="CD62">
        <v>0</v>
      </c>
      <c r="CE62">
        <v>0.050491771913116899</v>
      </c>
      <c r="CF62">
        <v>0.1103610587504551</v>
      </c>
      <c r="CG62">
        <v>3.347927523962233</v>
      </c>
      <c r="CH62">
        <v>0.076721021130267505</v>
      </c>
      <c r="CI62"/>
      <c r="CJ62"/>
      <c r="CK62"/>
      <c r="CL62"/>
      <c r="CM62"/>
      <c r="CN62"/>
      <c r="CO62">
        <v>653.20005800000069</v>
      </c>
      <c r="CP62">
        <v>1047.5190930000001</v>
      </c>
      <c r="CQ62">
        <v>1235.911214999998</v>
      </c>
      <c r="CR62">
        <v>603.30037900000036</v>
      </c>
      <c r="CS62">
        <v>187.85664100000011</v>
      </c>
      <c r="CT62">
        <v>655.46942100000035</v>
      </c>
      <c r="CU62">
        <v>296.24807499999991</v>
      </c>
      <c r="CV62">
        <v>104.822941</v>
      </c>
      <c r="CW62">
        <v>77.00805099999998</v>
      </c>
      <c r="CX62">
        <v>19.329256999999998</v>
      </c>
      <c r="CY62">
        <v>257.51389399999982</v>
      </c>
      <c r="CZ62">
        <v>539.72889299999997</v>
      </c>
      <c r="DA62">
        <v>726.43826500000034</v>
      </c>
      <c r="DB62">
        <v>728.17328700000019</v>
      </c>
      <c r="DC62">
        <v>323.05530200000032</v>
      </c>
      <c r="DD62">
        <v>10.02434</v>
      </c>
      <c r="DE62">
        <v>114.327269</v>
      </c>
      <c r="DF62">
        <v>27.370954000000001</v>
      </c>
      <c r="DG62">
        <v>0</v>
      </c>
      <c r="DH62">
        <v>0</v>
      </c>
      <c r="DI62">
        <v>60.923287999999999</v>
      </c>
      <c r="DJ62">
        <v>13.158472</v>
      </c>
      <c r="DK62">
        <v>19.814606999999981</v>
      </c>
      <c r="DL62">
        <v>2.1313810000000002</v>
      </c>
      <c r="DM62">
        <v>0</v>
      </c>
      <c r="DN62">
        <v>0</v>
      </c>
      <c r="DO62">
        <v>192.86294800000019</v>
      </c>
      <c r="DP62">
        <v>24.560548000000001</v>
      </c>
      <c r="DQ62">
        <v>0</v>
      </c>
      <c r="DR62">
        <v>22.887810000000002</v>
      </c>
      <c r="DS62">
        <v>0</v>
      </c>
      <c r="DT62">
        <v>0.36487999999999998</v>
      </c>
      <c r="DU62">
        <v>19.441129</v>
      </c>
      <c r="DV62">
        <v>0</v>
      </c>
      <c r="DW62">
        <v>25.258945000000001</v>
      </c>
      <c r="DX62">
        <v>0</v>
      </c>
      <c r="DY62">
        <v>12.033322</v>
      </c>
      <c r="DZ62">
        <v>59.467976000000007</v>
      </c>
      <c r="EA62">
        <v>0</v>
      </c>
      <c r="EB62">
        <v>0</v>
      </c>
      <c r="EC62">
        <v>0.90824499999999997</v>
      </c>
      <c r="ED62">
        <v>4.8326250000000002</v>
      </c>
      <c r="EE62">
        <v>3084.9703009999989</v>
      </c>
      <c r="EF62">
        <v>32.448346000000001</v>
      </c>
      <c r="EG62"/>
      <c r="EH62"/>
      <c r="EI62"/>
      <c r="EJ62"/>
      <c r="EK62"/>
      <c r="EL62"/>
    </row>
    <row r="63">
      <c r="A63" t="s">
        <v>423</v>
      </c>
      <c r="B63">
        <v>2006</v>
      </c>
      <c r="C63" t="s">
        <v>426</v>
      </c>
      <c r="D63">
        <v>164</v>
      </c>
      <c r="E63" t="s">
        <v>61</v>
      </c>
      <c r="F63" t="s">
        <v>194</v>
      </c>
      <c r="G63" t="s">
        <v>212</v>
      </c>
      <c r="H63">
        <v>0.14377869318175401</v>
      </c>
      <c r="I63">
        <v>0.058407780477692003</v>
      </c>
      <c r="J63">
        <v>0.25399144508236449</v>
      </c>
      <c r="K63">
        <v>0.32362680509744363</v>
      </c>
      <c r="L63">
        <v>0.055309422074282001</v>
      </c>
      <c r="M63">
        <v>0.85541236767818396</v>
      </c>
      <c r="N63">
        <v>0.83894471490372402</v>
      </c>
      <c r="O63">
        <v>0.32394262732443629</v>
      </c>
      <c r="P63">
        <v>0.0364321797403332</v>
      </c>
      <c r="Q63">
        <v>0.0023097274823025002</v>
      </c>
      <c r="R63">
        <v>0.051699998042971602</v>
      </c>
      <c r="S63">
        <v>0.033667959702409198</v>
      </c>
      <c r="T63">
        <v>0.029654678122897099</v>
      </c>
      <c r="U63">
        <v>0.066934832952731296</v>
      </c>
      <c r="V63">
        <v>0.1083614027969724</v>
      </c>
      <c r="W63" t="s">
        <v>146</v>
      </c>
      <c r="X63" t="s">
        <v>147</v>
      </c>
      <c r="Y63" t="s">
        <v>148</v>
      </c>
      <c r="Z63" t="s">
        <v>149</v>
      </c>
      <c r="AA63" t="s">
        <v>150</v>
      </c>
      <c r="AB63" t="s">
        <v>151</v>
      </c>
      <c r="AC63" t="s">
        <v>152</v>
      </c>
      <c r="AD63" t="s">
        <v>153</v>
      </c>
      <c r="AE63" t="s">
        <v>154</v>
      </c>
      <c r="AF63" t="s">
        <v>155</v>
      </c>
      <c r="AG63" t="s">
        <v>156</v>
      </c>
      <c r="AH63" t="s">
        <v>157</v>
      </c>
      <c r="AI63" t="s">
        <v>158</v>
      </c>
      <c r="AJ63" t="s">
        <v>159</v>
      </c>
      <c r="AK63" t="s">
        <v>160</v>
      </c>
      <c r="AL63" t="s">
        <v>161</v>
      </c>
      <c r="AM63" t="s">
        <v>162</v>
      </c>
      <c r="AN63" t="s">
        <v>163</v>
      </c>
      <c r="AO63" t="s">
        <v>164</v>
      </c>
      <c r="AP63" t="s">
        <v>165</v>
      </c>
      <c r="AQ63" t="s">
        <v>166</v>
      </c>
      <c r="AR63" t="s">
        <v>167</v>
      </c>
      <c r="AS63" t="s">
        <v>168</v>
      </c>
      <c r="AT63" t="s">
        <v>169</v>
      </c>
      <c r="AU63" t="s">
        <v>170</v>
      </c>
      <c r="AV63" t="s">
        <v>171</v>
      </c>
      <c r="AW63" t="s">
        <v>172</v>
      </c>
      <c r="AX63" t="s">
        <v>173</v>
      </c>
      <c r="AY63" t="s">
        <v>174</v>
      </c>
      <c r="AZ63" t="s">
        <v>212</v>
      </c>
      <c r="BA63" t="s">
        <v>212</v>
      </c>
      <c r="BB63" t="s">
        <v>212</v>
      </c>
      <c r="BC63" t="s">
        <v>212</v>
      </c>
      <c r="BD63" t="s">
        <v>212</v>
      </c>
      <c r="BE63" t="s">
        <v>212</v>
      </c>
      <c r="BF63">
        <v>0.65253816049226121</v>
      </c>
      <c r="BG63">
        <v>5.0153960272232503</v>
      </c>
      <c r="BH63">
        <v>0.036924643021191597</v>
      </c>
      <c r="BI63">
        <v>0</v>
      </c>
      <c r="BJ63">
        <v>0</v>
      </c>
      <c r="BK63">
        <v>0.14608086645023821</v>
      </c>
      <c r="BL63">
        <v>1.145884712867647</v>
      </c>
      <c r="BM63">
        <v>2.3721917603455309</v>
      </c>
      <c r="BN63">
        <v>0.014565989676757299</v>
      </c>
      <c r="BO63">
        <v>0.045317357575881498</v>
      </c>
      <c r="BP63">
        <v>0.033645664749358498</v>
      </c>
      <c r="BQ63">
        <v>0</v>
      </c>
      <c r="BR63">
        <v>0.097076636675280201</v>
      </c>
      <c r="BS63">
        <v>0.1378639004019569</v>
      </c>
      <c r="BT63">
        <v>0.23817590743121539</v>
      </c>
      <c r="BU63">
        <v>0.14335095547770599</v>
      </c>
      <c r="BV63">
        <v>0.042281050912084998</v>
      </c>
      <c r="BW63">
        <v>0.074274467304521502</v>
      </c>
      <c r="BX63">
        <v>0</v>
      </c>
      <c r="BY63">
        <v>0.15163917311686301</v>
      </c>
      <c r="BZ63">
        <v>0.030451421940282199</v>
      </c>
      <c r="CA63">
        <v>0.068583056529171502</v>
      </c>
      <c r="CB63">
        <v>0.060567491204980201</v>
      </c>
      <c r="CC63">
        <v>0.055871698744816498</v>
      </c>
      <c r="CD63">
        <v>0.091797047498755696</v>
      </c>
      <c r="CE63">
        <v>0.24997214348187871</v>
      </c>
      <c r="CF63">
        <v>0.068342569301074907</v>
      </c>
      <c r="CG63">
        <v>0.014078014493168501</v>
      </c>
      <c r="CH63">
        <v>0.12811971264924471</v>
      </c>
      <c r="CI63"/>
      <c r="CJ63"/>
      <c r="CK63"/>
      <c r="CL63"/>
      <c r="CM63"/>
      <c r="CN63"/>
      <c r="CO63">
        <v>156.209686</v>
      </c>
      <c r="CP63">
        <v>63.439909999999998</v>
      </c>
      <c r="CQ63">
        <v>275.84273999999999</v>
      </c>
      <c r="CR63">
        <v>351.63182599999959</v>
      </c>
      <c r="CS63">
        <v>60.093427000000013</v>
      </c>
      <c r="CT63">
        <v>286.42475000000002</v>
      </c>
      <c r="CU63">
        <v>281.15939999999989</v>
      </c>
      <c r="CV63">
        <v>108.538912</v>
      </c>
      <c r="CW63">
        <v>12.218346</v>
      </c>
      <c r="CX63">
        <v>0.77382499999999999</v>
      </c>
      <c r="CY63">
        <v>38.851399000000001</v>
      </c>
      <c r="CZ63">
        <v>25.276332</v>
      </c>
      <c r="DA63">
        <v>22.282641000000002</v>
      </c>
      <c r="DB63">
        <v>50.303179999999998</v>
      </c>
      <c r="DC63">
        <v>81.388803999999908</v>
      </c>
      <c r="DD63">
        <v>249.1327180000001</v>
      </c>
      <c r="DE63">
        <v>29.459258999999999</v>
      </c>
      <c r="DF63">
        <v>5.2636450000000004</v>
      </c>
      <c r="DG63">
        <v>0</v>
      </c>
      <c r="DH63">
        <v>0</v>
      </c>
      <c r="DI63">
        <v>9.2676609999999986</v>
      </c>
      <c r="DJ63">
        <v>298.62944199999998</v>
      </c>
      <c r="DK63">
        <v>17.551022</v>
      </c>
      <c r="DL63">
        <v>0.44063000000000002</v>
      </c>
      <c r="DM63">
        <v>4.7411880000000002</v>
      </c>
      <c r="DN63">
        <v>5.0008600000000003</v>
      </c>
      <c r="DO63">
        <v>0</v>
      </c>
      <c r="DP63">
        <v>29.819032</v>
      </c>
      <c r="DQ63">
        <v>19.228054</v>
      </c>
      <c r="DR63">
        <v>3.366162000000001</v>
      </c>
      <c r="DS63">
        <v>73.545680000000019</v>
      </c>
      <c r="DT63">
        <v>0.451706</v>
      </c>
      <c r="DU63">
        <v>25.311579999999999</v>
      </c>
      <c r="DV63">
        <v>0</v>
      </c>
      <c r="DW63">
        <v>1.150925</v>
      </c>
      <c r="DX63">
        <v>6.0092699999999999</v>
      </c>
      <c r="DY63">
        <v>9.0583349999999996</v>
      </c>
      <c r="DZ63">
        <v>18.992730000000002</v>
      </c>
      <c r="EA63">
        <v>0.17804700000000001</v>
      </c>
      <c r="EB63">
        <v>25.971319999999999</v>
      </c>
      <c r="EC63">
        <v>4.4964940000000002</v>
      </c>
      <c r="ED63">
        <v>2.9926680000000001</v>
      </c>
      <c r="EE63">
        <v>12.972281000000001</v>
      </c>
      <c r="EF63">
        <v>54.186880000000002</v>
      </c>
      <c r="EG63"/>
      <c r="EH63"/>
      <c r="EI63"/>
      <c r="EJ63"/>
      <c r="EK63"/>
      <c r="EL63"/>
    </row>
    <row r="64">
      <c r="A64" t="s">
        <v>423</v>
      </c>
      <c r="B64">
        <v>2016</v>
      </c>
      <c r="C64" t="s">
        <v>427</v>
      </c>
      <c r="D64">
        <v>16</v>
      </c>
      <c r="E64" t="s">
        <v>13</v>
      </c>
      <c r="F64" t="s">
        <v>14</v>
      </c>
      <c r="G64" t="s">
        <v>432</v>
      </c>
      <c r="H64">
        <v>89.933088537639776</v>
      </c>
      <c r="I64">
        <v>92.133303853198569</v>
      </c>
      <c r="J64">
        <v>94.377487212751589</v>
      </c>
      <c r="K64">
        <v>97.068599478436013</v>
      </c>
      <c r="L64">
        <v>98.653291950364235</v>
      </c>
      <c r="M64">
        <v>96.404304355326332</v>
      </c>
      <c r="N64">
        <v>98.222399592426953</v>
      </c>
      <c r="O64">
        <v>98.751380294010644</v>
      </c>
      <c r="P64">
        <v>99.09730771788027</v>
      </c>
      <c r="Q64">
        <v>99.315779214524383</v>
      </c>
      <c r="R64">
        <v>89.386919001555526</v>
      </c>
      <c r="S64">
        <v>90.886707771088396</v>
      </c>
      <c r="T64">
        <v>92.012266758846266</v>
      </c>
      <c r="U64">
        <v>93.891722743646127</v>
      </c>
      <c r="V64">
        <v>96.306594431415732</v>
      </c>
      <c r="W64" t="s">
        <v>329</v>
      </c>
      <c r="X64" t="s">
        <v>330</v>
      </c>
      <c r="Y64" t="s">
        <v>331</v>
      </c>
      <c r="Z64" t="s">
        <v>332</v>
      </c>
      <c r="AA64" t="s">
        <v>333</v>
      </c>
      <c r="AB64" t="s">
        <v>334</v>
      </c>
      <c r="AC64" t="s">
        <v>335</v>
      </c>
      <c r="AD64" t="s">
        <v>336</v>
      </c>
      <c r="AE64" t="s">
        <v>337</v>
      </c>
      <c r="AF64" t="s">
        <v>338</v>
      </c>
      <c r="AG64" t="s">
        <v>339</v>
      </c>
      <c r="AH64" t="s">
        <v>340</v>
      </c>
      <c r="AI64" t="s">
        <v>341</v>
      </c>
      <c r="AJ64" t="s">
        <v>342</v>
      </c>
      <c r="AK64" t="s">
        <v>343</v>
      </c>
      <c r="AL64" t="s">
        <v>344</v>
      </c>
      <c r="AM64" t="s">
        <v>345</v>
      </c>
      <c r="AN64" t="s">
        <v>346</v>
      </c>
      <c r="AO64" t="s">
        <v>347</v>
      </c>
      <c r="AP64" t="s">
        <v>348</v>
      </c>
      <c r="AQ64" t="s">
        <v>349</v>
      </c>
      <c r="AR64" t="s">
        <v>350</v>
      </c>
      <c r="AS64" t="s">
        <v>351</v>
      </c>
      <c r="AT64" t="s">
        <v>352</v>
      </c>
      <c r="AU64" t="s">
        <v>353</v>
      </c>
      <c r="AV64" t="s">
        <v>354</v>
      </c>
      <c r="AW64" t="s">
        <v>355</v>
      </c>
      <c r="AX64" t="s">
        <v>356</v>
      </c>
      <c r="AY64" t="s">
        <v>357</v>
      </c>
      <c r="AZ64" t="s">
        <v>358</v>
      </c>
      <c r="BA64" t="s">
        <v>359</v>
      </c>
      <c r="BB64" t="s">
        <v>360</v>
      </c>
      <c r="BC64" t="s">
        <v>361</v>
      </c>
      <c r="BD64" t="s">
        <v>362</v>
      </c>
      <c r="BE64" t="s">
        <v>363</v>
      </c>
      <c r="BF64">
        <v>95.580694701406514</v>
      </c>
      <c r="BG64">
        <v>86.261288565573508</v>
      </c>
      <c r="BH64">
        <v>84.182964242471243</v>
      </c>
      <c r="BI64">
        <v>98.45753661492104</v>
      </c>
      <c r="BJ64">
        <v>100</v>
      </c>
      <c r="BK64">
        <v>91.390712263385367</v>
      </c>
      <c r="BL64">
        <v>92.349952204951478</v>
      </c>
      <c r="BM64">
        <v>99.420984730791147</v>
      </c>
      <c r="BN64">
        <v>99.797602890918299</v>
      </c>
      <c r="BO64">
        <v>96.745019070139733</v>
      </c>
      <c r="BP64">
        <v>95.972473267173442</v>
      </c>
      <c r="BQ64">
        <v>98.264888057414169</v>
      </c>
      <c r="BR64">
        <v>94.935077311432408</v>
      </c>
      <c r="BS64">
        <v>89.015571170293683</v>
      </c>
      <c r="BT64">
        <v>78.226698133021131</v>
      </c>
      <c r="BU64">
        <v>95.24755528372711</v>
      </c>
      <c r="BV64">
        <v>94.87194660638842</v>
      </c>
      <c r="BW64">
        <v>91.09734847584275</v>
      </c>
      <c r="BX64">
        <v>85.22442072199955</v>
      </c>
      <c r="BY64">
        <v>92.5678355170282</v>
      </c>
      <c r="BZ64">
        <v>63.938628067848249</v>
      </c>
      <c r="CA64">
        <v>70.331145562190159</v>
      </c>
      <c r="CB64">
        <v>93.783049847817821</v>
      </c>
      <c r="CC64">
        <v>82.409151534908219</v>
      </c>
      <c r="CD64">
        <v>89.162174702702302</v>
      </c>
      <c r="CE64">
        <v>99.619633834783954</v>
      </c>
      <c r="CF64">
        <v>99.565714397894638</v>
      </c>
      <c r="CG64">
        <v>93.688159284947474</v>
      </c>
      <c r="CH64">
        <v>97.759199472529303</v>
      </c>
      <c r="CI64">
        <v>97.6875794614878</v>
      </c>
      <c r="CJ64">
        <v>97.679208511560347</v>
      </c>
      <c r="CK64">
        <v>86.475673896778233</v>
      </c>
      <c r="CL64">
        <v>98.395126973134566</v>
      </c>
      <c r="CM64">
        <v>93.527582122656554</v>
      </c>
      <c r="CN64">
        <v>97.179348246164707</v>
      </c>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row>
    <row r="65">
      <c r="A65" t="s">
        <v>423</v>
      </c>
      <c r="B65">
        <v>2016</v>
      </c>
      <c r="C65" t="s">
        <v>427</v>
      </c>
      <c r="D65">
        <v>17</v>
      </c>
      <c r="E65" t="s">
        <v>13</v>
      </c>
      <c r="F65" t="s">
        <v>51</v>
      </c>
      <c r="G65" t="s">
        <v>212</v>
      </c>
      <c r="H65">
        <v>10.066911462359259</v>
      </c>
      <c r="I65">
        <v>7.8666961468022674</v>
      </c>
      <c r="J65">
        <v>5.6225127872484411</v>
      </c>
      <c r="K65">
        <v>2.9314005215647581</v>
      </c>
      <c r="L65">
        <v>1.3467080496357919</v>
      </c>
      <c r="M65">
        <v>3.5956956446735999</v>
      </c>
      <c r="N65">
        <v>1.777600407573027</v>
      </c>
      <c r="O65">
        <v>1.248619705989118</v>
      </c>
      <c r="P65">
        <v>0.90269228211965291</v>
      </c>
      <c r="Q65">
        <v>0.68422078547549969</v>
      </c>
      <c r="R65">
        <v>10.613080998444</v>
      </c>
      <c r="S65">
        <v>9.1132922289126448</v>
      </c>
      <c r="T65">
        <v>7.9877332411535971</v>
      </c>
      <c r="U65">
        <v>6.1082772563542536</v>
      </c>
      <c r="V65">
        <v>3.693405568584232</v>
      </c>
      <c r="W65" t="s">
        <v>329</v>
      </c>
      <c r="X65" t="s">
        <v>330</v>
      </c>
      <c r="Y65" t="s">
        <v>331</v>
      </c>
      <c r="Z65" t="s">
        <v>332</v>
      </c>
      <c r="AA65" t="s">
        <v>333</v>
      </c>
      <c r="AB65" t="s">
        <v>334</v>
      </c>
      <c r="AC65" t="s">
        <v>335</v>
      </c>
      <c r="AD65" t="s">
        <v>336</v>
      </c>
      <c r="AE65" t="s">
        <v>337</v>
      </c>
      <c r="AF65" t="s">
        <v>338</v>
      </c>
      <c r="AG65" t="s">
        <v>339</v>
      </c>
      <c r="AH65" t="s">
        <v>340</v>
      </c>
      <c r="AI65" t="s">
        <v>341</v>
      </c>
      <c r="AJ65" t="s">
        <v>342</v>
      </c>
      <c r="AK65" t="s">
        <v>343</v>
      </c>
      <c r="AL65" t="s">
        <v>344</v>
      </c>
      <c r="AM65" t="s">
        <v>345</v>
      </c>
      <c r="AN65" t="s">
        <v>346</v>
      </c>
      <c r="AO65" t="s">
        <v>347</v>
      </c>
      <c r="AP65" t="s">
        <v>348</v>
      </c>
      <c r="AQ65" t="s">
        <v>349</v>
      </c>
      <c r="AR65" t="s">
        <v>350</v>
      </c>
      <c r="AS65" t="s">
        <v>351</v>
      </c>
      <c r="AT65" t="s">
        <v>352</v>
      </c>
      <c r="AU65" t="s">
        <v>353</v>
      </c>
      <c r="AV65" t="s">
        <v>354</v>
      </c>
      <c r="AW65" t="s">
        <v>355</v>
      </c>
      <c r="AX65" t="s">
        <v>356</v>
      </c>
      <c r="AY65" t="s">
        <v>357</v>
      </c>
      <c r="AZ65" t="s">
        <v>358</v>
      </c>
      <c r="BA65" t="s">
        <v>359</v>
      </c>
      <c r="BB65" t="s">
        <v>360</v>
      </c>
      <c r="BC65" t="s">
        <v>361</v>
      </c>
      <c r="BD65" t="s">
        <v>362</v>
      </c>
      <c r="BE65" t="s">
        <v>363</v>
      </c>
      <c r="BF65">
        <v>4.4193052985934722</v>
      </c>
      <c r="BG65">
        <v>13.738711434426181</v>
      </c>
      <c r="BH65">
        <v>15.817035757528471</v>
      </c>
      <c r="BI65">
        <v>1.5424633850787819</v>
      </c>
      <c r="BJ65">
        <v>0</v>
      </c>
      <c r="BK65">
        <v>8.6092877366144069</v>
      </c>
      <c r="BL65">
        <v>7.6500477950485157</v>
      </c>
      <c r="BM65">
        <v>0.57901526920884905</v>
      </c>
      <c r="BN65">
        <v>0.20239710908172251</v>
      </c>
      <c r="BO65">
        <v>3.254980929860293</v>
      </c>
      <c r="BP65">
        <v>4.0275267328273721</v>
      </c>
      <c r="BQ65">
        <v>1.735111942585865</v>
      </c>
      <c r="BR65">
        <v>5.0649226885675214</v>
      </c>
      <c r="BS65">
        <v>10.984428829705941</v>
      </c>
      <c r="BT65">
        <v>21.773301866978709</v>
      </c>
      <c r="BU65">
        <v>4.7524447162732004</v>
      </c>
      <c r="BV65">
        <v>5.1280533936117987</v>
      </c>
      <c r="BW65">
        <v>8.9026515241573776</v>
      </c>
      <c r="BX65">
        <v>14.775579278001761</v>
      </c>
      <c r="BY65">
        <v>7.4321644829709506</v>
      </c>
      <c r="BZ65">
        <v>36.061371932151573</v>
      </c>
      <c r="CA65">
        <v>29.66885443780987</v>
      </c>
      <c r="CB65">
        <v>6.2169501521822994</v>
      </c>
      <c r="CC65">
        <v>17.590848465091781</v>
      </c>
      <c r="CD65">
        <v>10.83782529729706</v>
      </c>
      <c r="CE65">
        <v>0.38036616521598521</v>
      </c>
      <c r="CF65">
        <v>0.43428560210533929</v>
      </c>
      <c r="CG65">
        <v>6.3118407150517291</v>
      </c>
      <c r="CH65">
        <v>2.2408005274706708</v>
      </c>
      <c r="CI65">
        <v>2.3124205385118399</v>
      </c>
      <c r="CJ65">
        <v>2.320791488439605</v>
      </c>
      <c r="CK65">
        <v>13.524326103221719</v>
      </c>
      <c r="CL65">
        <v>1.6048730268655289</v>
      </c>
      <c r="CM65">
        <v>6.4724178773431147</v>
      </c>
      <c r="CN65">
        <v>2.820651753834873</v>
      </c>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row>
    <row r="66">
      <c r="A66" t="s">
        <v>423</v>
      </c>
      <c r="B66">
        <v>2016</v>
      </c>
      <c r="C66" t="s">
        <v>427</v>
      </c>
      <c r="D66">
        <v>18</v>
      </c>
      <c r="E66" t="s">
        <v>59</v>
      </c>
      <c r="F66" t="s">
        <v>15</v>
      </c>
      <c r="G66" t="s">
        <v>433</v>
      </c>
      <c r="H66">
        <v>86.843460909986277</v>
      </c>
      <c r="I66">
        <v>89.508340807139632</v>
      </c>
      <c r="J66">
        <v>92.299211400759447</v>
      </c>
      <c r="K66">
        <v>95.871040558490208</v>
      </c>
      <c r="L66">
        <v>98.087887329629069</v>
      </c>
      <c r="M66">
        <v>93.753078401883059</v>
      </c>
      <c r="N66">
        <v>96.67740512191223</v>
      </c>
      <c r="O66">
        <v>97.973625931524282</v>
      </c>
      <c r="P66">
        <v>98.530079483687061</v>
      </c>
      <c r="Q66">
        <v>98.802708156144476</v>
      </c>
      <c r="R66">
        <v>86.321751257553558</v>
      </c>
      <c r="S66">
        <v>88.08985045700048</v>
      </c>
      <c r="T66">
        <v>89.467953443948616</v>
      </c>
      <c r="U66">
        <v>91.992375151349179</v>
      </c>
      <c r="V66">
        <v>95.329094270705866</v>
      </c>
      <c r="W66" t="s">
        <v>329</v>
      </c>
      <c r="X66" t="s">
        <v>330</v>
      </c>
      <c r="Y66" t="s">
        <v>331</v>
      </c>
      <c r="Z66" t="s">
        <v>332</v>
      </c>
      <c r="AA66" t="s">
        <v>333</v>
      </c>
      <c r="AB66" t="s">
        <v>334</v>
      </c>
      <c r="AC66" t="s">
        <v>335</v>
      </c>
      <c r="AD66" t="s">
        <v>336</v>
      </c>
      <c r="AE66" t="s">
        <v>337</v>
      </c>
      <c r="AF66" t="s">
        <v>338</v>
      </c>
      <c r="AG66" t="s">
        <v>339</v>
      </c>
      <c r="AH66" t="s">
        <v>340</v>
      </c>
      <c r="AI66" t="s">
        <v>341</v>
      </c>
      <c r="AJ66" t="s">
        <v>342</v>
      </c>
      <c r="AK66" t="s">
        <v>343</v>
      </c>
      <c r="AL66" t="s">
        <v>344</v>
      </c>
      <c r="AM66" t="s">
        <v>345</v>
      </c>
      <c r="AN66" t="s">
        <v>346</v>
      </c>
      <c r="AO66" t="s">
        <v>347</v>
      </c>
      <c r="AP66" t="s">
        <v>348</v>
      </c>
      <c r="AQ66" t="s">
        <v>349</v>
      </c>
      <c r="AR66" t="s">
        <v>350</v>
      </c>
      <c r="AS66" t="s">
        <v>351</v>
      </c>
      <c r="AT66" t="s">
        <v>352</v>
      </c>
      <c r="AU66" t="s">
        <v>353</v>
      </c>
      <c r="AV66" t="s">
        <v>354</v>
      </c>
      <c r="AW66" t="s">
        <v>355</v>
      </c>
      <c r="AX66" t="s">
        <v>356</v>
      </c>
      <c r="AY66" t="s">
        <v>357</v>
      </c>
      <c r="AZ66" t="s">
        <v>358</v>
      </c>
      <c r="BA66" t="s">
        <v>359</v>
      </c>
      <c r="BB66" t="s">
        <v>360</v>
      </c>
      <c r="BC66" t="s">
        <v>361</v>
      </c>
      <c r="BD66" t="s">
        <v>362</v>
      </c>
      <c r="BE66" t="s">
        <v>363</v>
      </c>
      <c r="BF66">
        <v>93.541696340785677</v>
      </c>
      <c r="BG66">
        <v>85.455102876587773</v>
      </c>
      <c r="BH66">
        <v>83.614648367226422</v>
      </c>
      <c r="BI66">
        <v>98.256139148152997</v>
      </c>
      <c r="BJ66">
        <v>98.711208860383479</v>
      </c>
      <c r="BK66">
        <v>89.261591725710161</v>
      </c>
      <c r="BL66">
        <v>91.504538940727102</v>
      </c>
      <c r="BM66">
        <v>99.420984730791147</v>
      </c>
      <c r="BN66">
        <v>97.474949192275901</v>
      </c>
      <c r="BO66">
        <v>96.716949320096759</v>
      </c>
      <c r="BP66">
        <v>94.701783241196793</v>
      </c>
      <c r="BQ66">
        <v>96.312973952422325</v>
      </c>
      <c r="BR66">
        <v>94.267222095573601</v>
      </c>
      <c r="BS66">
        <v>87.936025530940924</v>
      </c>
      <c r="BT66">
        <v>76.431863473911918</v>
      </c>
      <c r="BU66">
        <v>93.419279056413885</v>
      </c>
      <c r="BV66">
        <v>94.615947433478837</v>
      </c>
      <c r="BW66">
        <v>91.09734847584275</v>
      </c>
      <c r="BX66">
        <v>79.594581253229904</v>
      </c>
      <c r="BY66">
        <v>90.52974912702976</v>
      </c>
      <c r="BZ66">
        <v>63.263254277162751</v>
      </c>
      <c r="CA66">
        <v>68.295520514081886</v>
      </c>
      <c r="CB66">
        <v>93.098830571272345</v>
      </c>
      <c r="CC66">
        <v>81.626298455682928</v>
      </c>
      <c r="CD66">
        <v>86.121330590468276</v>
      </c>
      <c r="CE66">
        <v>99.5552786024504</v>
      </c>
      <c r="CF66">
        <v>99.162714174171754</v>
      </c>
      <c r="CG66">
        <v>88.545512829698097</v>
      </c>
      <c r="CH66">
        <v>97.759199472529303</v>
      </c>
      <c r="CI66">
        <v>96.033395093732281</v>
      </c>
      <c r="CJ66">
        <v>95.187502205820863</v>
      </c>
      <c r="CK66">
        <v>85.975051108518699</v>
      </c>
      <c r="CL66">
        <v>97.800742879093278</v>
      </c>
      <c r="CM66">
        <v>92.85562939717498</v>
      </c>
      <c r="CN66">
        <v>94.479967796118828</v>
      </c>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row>
    <row r="67">
      <c r="A67" t="s">
        <v>423</v>
      </c>
      <c r="B67">
        <v>2016</v>
      </c>
      <c r="C67" t="s">
        <v>427</v>
      </c>
      <c r="D67">
        <v>19</v>
      </c>
      <c r="E67" t="s">
        <v>59</v>
      </c>
      <c r="F67" t="s">
        <v>16</v>
      </c>
      <c r="G67" t="s">
        <v>434</v>
      </c>
      <c r="H67">
        <v>3.0896276276538499</v>
      </c>
      <c r="I67">
        <v>2.624963046059007</v>
      </c>
      <c r="J67">
        <v>2.0782758119918832</v>
      </c>
      <c r="K67">
        <v>1.1975589199452581</v>
      </c>
      <c r="L67">
        <v>0.56540462073535813</v>
      </c>
      <c r="M67">
        <v>2.6512259534429119</v>
      </c>
      <c r="N67">
        <v>1.5449944705148271</v>
      </c>
      <c r="O67">
        <v>0.77775436248625351</v>
      </c>
      <c r="P67">
        <v>0.5672282341932019</v>
      </c>
      <c r="Q67">
        <v>0.51307105837994527</v>
      </c>
      <c r="R67">
        <v>3.065167744002117</v>
      </c>
      <c r="S67">
        <v>2.7968573140877422</v>
      </c>
      <c r="T67">
        <v>2.5443133148975181</v>
      </c>
      <c r="U67">
        <v>1.8993475922969461</v>
      </c>
      <c r="V67">
        <v>0.97750016071007662</v>
      </c>
      <c r="W67" t="s">
        <v>329</v>
      </c>
      <c r="X67" t="s">
        <v>330</v>
      </c>
      <c r="Y67" t="s">
        <v>331</v>
      </c>
      <c r="Z67" t="s">
        <v>332</v>
      </c>
      <c r="AA67" t="s">
        <v>333</v>
      </c>
      <c r="AB67" t="s">
        <v>334</v>
      </c>
      <c r="AC67" t="s">
        <v>335</v>
      </c>
      <c r="AD67" t="s">
        <v>336</v>
      </c>
      <c r="AE67" t="s">
        <v>337</v>
      </c>
      <c r="AF67" t="s">
        <v>338</v>
      </c>
      <c r="AG67" t="s">
        <v>339</v>
      </c>
      <c r="AH67" t="s">
        <v>340</v>
      </c>
      <c r="AI67" t="s">
        <v>341</v>
      </c>
      <c r="AJ67" t="s">
        <v>342</v>
      </c>
      <c r="AK67" t="s">
        <v>343</v>
      </c>
      <c r="AL67" t="s">
        <v>344</v>
      </c>
      <c r="AM67" t="s">
        <v>345</v>
      </c>
      <c r="AN67" t="s">
        <v>346</v>
      </c>
      <c r="AO67" t="s">
        <v>347</v>
      </c>
      <c r="AP67" t="s">
        <v>348</v>
      </c>
      <c r="AQ67" t="s">
        <v>349</v>
      </c>
      <c r="AR67" t="s">
        <v>350</v>
      </c>
      <c r="AS67" t="s">
        <v>351</v>
      </c>
      <c r="AT67" t="s">
        <v>352</v>
      </c>
      <c r="AU67" t="s">
        <v>353</v>
      </c>
      <c r="AV67" t="s">
        <v>354</v>
      </c>
      <c r="AW67" t="s">
        <v>355</v>
      </c>
      <c r="AX67" t="s">
        <v>356</v>
      </c>
      <c r="AY67" t="s">
        <v>357</v>
      </c>
      <c r="AZ67" t="s">
        <v>358</v>
      </c>
      <c r="BA67" t="s">
        <v>359</v>
      </c>
      <c r="BB67" t="s">
        <v>360</v>
      </c>
      <c r="BC67" t="s">
        <v>361</v>
      </c>
      <c r="BD67" t="s">
        <v>362</v>
      </c>
      <c r="BE67" t="s">
        <v>363</v>
      </c>
      <c r="BF67">
        <v>2.0389983606208242</v>
      </c>
      <c r="BG67">
        <v>0.80618568898570619</v>
      </c>
      <c r="BH67">
        <v>0.56831587524489691</v>
      </c>
      <c r="BI67">
        <v>0.20139746676802511</v>
      </c>
      <c r="BJ67">
        <v>1.2887911396165039</v>
      </c>
      <c r="BK67">
        <v>2.129120537675087</v>
      </c>
      <c r="BL67">
        <v>0.8454132642243869</v>
      </c>
      <c r="BM67">
        <v>0</v>
      </c>
      <c r="BN67">
        <v>2.3226536986426911</v>
      </c>
      <c r="BO67">
        <v>0.0280697500429671</v>
      </c>
      <c r="BP67">
        <v>1.270690025976702</v>
      </c>
      <c r="BQ67">
        <v>1.9519141049920239</v>
      </c>
      <c r="BR67">
        <v>0.66785521585881291</v>
      </c>
      <c r="BS67">
        <v>1.0795456393526739</v>
      </c>
      <c r="BT67">
        <v>1.794834659109303</v>
      </c>
      <c r="BU67">
        <v>1.828276227313218</v>
      </c>
      <c r="BV67">
        <v>0.25599917290958712</v>
      </c>
      <c r="BW67">
        <v>0</v>
      </c>
      <c r="BX67">
        <v>5.6298394687695126</v>
      </c>
      <c r="BY67">
        <v>2.038086389998635</v>
      </c>
      <c r="BZ67">
        <v>0.67537379068558701</v>
      </c>
      <c r="CA67">
        <v>2.0356250481084728</v>
      </c>
      <c r="CB67">
        <v>0.68421927654550196</v>
      </c>
      <c r="CC67">
        <v>0.78285307922528158</v>
      </c>
      <c r="CD67">
        <v>3.040844112234323</v>
      </c>
      <c r="CE67">
        <v>0.064355232333573806</v>
      </c>
      <c r="CF67">
        <v>0.403000223722769</v>
      </c>
      <c r="CG67">
        <v>5.1426464552482702</v>
      </c>
      <c r="CH67">
        <v>0</v>
      </c>
      <c r="CI67">
        <v>1.6541843677554451</v>
      </c>
      <c r="CJ67">
        <v>2.491706305739414</v>
      </c>
      <c r="CK67">
        <v>0.50062278825952711</v>
      </c>
      <c r="CL67">
        <v>0.59438409404119785</v>
      </c>
      <c r="CM67">
        <v>0.67195272548149165</v>
      </c>
      <c r="CN67">
        <v>2.6993804500459748</v>
      </c>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row>
    <row r="68">
      <c r="A68" t="s">
        <v>423</v>
      </c>
      <c r="B68">
        <v>2016</v>
      </c>
      <c r="C68" t="s">
        <v>427</v>
      </c>
      <c r="D68">
        <v>20</v>
      </c>
      <c r="E68" t="s">
        <v>59</v>
      </c>
      <c r="F68" t="s">
        <v>22</v>
      </c>
      <c r="G68" t="s">
        <v>435</v>
      </c>
      <c r="H68">
        <v>8.9885243516949078</v>
      </c>
      <c r="I68">
        <v>7.0340985703740149</v>
      </c>
      <c r="J68">
        <v>4.9279354187573352</v>
      </c>
      <c r="K68">
        <v>2.4987097231548221</v>
      </c>
      <c r="L68">
        <v>1.0433147471356481</v>
      </c>
      <c r="M68">
        <v>3.0303193534237232</v>
      </c>
      <c r="N68">
        <v>1.407627428073678</v>
      </c>
      <c r="O68">
        <v>0.9471374026503302</v>
      </c>
      <c r="P68">
        <v>0.57290735764249812</v>
      </c>
      <c r="Q68">
        <v>0.41104210789579948</v>
      </c>
      <c r="R68">
        <v>9.4322126966794944</v>
      </c>
      <c r="S68">
        <v>8.2185530079779276</v>
      </c>
      <c r="T68">
        <v>7.1430008446959139</v>
      </c>
      <c r="U68">
        <v>5.3943693287975796</v>
      </c>
      <c r="V68">
        <v>3.245116065170055</v>
      </c>
      <c r="W68" t="s">
        <v>329</v>
      </c>
      <c r="X68" t="s">
        <v>330</v>
      </c>
      <c r="Y68" t="s">
        <v>331</v>
      </c>
      <c r="Z68" t="s">
        <v>332</v>
      </c>
      <c r="AA68" t="s">
        <v>333</v>
      </c>
      <c r="AB68" t="s">
        <v>334</v>
      </c>
      <c r="AC68" t="s">
        <v>335</v>
      </c>
      <c r="AD68" t="s">
        <v>336</v>
      </c>
      <c r="AE68" t="s">
        <v>337</v>
      </c>
      <c r="AF68" t="s">
        <v>338</v>
      </c>
      <c r="AG68" t="s">
        <v>339</v>
      </c>
      <c r="AH68" t="s">
        <v>340</v>
      </c>
      <c r="AI68" t="s">
        <v>341</v>
      </c>
      <c r="AJ68" t="s">
        <v>342</v>
      </c>
      <c r="AK68" t="s">
        <v>343</v>
      </c>
      <c r="AL68" t="s">
        <v>344</v>
      </c>
      <c r="AM68" t="s">
        <v>345</v>
      </c>
      <c r="AN68" t="s">
        <v>346</v>
      </c>
      <c r="AO68" t="s">
        <v>347</v>
      </c>
      <c r="AP68" t="s">
        <v>348</v>
      </c>
      <c r="AQ68" t="s">
        <v>349</v>
      </c>
      <c r="AR68" t="s">
        <v>350</v>
      </c>
      <c r="AS68" t="s">
        <v>351</v>
      </c>
      <c r="AT68" t="s">
        <v>352</v>
      </c>
      <c r="AU68" t="s">
        <v>353</v>
      </c>
      <c r="AV68" t="s">
        <v>354</v>
      </c>
      <c r="AW68" t="s">
        <v>355</v>
      </c>
      <c r="AX68" t="s">
        <v>356</v>
      </c>
      <c r="AY68" t="s">
        <v>357</v>
      </c>
      <c r="AZ68" t="s">
        <v>358</v>
      </c>
      <c r="BA68" t="s">
        <v>359</v>
      </c>
      <c r="BB68" t="s">
        <v>360</v>
      </c>
      <c r="BC68" t="s">
        <v>361</v>
      </c>
      <c r="BD68" t="s">
        <v>362</v>
      </c>
      <c r="BE68" t="s">
        <v>363</v>
      </c>
      <c r="BF68">
        <v>3.4387913534685608</v>
      </c>
      <c r="BG68">
        <v>8.4700462979853448</v>
      </c>
      <c r="BH68">
        <v>12.480511921993299</v>
      </c>
      <c r="BI68">
        <v>1.513106934110088</v>
      </c>
      <c r="BJ68">
        <v>0</v>
      </c>
      <c r="BK68">
        <v>7.9008090944135976</v>
      </c>
      <c r="BL68">
        <v>7.499619694131046</v>
      </c>
      <c r="BM68">
        <v>0.57901526920884905</v>
      </c>
      <c r="BN68">
        <v>0.1882420473138362</v>
      </c>
      <c r="BO68">
        <v>2.7642245604268809</v>
      </c>
      <c r="BP68">
        <v>3.6215233776375348</v>
      </c>
      <c r="BQ68">
        <v>1.5442585684902621</v>
      </c>
      <c r="BR68">
        <v>4.0199686139766149</v>
      </c>
      <c r="BS68">
        <v>8.3052456287405967</v>
      </c>
      <c r="BT68">
        <v>20.30071228883309</v>
      </c>
      <c r="BU68">
        <v>3.4443159211833998</v>
      </c>
      <c r="BV68">
        <v>4.8094498365478797</v>
      </c>
      <c r="BW68">
        <v>8.9026515241573776</v>
      </c>
      <c r="BX68">
        <v>14.16123747084665</v>
      </c>
      <c r="BY68">
        <v>7.1514374964416216</v>
      </c>
      <c r="BZ68">
        <v>12.264917599733529</v>
      </c>
      <c r="CA68">
        <v>26.372543176383161</v>
      </c>
      <c r="CB68">
        <v>3.3168058368447308</v>
      </c>
      <c r="CC68">
        <v>10.17207840423448</v>
      </c>
      <c r="CD68">
        <v>9.6322146639989779</v>
      </c>
      <c r="CE68">
        <v>0.29168059284110942</v>
      </c>
      <c r="CF68">
        <v>0.23024910470222579</v>
      </c>
      <c r="CG68">
        <v>5.3405543096726991</v>
      </c>
      <c r="CH68">
        <v>2.0557362860775319</v>
      </c>
      <c r="CI68">
        <v>0.87172647861022634</v>
      </c>
      <c r="CJ68">
        <v>2.146317436833447</v>
      </c>
      <c r="CK68">
        <v>12.079091055336811</v>
      </c>
      <c r="CL68">
        <v>1.5788450062483439</v>
      </c>
      <c r="CM68">
        <v>4.2977422595739743</v>
      </c>
      <c r="CN68">
        <v>2.7243401678923558</v>
      </c>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row>
    <row r="69">
      <c r="A69" t="s">
        <v>423</v>
      </c>
      <c r="B69">
        <v>2016</v>
      </c>
      <c r="C69" t="s">
        <v>427</v>
      </c>
      <c r="D69">
        <v>21</v>
      </c>
      <c r="E69" t="s">
        <v>59</v>
      </c>
      <c r="F69" t="s">
        <v>17</v>
      </c>
      <c r="G69" t="s">
        <v>436</v>
      </c>
      <c r="H69">
        <v>1.0783871106643661</v>
      </c>
      <c r="I69">
        <v>0.83259757642822374</v>
      </c>
      <c r="J69">
        <v>0.69457736849109275</v>
      </c>
      <c r="K69">
        <v>0.43269079840993269</v>
      </c>
      <c r="L69">
        <v>0.30339330250014479</v>
      </c>
      <c r="M69">
        <v>0.56537629124987909</v>
      </c>
      <c r="N69">
        <v>0.36997297949934838</v>
      </c>
      <c r="O69">
        <v>0.30148230333878812</v>
      </c>
      <c r="P69">
        <v>0.32978492447715468</v>
      </c>
      <c r="Q69">
        <v>0.27317867757969988</v>
      </c>
      <c r="R69">
        <v>1.1808683017645361</v>
      </c>
      <c r="S69">
        <v>0.89473922093471092</v>
      </c>
      <c r="T69">
        <v>0.84473239645768083</v>
      </c>
      <c r="U69">
        <v>0.71390792755667232</v>
      </c>
      <c r="V69">
        <v>0.44828950341417773</v>
      </c>
      <c r="W69" t="s">
        <v>329</v>
      </c>
      <c r="X69" t="s">
        <v>330</v>
      </c>
      <c r="Y69" t="s">
        <v>331</v>
      </c>
      <c r="Z69" t="s">
        <v>332</v>
      </c>
      <c r="AA69" t="s">
        <v>333</v>
      </c>
      <c r="AB69" t="s">
        <v>334</v>
      </c>
      <c r="AC69" t="s">
        <v>335</v>
      </c>
      <c r="AD69" t="s">
        <v>336</v>
      </c>
      <c r="AE69" t="s">
        <v>337</v>
      </c>
      <c r="AF69" t="s">
        <v>338</v>
      </c>
      <c r="AG69" t="s">
        <v>339</v>
      </c>
      <c r="AH69" t="s">
        <v>340</v>
      </c>
      <c r="AI69" t="s">
        <v>341</v>
      </c>
      <c r="AJ69" t="s">
        <v>342</v>
      </c>
      <c r="AK69" t="s">
        <v>343</v>
      </c>
      <c r="AL69" t="s">
        <v>344</v>
      </c>
      <c r="AM69" t="s">
        <v>345</v>
      </c>
      <c r="AN69" t="s">
        <v>346</v>
      </c>
      <c r="AO69" t="s">
        <v>347</v>
      </c>
      <c r="AP69" t="s">
        <v>348</v>
      </c>
      <c r="AQ69" t="s">
        <v>349</v>
      </c>
      <c r="AR69" t="s">
        <v>350</v>
      </c>
      <c r="AS69" t="s">
        <v>351</v>
      </c>
      <c r="AT69" t="s">
        <v>352</v>
      </c>
      <c r="AU69" t="s">
        <v>353</v>
      </c>
      <c r="AV69" t="s">
        <v>354</v>
      </c>
      <c r="AW69" t="s">
        <v>355</v>
      </c>
      <c r="AX69" t="s">
        <v>356</v>
      </c>
      <c r="AY69" t="s">
        <v>357</v>
      </c>
      <c r="AZ69" t="s">
        <v>358</v>
      </c>
      <c r="BA69" t="s">
        <v>359</v>
      </c>
      <c r="BB69" t="s">
        <v>360</v>
      </c>
      <c r="BC69" t="s">
        <v>361</v>
      </c>
      <c r="BD69" t="s">
        <v>362</v>
      </c>
      <c r="BE69" t="s">
        <v>363</v>
      </c>
      <c r="BF69">
        <v>0.98051394512491252</v>
      </c>
      <c r="BG69">
        <v>5.2686651364408146</v>
      </c>
      <c r="BH69">
        <v>3.336523835535179</v>
      </c>
      <c r="BI69">
        <v>0.029356450968693201</v>
      </c>
      <c r="BJ69">
        <v>0</v>
      </c>
      <c r="BK69">
        <v>0.70847864220081458</v>
      </c>
      <c r="BL69">
        <v>0.1504281009174695</v>
      </c>
      <c r="BM69">
        <v>0</v>
      </c>
      <c r="BN69">
        <v>0.0141550617678863</v>
      </c>
      <c r="BO69">
        <v>0.49075636943341172</v>
      </c>
      <c r="BP69">
        <v>0.40600335518984187</v>
      </c>
      <c r="BQ69">
        <v>0.1908533740956028</v>
      </c>
      <c r="BR69">
        <v>1.0449540745909121</v>
      </c>
      <c r="BS69">
        <v>2.6791832009653178</v>
      </c>
      <c r="BT69">
        <v>1.472589578145644</v>
      </c>
      <c r="BU69">
        <v>1.308128795089806</v>
      </c>
      <c r="BV69">
        <v>0.31860355706391968</v>
      </c>
      <c r="BW69">
        <v>0</v>
      </c>
      <c r="BX69">
        <v>0.61434180715511</v>
      </c>
      <c r="BY69">
        <v>0.28072698652933092</v>
      </c>
      <c r="BZ69">
        <v>23.796454332418062</v>
      </c>
      <c r="CA69">
        <v>3.2963112614267311</v>
      </c>
      <c r="CB69">
        <v>2.9001443153375619</v>
      </c>
      <c r="CC69">
        <v>7.4187700608573364</v>
      </c>
      <c r="CD69">
        <v>1.205610633298059</v>
      </c>
      <c r="CE69">
        <v>0.088685572374875801</v>
      </c>
      <c r="CF69">
        <v>0.2040364974031135</v>
      </c>
      <c r="CG69">
        <v>0.97128640537904021</v>
      </c>
      <c r="CH69">
        <v>0.18506424139313929</v>
      </c>
      <c r="CI69">
        <v>1.440694059901612</v>
      </c>
      <c r="CJ69">
        <v>0.17447405160615631</v>
      </c>
      <c r="CK69">
        <v>1.4452350478849021</v>
      </c>
      <c r="CL69">
        <v>0.026028020617183699</v>
      </c>
      <c r="CM69">
        <v>2.174675617769148</v>
      </c>
      <c r="CN69">
        <v>0.096311585942515501</v>
      </c>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row>
    <row r="70">
      <c r="A70" t="s">
        <v>423</v>
      </c>
      <c r="B70">
        <v>2016</v>
      </c>
      <c r="C70" t="s">
        <v>427</v>
      </c>
      <c r="D70">
        <v>22</v>
      </c>
      <c r="E70" t="s">
        <v>54</v>
      </c>
      <c r="F70" t="s">
        <v>49</v>
      </c>
      <c r="G70" t="s">
        <v>212</v>
      </c>
      <c r="H70">
        <v>3.4354737259587669</v>
      </c>
      <c r="I70">
        <v>2.8490924956316732</v>
      </c>
      <c r="J70">
        <v>2.2020885206520751</v>
      </c>
      <c r="K70">
        <v>1.2337243211295099</v>
      </c>
      <c r="L70">
        <v>0.57312291314093411</v>
      </c>
      <c r="M70">
        <v>2.7501115963360321</v>
      </c>
      <c r="N70">
        <v>1.572955330887627</v>
      </c>
      <c r="O70">
        <v>0.78758834577365922</v>
      </c>
      <c r="P70">
        <v>0.57239520150036949</v>
      </c>
      <c r="Q70">
        <v>0.5166057825229361</v>
      </c>
      <c r="R70">
        <v>3.4291010119151508</v>
      </c>
      <c r="S70">
        <v>3.0773007216105142</v>
      </c>
      <c r="T70">
        <v>2.765189256304136</v>
      </c>
      <c r="U70">
        <v>2.022912709230781</v>
      </c>
      <c r="V70">
        <v>1.0149877757396959</v>
      </c>
      <c r="W70" t="s">
        <v>329</v>
      </c>
      <c r="X70" t="s">
        <v>330</v>
      </c>
      <c r="Y70" t="s">
        <v>331</v>
      </c>
      <c r="Z70" t="s">
        <v>332</v>
      </c>
      <c r="AA70" t="s">
        <v>333</v>
      </c>
      <c r="AB70" t="s">
        <v>334</v>
      </c>
      <c r="AC70" t="s">
        <v>335</v>
      </c>
      <c r="AD70" t="s">
        <v>336</v>
      </c>
      <c r="AE70" t="s">
        <v>337</v>
      </c>
      <c r="AF70" t="s">
        <v>338</v>
      </c>
      <c r="AG70" t="s">
        <v>339</v>
      </c>
      <c r="AH70" t="s">
        <v>340</v>
      </c>
      <c r="AI70" t="s">
        <v>341</v>
      </c>
      <c r="AJ70" t="s">
        <v>342</v>
      </c>
      <c r="AK70" t="s">
        <v>343</v>
      </c>
      <c r="AL70" t="s">
        <v>344</v>
      </c>
      <c r="AM70" t="s">
        <v>345</v>
      </c>
      <c r="AN70" t="s">
        <v>346</v>
      </c>
      <c r="AO70" t="s">
        <v>347</v>
      </c>
      <c r="AP70" t="s">
        <v>348</v>
      </c>
      <c r="AQ70" t="s">
        <v>349</v>
      </c>
      <c r="AR70" t="s">
        <v>350</v>
      </c>
      <c r="AS70" t="s">
        <v>351</v>
      </c>
      <c r="AT70" t="s">
        <v>352</v>
      </c>
      <c r="AU70" t="s">
        <v>353</v>
      </c>
      <c r="AV70" t="s">
        <v>354</v>
      </c>
      <c r="AW70" t="s">
        <v>355</v>
      </c>
      <c r="AX70" t="s">
        <v>356</v>
      </c>
      <c r="AY70" t="s">
        <v>357</v>
      </c>
      <c r="AZ70" t="s">
        <v>358</v>
      </c>
      <c r="BA70" t="s">
        <v>359</v>
      </c>
      <c r="BB70" t="s">
        <v>360</v>
      </c>
      <c r="BC70" t="s">
        <v>361</v>
      </c>
      <c r="BD70" t="s">
        <v>362</v>
      </c>
      <c r="BE70" t="s">
        <v>363</v>
      </c>
      <c r="BF70">
        <v>2.133274263166471</v>
      </c>
      <c r="BG70">
        <v>0.93458572482703595</v>
      </c>
      <c r="BH70">
        <v>0.67509606053783411</v>
      </c>
      <c r="BI70">
        <v>0.204552615972624</v>
      </c>
      <c r="BJ70">
        <v>1.2887911396165039</v>
      </c>
      <c r="BK70">
        <v>2.3296902769933809</v>
      </c>
      <c r="BL70">
        <v>0.91544526449582586</v>
      </c>
      <c r="BM70">
        <v>0</v>
      </c>
      <c r="BN70">
        <v>2.3273642165347588</v>
      </c>
      <c r="BO70">
        <v>0.029014155263762598</v>
      </c>
      <c r="BP70">
        <v>1.3240150875754599</v>
      </c>
      <c r="BQ70">
        <v>1.9863800219785119</v>
      </c>
      <c r="BR70">
        <v>0.70348625057514702</v>
      </c>
      <c r="BS70">
        <v>1.2127604475933991</v>
      </c>
      <c r="BT70">
        <v>2.294401658187418</v>
      </c>
      <c r="BU70">
        <v>1.9194993738863719</v>
      </c>
      <c r="BV70">
        <v>0.26983653447282469</v>
      </c>
      <c r="BW70">
        <v>0</v>
      </c>
      <c r="BX70">
        <v>6.6058993667248771</v>
      </c>
      <c r="BY70">
        <v>2.2017219897333802</v>
      </c>
      <c r="BZ70">
        <v>1.0562844576034951</v>
      </c>
      <c r="CA70">
        <v>2.8943436536356089</v>
      </c>
      <c r="CB70">
        <v>0.7295766960615887</v>
      </c>
      <c r="CC70">
        <v>0.94995891189787063</v>
      </c>
      <c r="CD70">
        <v>3.410464271843475</v>
      </c>
      <c r="CE70">
        <v>0.064600952499288405</v>
      </c>
      <c r="CF70">
        <v>0.40475802956855061</v>
      </c>
      <c r="CG70">
        <v>5.4891103576997269</v>
      </c>
      <c r="CH70">
        <v>0</v>
      </c>
      <c r="CI70">
        <v>1.6933415454393439</v>
      </c>
      <c r="CJ70">
        <v>2.5509075510624348</v>
      </c>
      <c r="CK70">
        <v>0.57891747551698292</v>
      </c>
      <c r="CL70">
        <v>0.6040787916290673</v>
      </c>
      <c r="CM70">
        <v>0.71845407550497853</v>
      </c>
      <c r="CN70">
        <v>2.777730555681627</v>
      </c>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row>
    <row r="71">
      <c r="A71" t="s">
        <v>423</v>
      </c>
      <c r="B71">
        <v>2016</v>
      </c>
      <c r="C71" t="s">
        <v>427</v>
      </c>
      <c r="D71">
        <v>23</v>
      </c>
      <c r="E71" t="s">
        <v>54</v>
      </c>
      <c r="F71" t="s">
        <v>48</v>
      </c>
      <c r="G71" t="s">
        <v>212</v>
      </c>
      <c r="H71">
        <v>96.564526274041611</v>
      </c>
      <c r="I71">
        <v>97.150907504368405</v>
      </c>
      <c r="J71">
        <v>97.797911479347661</v>
      </c>
      <c r="K71">
        <v>98.766275678869931</v>
      </c>
      <c r="L71">
        <v>99.426877086859264</v>
      </c>
      <c r="M71">
        <v>97.249888403663604</v>
      </c>
      <c r="N71">
        <v>98.427044669112476</v>
      </c>
      <c r="O71">
        <v>99.212411654226244</v>
      </c>
      <c r="P71">
        <v>99.42760479849963</v>
      </c>
      <c r="Q71">
        <v>99.483394217477098</v>
      </c>
      <c r="R71">
        <v>96.57089898808502</v>
      </c>
      <c r="S71">
        <v>96.922699278389288</v>
      </c>
      <c r="T71">
        <v>97.234810743695718</v>
      </c>
      <c r="U71">
        <v>97.977087290769205</v>
      </c>
      <c r="V71">
        <v>98.985012224260544</v>
      </c>
      <c r="W71" t="s">
        <v>329</v>
      </c>
      <c r="X71" t="s">
        <v>330</v>
      </c>
      <c r="Y71" t="s">
        <v>331</v>
      </c>
      <c r="Z71" t="s">
        <v>332</v>
      </c>
      <c r="AA71" t="s">
        <v>333</v>
      </c>
      <c r="AB71" t="s">
        <v>334</v>
      </c>
      <c r="AC71" t="s">
        <v>335</v>
      </c>
      <c r="AD71" t="s">
        <v>336</v>
      </c>
      <c r="AE71" t="s">
        <v>337</v>
      </c>
      <c r="AF71" t="s">
        <v>338</v>
      </c>
      <c r="AG71" t="s">
        <v>339</v>
      </c>
      <c r="AH71" t="s">
        <v>340</v>
      </c>
      <c r="AI71" t="s">
        <v>341</v>
      </c>
      <c r="AJ71" t="s">
        <v>342</v>
      </c>
      <c r="AK71" t="s">
        <v>343</v>
      </c>
      <c r="AL71" t="s">
        <v>344</v>
      </c>
      <c r="AM71" t="s">
        <v>345</v>
      </c>
      <c r="AN71" t="s">
        <v>346</v>
      </c>
      <c r="AO71" t="s">
        <v>347</v>
      </c>
      <c r="AP71" t="s">
        <v>348</v>
      </c>
      <c r="AQ71" t="s">
        <v>349</v>
      </c>
      <c r="AR71" t="s">
        <v>350</v>
      </c>
      <c r="AS71" t="s">
        <v>351</v>
      </c>
      <c r="AT71" t="s">
        <v>352</v>
      </c>
      <c r="AU71" t="s">
        <v>353</v>
      </c>
      <c r="AV71" t="s">
        <v>354</v>
      </c>
      <c r="AW71" t="s">
        <v>355</v>
      </c>
      <c r="AX71" t="s">
        <v>356</v>
      </c>
      <c r="AY71" t="s">
        <v>357</v>
      </c>
      <c r="AZ71" t="s">
        <v>358</v>
      </c>
      <c r="BA71" t="s">
        <v>359</v>
      </c>
      <c r="BB71" t="s">
        <v>360</v>
      </c>
      <c r="BC71" t="s">
        <v>361</v>
      </c>
      <c r="BD71" t="s">
        <v>362</v>
      </c>
      <c r="BE71" t="s">
        <v>363</v>
      </c>
      <c r="BF71">
        <v>97.866725736833487</v>
      </c>
      <c r="BG71">
        <v>99.065414275172941</v>
      </c>
      <c r="BH71">
        <v>99.324903939462246</v>
      </c>
      <c r="BI71">
        <v>99.795447384027355</v>
      </c>
      <c r="BJ71">
        <v>98.711208860383479</v>
      </c>
      <c r="BK71">
        <v>97.670309723006497</v>
      </c>
      <c r="BL71">
        <v>99.084554735504184</v>
      </c>
      <c r="BM71">
        <v>100</v>
      </c>
      <c r="BN71">
        <v>97.672635783465537</v>
      </c>
      <c r="BO71">
        <v>99.970985844736234</v>
      </c>
      <c r="BP71">
        <v>98.675984912424596</v>
      </c>
      <c r="BQ71">
        <v>98.013619978021666</v>
      </c>
      <c r="BR71">
        <v>99.296513749424861</v>
      </c>
      <c r="BS71">
        <v>98.787239552406518</v>
      </c>
      <c r="BT71">
        <v>97.705598341812703</v>
      </c>
      <c r="BU71">
        <v>98.080500626113633</v>
      </c>
      <c r="BV71">
        <v>99.730163465527184</v>
      </c>
      <c r="BW71">
        <v>100</v>
      </c>
      <c r="BX71">
        <v>93.394100633274959</v>
      </c>
      <c r="BY71">
        <v>97.798278010266841</v>
      </c>
      <c r="BZ71">
        <v>98.943715542396646</v>
      </c>
      <c r="CA71">
        <v>97.105656346364682</v>
      </c>
      <c r="CB71">
        <v>99.270423303938443</v>
      </c>
      <c r="CC71">
        <v>99.05004108810212</v>
      </c>
      <c r="CD71">
        <v>96.589535728156875</v>
      </c>
      <c r="CE71">
        <v>99.935399047500724</v>
      </c>
      <c r="CF71">
        <v>99.595241970431317</v>
      </c>
      <c r="CG71">
        <v>94.510889642299077</v>
      </c>
      <c r="CH71">
        <v>100</v>
      </c>
      <c r="CI71">
        <v>98.306658454560562</v>
      </c>
      <c r="CJ71">
        <v>97.449092448937492</v>
      </c>
      <c r="CK71">
        <v>99.421082524482998</v>
      </c>
      <c r="CL71">
        <v>99.395921208370837</v>
      </c>
      <c r="CM71">
        <v>99.281545924494935</v>
      </c>
      <c r="CN71">
        <v>97.222269444318471</v>
      </c>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row>
    <row r="72">
      <c r="A72" t="s">
        <v>423</v>
      </c>
      <c r="B72">
        <v>2016</v>
      </c>
      <c r="C72" t="s">
        <v>427</v>
      </c>
      <c r="D72">
        <v>29</v>
      </c>
      <c r="E72" t="s">
        <v>57</v>
      </c>
      <c r="F72" t="s">
        <v>49</v>
      </c>
      <c r="G72" t="s">
        <v>437</v>
      </c>
      <c r="H72">
        <v>15.37734621427747</v>
      </c>
      <c r="I72">
        <v>31.179025371453129</v>
      </c>
      <c r="J72">
        <v>46.759119245024642</v>
      </c>
      <c r="K72">
        <v>59.03489102004712</v>
      </c>
      <c r="L72">
        <v>65.930134246066743</v>
      </c>
      <c r="M72">
        <v>54.874983447068203</v>
      </c>
      <c r="N72">
        <v>68.517529389536307</v>
      </c>
      <c r="O72">
        <v>71.323885922070957</v>
      </c>
      <c r="P72">
        <v>72.507761583586316</v>
      </c>
      <c r="Q72">
        <v>72.432260306233303</v>
      </c>
      <c r="R72">
        <v>12.430427032575141</v>
      </c>
      <c r="S72">
        <v>21.025159282490471</v>
      </c>
      <c r="T72">
        <v>33.789746587777167</v>
      </c>
      <c r="U72">
        <v>43.318628714996358</v>
      </c>
      <c r="V72">
        <v>47.839617388053732</v>
      </c>
      <c r="W72" t="s">
        <v>329</v>
      </c>
      <c r="X72" t="s">
        <v>330</v>
      </c>
      <c r="Y72" t="s">
        <v>331</v>
      </c>
      <c r="Z72" t="s">
        <v>332</v>
      </c>
      <c r="AA72" t="s">
        <v>333</v>
      </c>
      <c r="AB72" t="s">
        <v>334</v>
      </c>
      <c r="AC72" t="s">
        <v>335</v>
      </c>
      <c r="AD72" t="s">
        <v>336</v>
      </c>
      <c r="AE72" t="s">
        <v>337</v>
      </c>
      <c r="AF72" t="s">
        <v>338</v>
      </c>
      <c r="AG72" t="s">
        <v>339</v>
      </c>
      <c r="AH72" t="s">
        <v>340</v>
      </c>
      <c r="AI72" t="s">
        <v>341</v>
      </c>
      <c r="AJ72" t="s">
        <v>342</v>
      </c>
      <c r="AK72" t="s">
        <v>343</v>
      </c>
      <c r="AL72" t="s">
        <v>344</v>
      </c>
      <c r="AM72" t="s">
        <v>345</v>
      </c>
      <c r="AN72" t="s">
        <v>346</v>
      </c>
      <c r="AO72" t="s">
        <v>347</v>
      </c>
      <c r="AP72" t="s">
        <v>348</v>
      </c>
      <c r="AQ72" t="s">
        <v>349</v>
      </c>
      <c r="AR72" t="s">
        <v>350</v>
      </c>
      <c r="AS72" t="s">
        <v>351</v>
      </c>
      <c r="AT72" t="s">
        <v>352</v>
      </c>
      <c r="AU72" t="s">
        <v>353</v>
      </c>
      <c r="AV72" t="s">
        <v>354</v>
      </c>
      <c r="AW72" t="s">
        <v>355</v>
      </c>
      <c r="AX72" t="s">
        <v>356</v>
      </c>
      <c r="AY72" t="s">
        <v>357</v>
      </c>
      <c r="AZ72" t="s">
        <v>358</v>
      </c>
      <c r="BA72" t="s">
        <v>359</v>
      </c>
      <c r="BB72" t="s">
        <v>360</v>
      </c>
      <c r="BC72" t="s">
        <v>361</v>
      </c>
      <c r="BD72" t="s">
        <v>362</v>
      </c>
      <c r="BE72" t="s">
        <v>363</v>
      </c>
      <c r="BF72">
        <v>54.049745991337652</v>
      </c>
      <c r="BG72">
        <v>65.761678352008161</v>
      </c>
      <c r="BH72">
        <v>14.08349994403193</v>
      </c>
      <c r="BI72">
        <v>5.7813508004820848</v>
      </c>
      <c r="BJ72">
        <v>97.922306540264387</v>
      </c>
      <c r="BK72">
        <v>29.020807787986652</v>
      </c>
      <c r="BL72">
        <v>43.900191055155886</v>
      </c>
      <c r="BM72">
        <v>84.3901940778441</v>
      </c>
      <c r="BN72">
        <v>75.617848002695567</v>
      </c>
      <c r="BO72">
        <v>91.169602687611047</v>
      </c>
      <c r="BP72">
        <v>74.071669391019626</v>
      </c>
      <c r="BQ72">
        <v>70.675837088547112</v>
      </c>
      <c r="BR72">
        <v>79.684296260794781</v>
      </c>
      <c r="BS72">
        <v>68.990067705833525</v>
      </c>
      <c r="BT72">
        <v>20.616682619359551</v>
      </c>
      <c r="BU72">
        <v>75.071037055968844</v>
      </c>
      <c r="BV72">
        <v>27.048869318870889</v>
      </c>
      <c r="BW72">
        <v>11.5062942452066</v>
      </c>
      <c r="BX72">
        <v>37.295333998246669</v>
      </c>
      <c r="BY72">
        <v>72.921590897559696</v>
      </c>
      <c r="BZ72">
        <v>31.038350836898179</v>
      </c>
      <c r="CA72">
        <v>40.198273771549701</v>
      </c>
      <c r="CB72">
        <v>79.642311650363155</v>
      </c>
      <c r="CC72">
        <v>51.725679712267002</v>
      </c>
      <c r="CD72">
        <v>22.142600748262971</v>
      </c>
      <c r="CE72">
        <v>89.747360259813362</v>
      </c>
      <c r="CF72">
        <v>70.427440218579392</v>
      </c>
      <c r="CG72">
        <v>48.476983600169</v>
      </c>
      <c r="CH72">
        <v>94.412461819359677</v>
      </c>
      <c r="CI72">
        <v>83.898230853009892</v>
      </c>
      <c r="CJ72">
        <v>65.495468619676529</v>
      </c>
      <c r="CK72">
        <v>35.104406415110432</v>
      </c>
      <c r="CL72">
        <v>13.385088483226861</v>
      </c>
      <c r="CM72">
        <v>66.976845757620978</v>
      </c>
      <c r="CN72">
        <v>31.65416473729498</v>
      </c>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row>
    <row r="73">
      <c r="A73" t="s">
        <v>423</v>
      </c>
      <c r="B73">
        <v>2016</v>
      </c>
      <c r="C73" t="s">
        <v>427</v>
      </c>
      <c r="D73">
        <v>30</v>
      </c>
      <c r="E73" t="s">
        <v>57</v>
      </c>
      <c r="F73" t="s">
        <v>48</v>
      </c>
      <c r="G73" t="s">
        <v>212</v>
      </c>
      <c r="H73">
        <v>84.622653785723173</v>
      </c>
      <c r="I73">
        <v>68.820974628548356</v>
      </c>
      <c r="J73">
        <v>53.240880754974363</v>
      </c>
      <c r="K73">
        <v>40.965108979951978</v>
      </c>
      <c r="L73">
        <v>34.069865753933762</v>
      </c>
      <c r="M73">
        <v>45.125016552930603</v>
      </c>
      <c r="N73">
        <v>31.48247061046381</v>
      </c>
      <c r="O73">
        <v>28.676114077929491</v>
      </c>
      <c r="P73">
        <v>27.492238416412629</v>
      </c>
      <c r="Q73">
        <v>27.56773969376728</v>
      </c>
      <c r="R73">
        <v>87.569572967425117</v>
      </c>
      <c r="S73">
        <v>78.974840717509693</v>
      </c>
      <c r="T73">
        <v>66.210253412222627</v>
      </c>
      <c r="U73">
        <v>56.681371285004623</v>
      </c>
      <c r="V73">
        <v>52.160382611947341</v>
      </c>
      <c r="W73" t="s">
        <v>329</v>
      </c>
      <c r="X73" t="s">
        <v>330</v>
      </c>
      <c r="Y73" t="s">
        <v>331</v>
      </c>
      <c r="Z73" t="s">
        <v>332</v>
      </c>
      <c r="AA73" t="s">
        <v>333</v>
      </c>
      <c r="AB73" t="s">
        <v>334</v>
      </c>
      <c r="AC73" t="s">
        <v>335</v>
      </c>
      <c r="AD73" t="s">
        <v>336</v>
      </c>
      <c r="AE73" t="s">
        <v>337</v>
      </c>
      <c r="AF73" t="s">
        <v>338</v>
      </c>
      <c r="AG73" t="s">
        <v>339</v>
      </c>
      <c r="AH73" t="s">
        <v>340</v>
      </c>
      <c r="AI73" t="s">
        <v>341</v>
      </c>
      <c r="AJ73" t="s">
        <v>342</v>
      </c>
      <c r="AK73" t="s">
        <v>343</v>
      </c>
      <c r="AL73" t="s">
        <v>344</v>
      </c>
      <c r="AM73" t="s">
        <v>345</v>
      </c>
      <c r="AN73" t="s">
        <v>346</v>
      </c>
      <c r="AO73" t="s">
        <v>347</v>
      </c>
      <c r="AP73" t="s">
        <v>348</v>
      </c>
      <c r="AQ73" t="s">
        <v>349</v>
      </c>
      <c r="AR73" t="s">
        <v>350</v>
      </c>
      <c r="AS73" t="s">
        <v>351</v>
      </c>
      <c r="AT73" t="s">
        <v>352</v>
      </c>
      <c r="AU73" t="s">
        <v>353</v>
      </c>
      <c r="AV73" t="s">
        <v>354</v>
      </c>
      <c r="AW73" t="s">
        <v>355</v>
      </c>
      <c r="AX73" t="s">
        <v>356</v>
      </c>
      <c r="AY73" t="s">
        <v>357</v>
      </c>
      <c r="AZ73" t="s">
        <v>358</v>
      </c>
      <c r="BA73" t="s">
        <v>359</v>
      </c>
      <c r="BB73" t="s">
        <v>360</v>
      </c>
      <c r="BC73" t="s">
        <v>361</v>
      </c>
      <c r="BD73" t="s">
        <v>362</v>
      </c>
      <c r="BE73" t="s">
        <v>363</v>
      </c>
      <c r="BF73">
        <v>45.950254008662903</v>
      </c>
      <c r="BG73">
        <v>34.23832164799169</v>
      </c>
      <c r="BH73">
        <v>85.916500055967632</v>
      </c>
      <c r="BI73">
        <v>94.218649199517557</v>
      </c>
      <c r="BJ73">
        <v>2.0776934597356149</v>
      </c>
      <c r="BK73">
        <v>70.979192212013899</v>
      </c>
      <c r="BL73">
        <v>56.099808944844241</v>
      </c>
      <c r="BM73">
        <v>15.6098059221558</v>
      </c>
      <c r="BN73">
        <v>24.38215199730498</v>
      </c>
      <c r="BO73">
        <v>8.8303973123888948</v>
      </c>
      <c r="BP73">
        <v>25.928330608981199</v>
      </c>
      <c r="BQ73">
        <v>29.32416291145308</v>
      </c>
      <c r="BR73">
        <v>20.315703739205411</v>
      </c>
      <c r="BS73">
        <v>31.00993229416655</v>
      </c>
      <c r="BT73">
        <v>79.38331738064042</v>
      </c>
      <c r="BU73">
        <v>24.928962944031891</v>
      </c>
      <c r="BV73">
        <v>72.9511306811292</v>
      </c>
      <c r="BW73">
        <v>88.493705754793552</v>
      </c>
      <c r="BX73">
        <v>62.704666001754092</v>
      </c>
      <c r="BY73">
        <v>27.078409102439839</v>
      </c>
      <c r="BZ73">
        <v>68.961649163101839</v>
      </c>
      <c r="CA73">
        <v>59.801726228450313</v>
      </c>
      <c r="CB73">
        <v>20.357688349637119</v>
      </c>
      <c r="CC73">
        <v>48.274320287733921</v>
      </c>
      <c r="CD73">
        <v>77.857399251735416</v>
      </c>
      <c r="CE73">
        <v>10.25263974018638</v>
      </c>
      <c r="CF73">
        <v>29.572559781419891</v>
      </c>
      <c r="CG73">
        <v>51.523016399827377</v>
      </c>
      <c r="CH73">
        <v>5.5875381806403421</v>
      </c>
      <c r="CI73">
        <v>16.101769146990758</v>
      </c>
      <c r="CJ73">
        <v>34.504531380324103</v>
      </c>
      <c r="CK73">
        <v>64.895593584889468</v>
      </c>
      <c r="CL73">
        <v>86.614911516773205</v>
      </c>
      <c r="CM73">
        <v>33.023154242379142</v>
      </c>
      <c r="CN73">
        <v>68.345835262705606</v>
      </c>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row>
    <row r="74">
      <c r="A74" t="s">
        <v>423</v>
      </c>
      <c r="B74">
        <v>2016</v>
      </c>
      <c r="C74" t="s">
        <v>427</v>
      </c>
      <c r="D74">
        <v>31</v>
      </c>
      <c r="E74" t="s">
        <v>102</v>
      </c>
      <c r="F74" t="s">
        <v>49</v>
      </c>
      <c r="G74" t="s">
        <v>438</v>
      </c>
      <c r="H74">
        <v>5.4862391601235192</v>
      </c>
      <c r="I74">
        <v>14.820003313913629</v>
      </c>
      <c r="J74">
        <v>26.89970085094188</v>
      </c>
      <c r="K74">
        <v>40.652096459999008</v>
      </c>
      <c r="L74">
        <v>57.834185066172829</v>
      </c>
      <c r="M74">
        <v>30.010223371270811</v>
      </c>
      <c r="N74">
        <v>45.888541775679293</v>
      </c>
      <c r="O74">
        <v>54.43402743455038</v>
      </c>
      <c r="P74">
        <v>62.80207099611156</v>
      </c>
      <c r="Q74">
        <v>66.600315742680877</v>
      </c>
      <c r="R74">
        <v>4.0580268964028061</v>
      </c>
      <c r="S74">
        <v>8.816250567379825</v>
      </c>
      <c r="T74">
        <v>16.767302444265621</v>
      </c>
      <c r="U74">
        <v>24.562107732977321</v>
      </c>
      <c r="V74">
        <v>35.228952116950509</v>
      </c>
      <c r="W74" t="s">
        <v>329</v>
      </c>
      <c r="X74" t="s">
        <v>330</v>
      </c>
      <c r="Y74" t="s">
        <v>331</v>
      </c>
      <c r="Z74" t="s">
        <v>332</v>
      </c>
      <c r="AA74" t="s">
        <v>333</v>
      </c>
      <c r="AB74" t="s">
        <v>334</v>
      </c>
      <c r="AC74" t="s">
        <v>335</v>
      </c>
      <c r="AD74" t="s">
        <v>336</v>
      </c>
      <c r="AE74" t="s">
        <v>337</v>
      </c>
      <c r="AF74" t="s">
        <v>338</v>
      </c>
      <c r="AG74" t="s">
        <v>339</v>
      </c>
      <c r="AH74" t="s">
        <v>340</v>
      </c>
      <c r="AI74" t="s">
        <v>341</v>
      </c>
      <c r="AJ74" t="s">
        <v>342</v>
      </c>
      <c r="AK74" t="s">
        <v>343</v>
      </c>
      <c r="AL74" t="s">
        <v>344</v>
      </c>
      <c r="AM74" t="s">
        <v>345</v>
      </c>
      <c r="AN74" t="s">
        <v>346</v>
      </c>
      <c r="AO74" t="s">
        <v>347</v>
      </c>
      <c r="AP74" t="s">
        <v>348</v>
      </c>
      <c r="AQ74" t="s">
        <v>349</v>
      </c>
      <c r="AR74" t="s">
        <v>350</v>
      </c>
      <c r="AS74" t="s">
        <v>351</v>
      </c>
      <c r="AT74" t="s">
        <v>352</v>
      </c>
      <c r="AU74" t="s">
        <v>353</v>
      </c>
      <c r="AV74" t="s">
        <v>354</v>
      </c>
      <c r="AW74" t="s">
        <v>355</v>
      </c>
      <c r="AX74" t="s">
        <v>356</v>
      </c>
      <c r="AY74" t="s">
        <v>357</v>
      </c>
      <c r="AZ74" t="s">
        <v>358</v>
      </c>
      <c r="BA74" t="s">
        <v>359</v>
      </c>
      <c r="BB74" t="s">
        <v>360</v>
      </c>
      <c r="BC74" t="s">
        <v>361</v>
      </c>
      <c r="BD74" t="s">
        <v>362</v>
      </c>
      <c r="BE74" t="s">
        <v>363</v>
      </c>
      <c r="BF74">
        <v>21.046616792005231</v>
      </c>
      <c r="BG74">
        <v>48.254348103395259</v>
      </c>
      <c r="BH74">
        <v>7.7801659212584457</v>
      </c>
      <c r="BI74">
        <v>4.0894902532569839</v>
      </c>
      <c r="BJ74">
        <v>91.112311157509708</v>
      </c>
      <c r="BK74">
        <v>19.508007883494699</v>
      </c>
      <c r="BL74">
        <v>27.690636736416849</v>
      </c>
      <c r="BM74">
        <v>74.986310016562683</v>
      </c>
      <c r="BN74">
        <v>70.95708361554064</v>
      </c>
      <c r="BO74">
        <v>89.196755223597336</v>
      </c>
      <c r="BP74">
        <v>67.474034093101139</v>
      </c>
      <c r="BQ74">
        <v>60.908931753003422</v>
      </c>
      <c r="BR74">
        <v>67.507626948174519</v>
      </c>
      <c r="BS74">
        <v>62.912060562754547</v>
      </c>
      <c r="BT74">
        <v>11.33676940073989</v>
      </c>
      <c r="BU74">
        <v>44.064339360483032</v>
      </c>
      <c r="BV74">
        <v>19.582764412394759</v>
      </c>
      <c r="BW74">
        <v>5.9614283933405519</v>
      </c>
      <c r="BX74">
        <v>22.754669793906739</v>
      </c>
      <c r="BY74">
        <v>61.161405301354257</v>
      </c>
      <c r="BZ74">
        <v>16.643748082271841</v>
      </c>
      <c r="CA74">
        <v>23.20414824590555</v>
      </c>
      <c r="CB74">
        <v>59.738918856707869</v>
      </c>
      <c r="CC74">
        <v>33.24569740223626</v>
      </c>
      <c r="CD74">
        <v>9.3136825242467953</v>
      </c>
      <c r="CE74">
        <v>42.288466611555627</v>
      </c>
      <c r="CF74">
        <v>62.727304168536513</v>
      </c>
      <c r="CG74">
        <v>35.272278673782097</v>
      </c>
      <c r="CH74">
        <v>91.881381296061207</v>
      </c>
      <c r="CI74">
        <v>30.904519829172571</v>
      </c>
      <c r="CJ74">
        <v>42.414207562234843</v>
      </c>
      <c r="CK74">
        <v>8.7573066126625765</v>
      </c>
      <c r="CL74">
        <v>10.34070849690163</v>
      </c>
      <c r="CM74">
        <v>48.386737849901351</v>
      </c>
      <c r="CN74">
        <v>11.214057881568721</v>
      </c>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row>
    <row r="75">
      <c r="A75" t="s">
        <v>423</v>
      </c>
      <c r="B75">
        <v>2016</v>
      </c>
      <c r="C75" t="s">
        <v>427</v>
      </c>
      <c r="D75">
        <v>32</v>
      </c>
      <c r="E75" t="s">
        <v>102</v>
      </c>
      <c r="F75" t="s">
        <v>48</v>
      </c>
      <c r="G75" t="s">
        <v>212</v>
      </c>
      <c r="H75">
        <v>94.513760839876369</v>
      </c>
      <c r="I75">
        <v>85.179996686087094</v>
      </c>
      <c r="J75">
        <v>73.100299149057562</v>
      </c>
      <c r="K75">
        <v>59.347903540000033</v>
      </c>
      <c r="L75">
        <v>42.165814933828351</v>
      </c>
      <c r="M75">
        <v>69.989776628727654</v>
      </c>
      <c r="N75">
        <v>54.111458224321197</v>
      </c>
      <c r="O75">
        <v>45.565972565449719</v>
      </c>
      <c r="P75">
        <v>37.197929003887438</v>
      </c>
      <c r="Q75">
        <v>33.399684257319549</v>
      </c>
      <c r="R75">
        <v>95.941973103597732</v>
      </c>
      <c r="S75">
        <v>91.183749432621227</v>
      </c>
      <c r="T75">
        <v>83.232697555734021</v>
      </c>
      <c r="U75">
        <v>75.43789226702313</v>
      </c>
      <c r="V75">
        <v>64.771047883050187</v>
      </c>
      <c r="W75" t="s">
        <v>329</v>
      </c>
      <c r="X75" t="s">
        <v>330</v>
      </c>
      <c r="Y75" t="s">
        <v>331</v>
      </c>
      <c r="Z75" t="s">
        <v>332</v>
      </c>
      <c r="AA75" t="s">
        <v>333</v>
      </c>
      <c r="AB75" t="s">
        <v>334</v>
      </c>
      <c r="AC75" t="s">
        <v>335</v>
      </c>
      <c r="AD75" t="s">
        <v>336</v>
      </c>
      <c r="AE75" t="s">
        <v>337</v>
      </c>
      <c r="AF75" t="s">
        <v>338</v>
      </c>
      <c r="AG75" t="s">
        <v>339</v>
      </c>
      <c r="AH75" t="s">
        <v>340</v>
      </c>
      <c r="AI75" t="s">
        <v>341</v>
      </c>
      <c r="AJ75" t="s">
        <v>342</v>
      </c>
      <c r="AK75" t="s">
        <v>343</v>
      </c>
      <c r="AL75" t="s">
        <v>344</v>
      </c>
      <c r="AM75" t="s">
        <v>345</v>
      </c>
      <c r="AN75" t="s">
        <v>346</v>
      </c>
      <c r="AO75" t="s">
        <v>347</v>
      </c>
      <c r="AP75" t="s">
        <v>348</v>
      </c>
      <c r="AQ75" t="s">
        <v>349</v>
      </c>
      <c r="AR75" t="s">
        <v>350</v>
      </c>
      <c r="AS75" t="s">
        <v>351</v>
      </c>
      <c r="AT75" t="s">
        <v>352</v>
      </c>
      <c r="AU75" t="s">
        <v>353</v>
      </c>
      <c r="AV75" t="s">
        <v>354</v>
      </c>
      <c r="AW75" t="s">
        <v>355</v>
      </c>
      <c r="AX75" t="s">
        <v>356</v>
      </c>
      <c r="AY75" t="s">
        <v>357</v>
      </c>
      <c r="AZ75" t="s">
        <v>358</v>
      </c>
      <c r="BA75" t="s">
        <v>359</v>
      </c>
      <c r="BB75" t="s">
        <v>360</v>
      </c>
      <c r="BC75" t="s">
        <v>361</v>
      </c>
      <c r="BD75" t="s">
        <v>362</v>
      </c>
      <c r="BE75" t="s">
        <v>363</v>
      </c>
      <c r="BF75">
        <v>78.953383207995074</v>
      </c>
      <c r="BG75">
        <v>51.745651896604357</v>
      </c>
      <c r="BH75">
        <v>92.219834078741087</v>
      </c>
      <c r="BI75">
        <v>95.910509746742761</v>
      </c>
      <c r="BJ75">
        <v>8.8876888424903342</v>
      </c>
      <c r="BK75">
        <v>80.491992116505571</v>
      </c>
      <c r="BL75">
        <v>72.309363263583251</v>
      </c>
      <c r="BM75">
        <v>25.013689983437281</v>
      </c>
      <c r="BN75">
        <v>29.042916384460099</v>
      </c>
      <c r="BO75">
        <v>10.80324477640259</v>
      </c>
      <c r="BP75">
        <v>32.525965906899778</v>
      </c>
      <c r="BQ75">
        <v>39.091068246996343</v>
      </c>
      <c r="BR75">
        <v>32.492373051825929</v>
      </c>
      <c r="BS75">
        <v>37.087939437245382</v>
      </c>
      <c r="BT75">
        <v>88.66323059925989</v>
      </c>
      <c r="BU75">
        <v>55.935660639517472</v>
      </c>
      <c r="BV75">
        <v>80.417235587605248</v>
      </c>
      <c r="BW75">
        <v>94.038571606659502</v>
      </c>
      <c r="BX75">
        <v>77.245330206094849</v>
      </c>
      <c r="BY75">
        <v>38.838594698645252</v>
      </c>
      <c r="BZ75">
        <v>83.356251917728059</v>
      </c>
      <c r="CA75">
        <v>76.795851754094343</v>
      </c>
      <c r="CB75">
        <v>40.261081143292579</v>
      </c>
      <c r="CC75">
        <v>66.754302597764863</v>
      </c>
      <c r="CD75">
        <v>90.686317475752546</v>
      </c>
      <c r="CE75">
        <v>57.711533388443712</v>
      </c>
      <c r="CF75">
        <v>37.272695831462613</v>
      </c>
      <c r="CG75">
        <v>64.727721326214038</v>
      </c>
      <c r="CH75">
        <v>8.1186187039388233</v>
      </c>
      <c r="CI75">
        <v>69.095480170828012</v>
      </c>
      <c r="CJ75">
        <v>57.585792437765697</v>
      </c>
      <c r="CK75">
        <v>91.242693387337468</v>
      </c>
      <c r="CL75">
        <v>89.659291503098444</v>
      </c>
      <c r="CM75">
        <v>51.613262150098407</v>
      </c>
      <c r="CN75">
        <v>88.785942118430938</v>
      </c>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row>
    <row r="76">
      <c r="A76" t="s">
        <v>423</v>
      </c>
      <c r="B76">
        <v>2016</v>
      </c>
      <c r="C76" t="s">
        <v>427</v>
      </c>
      <c r="D76">
        <v>35</v>
      </c>
      <c r="E76" t="s">
        <v>176</v>
      </c>
      <c r="F76" t="s">
        <v>49</v>
      </c>
      <c r="G76" t="s">
        <v>212</v>
      </c>
      <c r="H76">
        <v>48.351347657400318</v>
      </c>
      <c r="I76">
        <v>54.956513526714268</v>
      </c>
      <c r="J76">
        <v>64.026389934240669</v>
      </c>
      <c r="K76">
        <v>77.298055454324938</v>
      </c>
      <c r="L76">
        <v>91.25947905032271</v>
      </c>
      <c r="M76">
        <v>61.438678399084921</v>
      </c>
      <c r="N76">
        <v>77.495912016691818</v>
      </c>
      <c r="O76">
        <v>84.400271731425079</v>
      </c>
      <c r="P76">
        <v>90.726236071040574</v>
      </c>
      <c r="Q76">
        <v>95.707062890662272</v>
      </c>
      <c r="R76">
        <v>47.065063757431552</v>
      </c>
      <c r="S76">
        <v>52.309895693161508</v>
      </c>
      <c r="T76">
        <v>56.425412901112587</v>
      </c>
      <c r="U76">
        <v>64.039035020635666</v>
      </c>
      <c r="V76">
        <v>79.607685191162915</v>
      </c>
      <c r="W76" t="s">
        <v>329</v>
      </c>
      <c r="X76" t="s">
        <v>330</v>
      </c>
      <c r="Y76" t="s">
        <v>331</v>
      </c>
      <c r="Z76" t="s">
        <v>332</v>
      </c>
      <c r="AA76" t="s">
        <v>333</v>
      </c>
      <c r="AB76" t="s">
        <v>334</v>
      </c>
      <c r="AC76" t="s">
        <v>335</v>
      </c>
      <c r="AD76" t="s">
        <v>336</v>
      </c>
      <c r="AE76" t="s">
        <v>337</v>
      </c>
      <c r="AF76" t="s">
        <v>338</v>
      </c>
      <c r="AG76" t="s">
        <v>339</v>
      </c>
      <c r="AH76" t="s">
        <v>340</v>
      </c>
      <c r="AI76" t="s">
        <v>341</v>
      </c>
      <c r="AJ76" t="s">
        <v>342</v>
      </c>
      <c r="AK76" t="s">
        <v>343</v>
      </c>
      <c r="AL76" t="s">
        <v>344</v>
      </c>
      <c r="AM76" t="s">
        <v>345</v>
      </c>
      <c r="AN76" t="s">
        <v>346</v>
      </c>
      <c r="AO76" t="s">
        <v>347</v>
      </c>
      <c r="AP76" t="s">
        <v>348</v>
      </c>
      <c r="AQ76" t="s">
        <v>349</v>
      </c>
      <c r="AR76" t="s">
        <v>350</v>
      </c>
      <c r="AS76" t="s">
        <v>351</v>
      </c>
      <c r="AT76" t="s">
        <v>352</v>
      </c>
      <c r="AU76" t="s">
        <v>353</v>
      </c>
      <c r="AV76" t="s">
        <v>354</v>
      </c>
      <c r="AW76" t="s">
        <v>355</v>
      </c>
      <c r="AX76" t="s">
        <v>356</v>
      </c>
      <c r="AY76" t="s">
        <v>357</v>
      </c>
      <c r="AZ76" t="s">
        <v>358</v>
      </c>
      <c r="BA76" t="s">
        <v>359</v>
      </c>
      <c r="BB76" t="s">
        <v>360</v>
      </c>
      <c r="BC76" t="s">
        <v>361</v>
      </c>
      <c r="BD76" t="s">
        <v>362</v>
      </c>
      <c r="BE76" t="s">
        <v>363</v>
      </c>
      <c r="BF76">
        <v>38.407839099742823</v>
      </c>
      <c r="BG76">
        <v>83.697540263879006</v>
      </c>
      <c r="BH76">
        <v>84.090211102910445</v>
      </c>
      <c r="BI76">
        <v>87.390681515764626</v>
      </c>
      <c r="BJ76">
        <v>94.516904061597558</v>
      </c>
      <c r="BK76">
        <v>36.272643402873634</v>
      </c>
      <c r="BL76">
        <v>63.143662143657757</v>
      </c>
      <c r="BM76">
        <v>93.281121496611817</v>
      </c>
      <c r="BN76">
        <v>85.224354236655202</v>
      </c>
      <c r="BO76">
        <v>98.716098058047791</v>
      </c>
      <c r="BP76">
        <v>82.794561485186406</v>
      </c>
      <c r="BQ76">
        <v>84.634710051007602</v>
      </c>
      <c r="BR76">
        <v>74.996517998533236</v>
      </c>
      <c r="BS76">
        <v>76.431457251642271</v>
      </c>
      <c r="BT76">
        <v>36.583227084282292</v>
      </c>
      <c r="BU76">
        <v>74.855367578748528</v>
      </c>
      <c r="BV76">
        <v>94.29603948507922</v>
      </c>
      <c r="BW76">
        <v>85.48916081585331</v>
      </c>
      <c r="BX76">
        <v>45.623159040291164</v>
      </c>
      <c r="BY76">
        <v>75.616424476561434</v>
      </c>
      <c r="BZ76">
        <v>60.170812153924167</v>
      </c>
      <c r="CA76">
        <v>67.356401612336668</v>
      </c>
      <c r="CB76">
        <v>76.923888826873736</v>
      </c>
      <c r="CC76">
        <v>71.939207252266598</v>
      </c>
      <c r="CD76">
        <v>32.528161740292852</v>
      </c>
      <c r="CE76">
        <v>82.949258995306806</v>
      </c>
      <c r="CF76">
        <v>93.652843157568583</v>
      </c>
      <c r="CG76">
        <v>61.667882254791351</v>
      </c>
      <c r="CH76">
        <v>99.752585818198142</v>
      </c>
      <c r="CI76">
        <v>63.873525949988093</v>
      </c>
      <c r="CJ76">
        <v>59.426493629971318</v>
      </c>
      <c r="CK76">
        <v>64.647112036680937</v>
      </c>
      <c r="CL76">
        <v>74.307005572805735</v>
      </c>
      <c r="CM76">
        <v>81.408486611453739</v>
      </c>
      <c r="CN76">
        <v>46.592377664858383</v>
      </c>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row>
    <row r="77">
      <c r="A77" t="s">
        <v>423</v>
      </c>
      <c r="B77">
        <v>2016</v>
      </c>
      <c r="C77" t="s">
        <v>427</v>
      </c>
      <c r="D77">
        <v>36</v>
      </c>
      <c r="E77" t="s">
        <v>176</v>
      </c>
      <c r="F77" t="s">
        <v>48</v>
      </c>
      <c r="G77" t="s">
        <v>212</v>
      </c>
      <c r="H77">
        <v>51.648652342597842</v>
      </c>
      <c r="I77">
        <v>45.043486473286968</v>
      </c>
      <c r="J77">
        <v>35.973610065758763</v>
      </c>
      <c r="K77">
        <v>22.701944545674561</v>
      </c>
      <c r="L77">
        <v>8.7405209496767924</v>
      </c>
      <c r="M77">
        <v>38.561321600913971</v>
      </c>
      <c r="N77">
        <v>22.504087983308288</v>
      </c>
      <c r="O77">
        <v>15.599728268574211</v>
      </c>
      <c r="P77">
        <v>9.2737639289592657</v>
      </c>
      <c r="Q77">
        <v>4.2929371093378732</v>
      </c>
      <c r="R77">
        <v>52.934936242566522</v>
      </c>
      <c r="S77">
        <v>47.690104306838393</v>
      </c>
      <c r="T77">
        <v>43.574587098887157</v>
      </c>
      <c r="U77">
        <v>35.960964979365237</v>
      </c>
      <c r="V77">
        <v>20.392314808837881</v>
      </c>
      <c r="W77" t="s">
        <v>329</v>
      </c>
      <c r="X77" t="s">
        <v>330</v>
      </c>
      <c r="Y77" t="s">
        <v>331</v>
      </c>
      <c r="Z77" t="s">
        <v>332</v>
      </c>
      <c r="AA77" t="s">
        <v>333</v>
      </c>
      <c r="AB77" t="s">
        <v>334</v>
      </c>
      <c r="AC77" t="s">
        <v>335</v>
      </c>
      <c r="AD77" t="s">
        <v>336</v>
      </c>
      <c r="AE77" t="s">
        <v>337</v>
      </c>
      <c r="AF77" t="s">
        <v>338</v>
      </c>
      <c r="AG77" t="s">
        <v>339</v>
      </c>
      <c r="AH77" t="s">
        <v>340</v>
      </c>
      <c r="AI77" t="s">
        <v>341</v>
      </c>
      <c r="AJ77" t="s">
        <v>342</v>
      </c>
      <c r="AK77" t="s">
        <v>343</v>
      </c>
      <c r="AL77" t="s">
        <v>344</v>
      </c>
      <c r="AM77" t="s">
        <v>345</v>
      </c>
      <c r="AN77" t="s">
        <v>346</v>
      </c>
      <c r="AO77" t="s">
        <v>347</v>
      </c>
      <c r="AP77" t="s">
        <v>348</v>
      </c>
      <c r="AQ77" t="s">
        <v>349</v>
      </c>
      <c r="AR77" t="s">
        <v>350</v>
      </c>
      <c r="AS77" t="s">
        <v>351</v>
      </c>
      <c r="AT77" t="s">
        <v>352</v>
      </c>
      <c r="AU77" t="s">
        <v>353</v>
      </c>
      <c r="AV77" t="s">
        <v>354</v>
      </c>
      <c r="AW77" t="s">
        <v>355</v>
      </c>
      <c r="AX77" t="s">
        <v>356</v>
      </c>
      <c r="AY77" t="s">
        <v>357</v>
      </c>
      <c r="AZ77" t="s">
        <v>358</v>
      </c>
      <c r="BA77" t="s">
        <v>359</v>
      </c>
      <c r="BB77" t="s">
        <v>360</v>
      </c>
      <c r="BC77" t="s">
        <v>361</v>
      </c>
      <c r="BD77" t="s">
        <v>362</v>
      </c>
      <c r="BE77" t="s">
        <v>363</v>
      </c>
      <c r="BF77">
        <v>61.592160900257568</v>
      </c>
      <c r="BG77">
        <v>16.302459736120522</v>
      </c>
      <c r="BH77">
        <v>15.90978889708917</v>
      </c>
      <c r="BI77">
        <v>12.60931848423505</v>
      </c>
      <c r="BJ77">
        <v>5.4830959384024549</v>
      </c>
      <c r="BK77">
        <v>63.72735659712734</v>
      </c>
      <c r="BL77">
        <v>36.856337856342357</v>
      </c>
      <c r="BM77">
        <v>6.7188785033881544</v>
      </c>
      <c r="BN77">
        <v>14.77564576334526</v>
      </c>
      <c r="BO77">
        <v>1.2839019419522419</v>
      </c>
      <c r="BP77">
        <v>17.205438514814482</v>
      </c>
      <c r="BQ77">
        <v>15.36528994899305</v>
      </c>
      <c r="BR77">
        <v>25.003482001467059</v>
      </c>
      <c r="BS77">
        <v>23.568542748357849</v>
      </c>
      <c r="BT77">
        <v>63.416772915717907</v>
      </c>
      <c r="BU77">
        <v>25.14463242125202</v>
      </c>
      <c r="BV77">
        <v>5.7039605149210164</v>
      </c>
      <c r="BW77">
        <v>14.51083918414685</v>
      </c>
      <c r="BX77">
        <v>54.376840959709277</v>
      </c>
      <c r="BY77">
        <v>24.383575523437941</v>
      </c>
      <c r="BZ77">
        <v>39.829187846075499</v>
      </c>
      <c r="CA77">
        <v>32.643598387663211</v>
      </c>
      <c r="CB77">
        <v>23.076111173126659</v>
      </c>
      <c r="CC77">
        <v>28.0607927477338</v>
      </c>
      <c r="CD77">
        <v>67.471838259705336</v>
      </c>
      <c r="CE77">
        <v>17.050741004692721</v>
      </c>
      <c r="CF77">
        <v>6.3471568424310254</v>
      </c>
      <c r="CG77">
        <v>38.332117745205927</v>
      </c>
      <c r="CH77">
        <v>0.24741418180182509</v>
      </c>
      <c r="CI77">
        <v>36.126474050012092</v>
      </c>
      <c r="CJ77">
        <v>40.573506370029001</v>
      </c>
      <c r="CK77">
        <v>35.352887963318913</v>
      </c>
      <c r="CL77">
        <v>25.69299442719198</v>
      </c>
      <c r="CM77">
        <v>18.591513388545948</v>
      </c>
      <c r="CN77">
        <v>53.407622335142193</v>
      </c>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row>
    <row r="78">
      <c r="A78" t="s">
        <v>423</v>
      </c>
      <c r="B78">
        <v>2016</v>
      </c>
      <c r="C78" t="s">
        <v>427</v>
      </c>
      <c r="D78">
        <v>37</v>
      </c>
      <c r="E78" t="s">
        <v>177</v>
      </c>
      <c r="F78" t="s">
        <v>49</v>
      </c>
      <c r="G78" t="s">
        <v>439</v>
      </c>
      <c r="H78">
        <v>51.288186094663537</v>
      </c>
      <c r="I78">
        <v>57.012644711030262</v>
      </c>
      <c r="J78">
        <v>65.554475931802372</v>
      </c>
      <c r="K78">
        <v>77.969623530321314</v>
      </c>
      <c r="L78">
        <v>91.484747882334403</v>
      </c>
      <c r="M78">
        <v>62.330115503046869</v>
      </c>
      <c r="N78">
        <v>77.756383273372549</v>
      </c>
      <c r="O78">
        <v>84.519639633682658</v>
      </c>
      <c r="P78">
        <v>90.830363474389316</v>
      </c>
      <c r="Q78">
        <v>95.735155816631092</v>
      </c>
      <c r="R78">
        <v>50.262974038562213</v>
      </c>
      <c r="S78">
        <v>54.718866341867958</v>
      </c>
      <c r="T78">
        <v>58.526888592682937</v>
      </c>
      <c r="U78">
        <v>65.67454337649805</v>
      </c>
      <c r="V78">
        <v>80.50055575612366</v>
      </c>
      <c r="W78" t="s">
        <v>329</v>
      </c>
      <c r="X78" t="s">
        <v>330</v>
      </c>
      <c r="Y78" t="s">
        <v>331</v>
      </c>
      <c r="Z78" t="s">
        <v>332</v>
      </c>
      <c r="AA78" t="s">
        <v>333</v>
      </c>
      <c r="AB78" t="s">
        <v>334</v>
      </c>
      <c r="AC78" t="s">
        <v>335</v>
      </c>
      <c r="AD78" t="s">
        <v>336</v>
      </c>
      <c r="AE78" t="s">
        <v>337</v>
      </c>
      <c r="AF78" t="s">
        <v>338</v>
      </c>
      <c r="AG78" t="s">
        <v>339</v>
      </c>
      <c r="AH78" t="s">
        <v>340</v>
      </c>
      <c r="AI78" t="s">
        <v>341</v>
      </c>
      <c r="AJ78" t="s">
        <v>342</v>
      </c>
      <c r="AK78" t="s">
        <v>343</v>
      </c>
      <c r="AL78" t="s">
        <v>344</v>
      </c>
      <c r="AM78" t="s">
        <v>345</v>
      </c>
      <c r="AN78" t="s">
        <v>346</v>
      </c>
      <c r="AO78" t="s">
        <v>347</v>
      </c>
      <c r="AP78" t="s">
        <v>348</v>
      </c>
      <c r="AQ78" t="s">
        <v>349</v>
      </c>
      <c r="AR78" t="s">
        <v>350</v>
      </c>
      <c r="AS78" t="s">
        <v>351</v>
      </c>
      <c r="AT78" t="s">
        <v>352</v>
      </c>
      <c r="AU78" t="s">
        <v>353</v>
      </c>
      <c r="AV78" t="s">
        <v>354</v>
      </c>
      <c r="AW78" t="s">
        <v>355</v>
      </c>
      <c r="AX78" t="s">
        <v>356</v>
      </c>
      <c r="AY78" t="s">
        <v>357</v>
      </c>
      <c r="AZ78" t="s">
        <v>358</v>
      </c>
      <c r="BA78" t="s">
        <v>359</v>
      </c>
      <c r="BB78" t="s">
        <v>360</v>
      </c>
      <c r="BC78" t="s">
        <v>361</v>
      </c>
      <c r="BD78" t="s">
        <v>362</v>
      </c>
      <c r="BE78" t="s">
        <v>363</v>
      </c>
      <c r="BF78">
        <v>39.711354433082533</v>
      </c>
      <c r="BG78">
        <v>90.380036961351976</v>
      </c>
      <c r="BH78">
        <v>88.395546584317742</v>
      </c>
      <c r="BI78">
        <v>87.945551234830106</v>
      </c>
      <c r="BJ78">
        <v>94.516904061597558</v>
      </c>
      <c r="BK78">
        <v>36.715795337350272</v>
      </c>
      <c r="BL78">
        <v>66.456454339522764</v>
      </c>
      <c r="BM78">
        <v>93.590710312924244</v>
      </c>
      <c r="BN78">
        <v>85.339710411583994</v>
      </c>
      <c r="BO78">
        <v>99.184416972520268</v>
      </c>
      <c r="BP78">
        <v>85.177886752542847</v>
      </c>
      <c r="BQ78">
        <v>85.714997743860962</v>
      </c>
      <c r="BR78">
        <v>78.301053378969669</v>
      </c>
      <c r="BS78">
        <v>84.022346769771616</v>
      </c>
      <c r="BT78">
        <v>38.325562802875133</v>
      </c>
      <c r="BU78">
        <v>75.530259123190788</v>
      </c>
      <c r="BV78">
        <v>94.46219861894663</v>
      </c>
      <c r="BW78">
        <v>84.396071353819636</v>
      </c>
      <c r="BX78">
        <v>49.07615311392</v>
      </c>
      <c r="BY78">
        <v>79.889268648389901</v>
      </c>
      <c r="BZ78">
        <v>73.176928471675851</v>
      </c>
      <c r="CA78">
        <v>68.767549067239329</v>
      </c>
      <c r="CB78">
        <v>80.170271000534029</v>
      </c>
      <c r="CC78">
        <v>79.266725851299014</v>
      </c>
      <c r="CD78">
        <v>33.080678046726497</v>
      </c>
      <c r="CE78">
        <v>82.907976636232021</v>
      </c>
      <c r="CF78">
        <v>93.8797909962435</v>
      </c>
      <c r="CG78">
        <v>64.555745092873408</v>
      </c>
      <c r="CH78">
        <v>99.847898753539937</v>
      </c>
      <c r="CI78">
        <v>64.314114399739225</v>
      </c>
      <c r="CJ78">
        <v>60.03752844857987</v>
      </c>
      <c r="CK78">
        <v>70.159893371180772</v>
      </c>
      <c r="CL78">
        <v>74.899091126279927</v>
      </c>
      <c r="CM78">
        <v>85.926895803719177</v>
      </c>
      <c r="CN78">
        <v>46.540216127768019</v>
      </c>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row>
    <row r="79">
      <c r="A79" t="s">
        <v>423</v>
      </c>
      <c r="B79">
        <v>2016</v>
      </c>
      <c r="C79" t="s">
        <v>427</v>
      </c>
      <c r="D79">
        <v>38</v>
      </c>
      <c r="E79" t="s">
        <v>177</v>
      </c>
      <c r="F79" t="s">
        <v>48</v>
      </c>
      <c r="G79" t="s">
        <v>212</v>
      </c>
      <c r="H79">
        <v>48.711813905335163</v>
      </c>
      <c r="I79">
        <v>42.987355288970008</v>
      </c>
      <c r="J79">
        <v>34.445524068197187</v>
      </c>
      <c r="K79">
        <v>22.03037646967725</v>
      </c>
      <c r="L79">
        <v>8.5152521176653213</v>
      </c>
      <c r="M79">
        <v>37.669884496952058</v>
      </c>
      <c r="N79">
        <v>22.243616726627561</v>
      </c>
      <c r="O79">
        <v>15.4803603663168</v>
      </c>
      <c r="P79">
        <v>9.1696365256105565</v>
      </c>
      <c r="Q79">
        <v>4.26484418336904</v>
      </c>
      <c r="R79">
        <v>49.737025961436053</v>
      </c>
      <c r="S79">
        <v>45.281133658130173</v>
      </c>
      <c r="T79">
        <v>41.473111407316459</v>
      </c>
      <c r="U79">
        <v>34.325456623502717</v>
      </c>
      <c r="V79">
        <v>19.49944424387721</v>
      </c>
      <c r="W79" t="s">
        <v>329</v>
      </c>
      <c r="X79" t="s">
        <v>330</v>
      </c>
      <c r="Y79" t="s">
        <v>331</v>
      </c>
      <c r="Z79" t="s">
        <v>332</v>
      </c>
      <c r="AA79" t="s">
        <v>333</v>
      </c>
      <c r="AB79" t="s">
        <v>334</v>
      </c>
      <c r="AC79" t="s">
        <v>335</v>
      </c>
      <c r="AD79" t="s">
        <v>336</v>
      </c>
      <c r="AE79" t="s">
        <v>337</v>
      </c>
      <c r="AF79" t="s">
        <v>338</v>
      </c>
      <c r="AG79" t="s">
        <v>339</v>
      </c>
      <c r="AH79" t="s">
        <v>340</v>
      </c>
      <c r="AI79" t="s">
        <v>341</v>
      </c>
      <c r="AJ79" t="s">
        <v>342</v>
      </c>
      <c r="AK79" t="s">
        <v>343</v>
      </c>
      <c r="AL79" t="s">
        <v>344</v>
      </c>
      <c r="AM79" t="s">
        <v>345</v>
      </c>
      <c r="AN79" t="s">
        <v>346</v>
      </c>
      <c r="AO79" t="s">
        <v>347</v>
      </c>
      <c r="AP79" t="s">
        <v>348</v>
      </c>
      <c r="AQ79" t="s">
        <v>349</v>
      </c>
      <c r="AR79" t="s">
        <v>350</v>
      </c>
      <c r="AS79" t="s">
        <v>351</v>
      </c>
      <c r="AT79" t="s">
        <v>352</v>
      </c>
      <c r="AU79" t="s">
        <v>353</v>
      </c>
      <c r="AV79" t="s">
        <v>354</v>
      </c>
      <c r="AW79" t="s">
        <v>355</v>
      </c>
      <c r="AX79" t="s">
        <v>356</v>
      </c>
      <c r="AY79" t="s">
        <v>357</v>
      </c>
      <c r="AZ79" t="s">
        <v>358</v>
      </c>
      <c r="BA79" t="s">
        <v>359</v>
      </c>
      <c r="BB79" t="s">
        <v>360</v>
      </c>
      <c r="BC79" t="s">
        <v>361</v>
      </c>
      <c r="BD79" t="s">
        <v>362</v>
      </c>
      <c r="BE79" t="s">
        <v>363</v>
      </c>
      <c r="BF79">
        <v>60.28864556691795</v>
      </c>
      <c r="BG79">
        <v>9.6199630386480486</v>
      </c>
      <c r="BH79">
        <v>11.60445341568248</v>
      </c>
      <c r="BI79">
        <v>12.054448765169621</v>
      </c>
      <c r="BJ79">
        <v>5.4830959384024549</v>
      </c>
      <c r="BK79">
        <v>63.284204662650779</v>
      </c>
      <c r="BL79">
        <v>33.543545660477342</v>
      </c>
      <c r="BM79">
        <v>6.4092896870757237</v>
      </c>
      <c r="BN79">
        <v>14.66028958841644</v>
      </c>
      <c r="BO79">
        <v>0.81558302747974676</v>
      </c>
      <c r="BP79">
        <v>14.82211324745721</v>
      </c>
      <c r="BQ79">
        <v>14.28500225613957</v>
      </c>
      <c r="BR79">
        <v>21.698946621030789</v>
      </c>
      <c r="BS79">
        <v>15.977653230229089</v>
      </c>
      <c r="BT79">
        <v>61.674437197125812</v>
      </c>
      <c r="BU79">
        <v>24.469740876809521</v>
      </c>
      <c r="BV79">
        <v>5.5378013810533524</v>
      </c>
      <c r="BW79">
        <v>15.6039286461804</v>
      </c>
      <c r="BX79">
        <v>50.92384688607838</v>
      </c>
      <c r="BY79">
        <v>20.110731351610511</v>
      </c>
      <c r="BZ79">
        <v>26.823071528324601</v>
      </c>
      <c r="CA79">
        <v>31.23245093276083</v>
      </c>
      <c r="CB79">
        <v>19.82972899946629</v>
      </c>
      <c r="CC79">
        <v>20.733274148701881</v>
      </c>
      <c r="CD79">
        <v>66.919321953271975</v>
      </c>
      <c r="CE79">
        <v>17.092023363767531</v>
      </c>
      <c r="CF79">
        <v>6.1202090037561234</v>
      </c>
      <c r="CG79">
        <v>35.444254907124183</v>
      </c>
      <c r="CH79">
        <v>0.1521012464600521</v>
      </c>
      <c r="CI79">
        <v>35.685885600261287</v>
      </c>
      <c r="CJ79">
        <v>39.962471551420563</v>
      </c>
      <c r="CK79">
        <v>29.840106628819111</v>
      </c>
      <c r="CL79">
        <v>25.100908873717561</v>
      </c>
      <c r="CM79">
        <v>14.07310419628064</v>
      </c>
      <c r="CN79">
        <v>53.459783872232933</v>
      </c>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row>
    <row r="80">
      <c r="A80" t="s">
        <v>423</v>
      </c>
      <c r="B80">
        <v>2016</v>
      </c>
      <c r="C80" t="s">
        <v>427</v>
      </c>
      <c r="D80">
        <v>41</v>
      </c>
      <c r="E80" t="s">
        <v>56</v>
      </c>
      <c r="F80" t="s">
        <v>49</v>
      </c>
      <c r="G80" t="s">
        <v>212</v>
      </c>
      <c r="H80">
        <v>4.3132010894954238</v>
      </c>
      <c r="I80">
        <v>3.366863660203796</v>
      </c>
      <c r="J80">
        <v>2.4615882233165332</v>
      </c>
      <c r="K80">
        <v>1.3339263234479111</v>
      </c>
      <c r="L80">
        <v>0.59120182242059183</v>
      </c>
      <c r="M80">
        <v>2.9341855615897421</v>
      </c>
      <c r="N80">
        <v>1.62662150858609</v>
      </c>
      <c r="O80">
        <v>0.7964247461851357</v>
      </c>
      <c r="P80">
        <v>0.57718301366698732</v>
      </c>
      <c r="Q80">
        <v>0.51504721214789395</v>
      </c>
      <c r="R80">
        <v>4.427525424582492</v>
      </c>
      <c r="S80">
        <v>3.756593137999432</v>
      </c>
      <c r="T80">
        <v>3.2235523012480298</v>
      </c>
      <c r="U80">
        <v>2.2831199926542238</v>
      </c>
      <c r="V80">
        <v>1.1470857140316459</v>
      </c>
      <c r="W80" t="s">
        <v>329</v>
      </c>
      <c r="X80" t="s">
        <v>330</v>
      </c>
      <c r="Y80" t="s">
        <v>331</v>
      </c>
      <c r="Z80" t="s">
        <v>332</v>
      </c>
      <c r="AA80" t="s">
        <v>333</v>
      </c>
      <c r="AB80" t="s">
        <v>334</v>
      </c>
      <c r="AC80" t="s">
        <v>335</v>
      </c>
      <c r="AD80" t="s">
        <v>336</v>
      </c>
      <c r="AE80" t="s">
        <v>337</v>
      </c>
      <c r="AF80" t="s">
        <v>338</v>
      </c>
      <c r="AG80" t="s">
        <v>339</v>
      </c>
      <c r="AH80" t="s">
        <v>340</v>
      </c>
      <c r="AI80" t="s">
        <v>341</v>
      </c>
      <c r="AJ80" t="s">
        <v>342</v>
      </c>
      <c r="AK80" t="s">
        <v>343</v>
      </c>
      <c r="AL80" t="s">
        <v>344</v>
      </c>
      <c r="AM80" t="s">
        <v>345</v>
      </c>
      <c r="AN80" t="s">
        <v>346</v>
      </c>
      <c r="AO80" t="s">
        <v>347</v>
      </c>
      <c r="AP80" t="s">
        <v>348</v>
      </c>
      <c r="AQ80" t="s">
        <v>349</v>
      </c>
      <c r="AR80" t="s">
        <v>350</v>
      </c>
      <c r="AS80" t="s">
        <v>351</v>
      </c>
      <c r="AT80" t="s">
        <v>352</v>
      </c>
      <c r="AU80" t="s">
        <v>353</v>
      </c>
      <c r="AV80" t="s">
        <v>354</v>
      </c>
      <c r="AW80" t="s">
        <v>355</v>
      </c>
      <c r="AX80" t="s">
        <v>356</v>
      </c>
      <c r="AY80" t="s">
        <v>357</v>
      </c>
      <c r="AZ80" t="s">
        <v>358</v>
      </c>
      <c r="BA80" t="s">
        <v>359</v>
      </c>
      <c r="BB80" t="s">
        <v>360</v>
      </c>
      <c r="BC80" t="s">
        <v>361</v>
      </c>
      <c r="BD80" t="s">
        <v>362</v>
      </c>
      <c r="BE80" t="s">
        <v>363</v>
      </c>
      <c r="BF80">
        <v>2.417117874029949</v>
      </c>
      <c r="BG80">
        <v>1.7749233739255821</v>
      </c>
      <c r="BH80">
        <v>1.031057271410557</v>
      </c>
      <c r="BI80">
        <v>0.21203340779169849</v>
      </c>
      <c r="BJ80">
        <v>1.2887911396165039</v>
      </c>
      <c r="BK80">
        <v>2.446381120727763</v>
      </c>
      <c r="BL80">
        <v>1.001906348146371</v>
      </c>
      <c r="BM80">
        <v>0.082912604237735901</v>
      </c>
      <c r="BN80">
        <v>2.4168030914272549</v>
      </c>
      <c r="BO80">
        <v>0.0280697500429671</v>
      </c>
      <c r="BP80">
        <v>1.749055568619555</v>
      </c>
      <c r="BQ80">
        <v>2.273725620498015</v>
      </c>
      <c r="BR80">
        <v>0.94336050131106375</v>
      </c>
      <c r="BS80">
        <v>2.1977145544789578</v>
      </c>
      <c r="BT80">
        <v>2.6368382890056279</v>
      </c>
      <c r="BU80">
        <v>2.087671889561086</v>
      </c>
      <c r="BV80">
        <v>0.29229529449301112</v>
      </c>
      <c r="BW80">
        <v>0</v>
      </c>
      <c r="BX80">
        <v>7.6979732729321331</v>
      </c>
      <c r="BY80">
        <v>3.013123874119227</v>
      </c>
      <c r="BZ80">
        <v>1.511455665855159</v>
      </c>
      <c r="CA80">
        <v>3.3542006360937169</v>
      </c>
      <c r="CB80">
        <v>0.86992634541579461</v>
      </c>
      <c r="CC80">
        <v>1.4555864289852709</v>
      </c>
      <c r="CD80">
        <v>3.8595794520864519</v>
      </c>
      <c r="CE80">
        <v>0.079826536661313896</v>
      </c>
      <c r="CF80">
        <v>0.41526626707439712</v>
      </c>
      <c r="CG80">
        <v>6.5273631750833294</v>
      </c>
      <c r="CH80">
        <v>0</v>
      </c>
      <c r="CI80">
        <v>1.7949710397527749</v>
      </c>
      <c r="CJ80">
        <v>2.560443443562614</v>
      </c>
      <c r="CK80">
        <v>1.7234457740424689</v>
      </c>
      <c r="CL80">
        <v>0.65427057617219664</v>
      </c>
      <c r="CM80">
        <v>1.5247781909677181</v>
      </c>
      <c r="CN80">
        <v>2.9395209747131679</v>
      </c>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row>
    <row r="81">
      <c r="A81" t="s">
        <v>423</v>
      </c>
      <c r="B81">
        <v>2016</v>
      </c>
      <c r="C81" t="s">
        <v>427</v>
      </c>
      <c r="D81">
        <v>42</v>
      </c>
      <c r="E81" t="s">
        <v>56</v>
      </c>
      <c r="F81" t="s">
        <v>48</v>
      </c>
      <c r="G81" t="s">
        <v>440</v>
      </c>
      <c r="H81">
        <v>95.686798910504336</v>
      </c>
      <c r="I81">
        <v>96.633136339796437</v>
      </c>
      <c r="J81">
        <v>97.538411776683716</v>
      </c>
      <c r="K81">
        <v>98.666073676552486</v>
      </c>
      <c r="L81">
        <v>99.408798177579527</v>
      </c>
      <c r="M81">
        <v>97.065814438410456</v>
      </c>
      <c r="N81">
        <v>98.373378491413959</v>
      </c>
      <c r="O81">
        <v>99.203575253814705</v>
      </c>
      <c r="P81">
        <v>99.422816986332947</v>
      </c>
      <c r="Q81">
        <v>99.484952787852109</v>
      </c>
      <c r="R81">
        <v>95.572474575417814</v>
      </c>
      <c r="S81">
        <v>96.243406862001336</v>
      </c>
      <c r="T81">
        <v>96.776447698751909</v>
      </c>
      <c r="U81">
        <v>97.716880007345708</v>
      </c>
      <c r="V81">
        <v>98.852914285968282</v>
      </c>
      <c r="W81" t="s">
        <v>329</v>
      </c>
      <c r="X81" t="s">
        <v>330</v>
      </c>
      <c r="Y81" t="s">
        <v>331</v>
      </c>
      <c r="Z81" t="s">
        <v>332</v>
      </c>
      <c r="AA81" t="s">
        <v>333</v>
      </c>
      <c r="AB81" t="s">
        <v>334</v>
      </c>
      <c r="AC81" t="s">
        <v>335</v>
      </c>
      <c r="AD81" t="s">
        <v>336</v>
      </c>
      <c r="AE81" t="s">
        <v>337</v>
      </c>
      <c r="AF81" t="s">
        <v>338</v>
      </c>
      <c r="AG81" t="s">
        <v>339</v>
      </c>
      <c r="AH81" t="s">
        <v>340</v>
      </c>
      <c r="AI81" t="s">
        <v>341</v>
      </c>
      <c r="AJ81" t="s">
        <v>342</v>
      </c>
      <c r="AK81" t="s">
        <v>343</v>
      </c>
      <c r="AL81" t="s">
        <v>344</v>
      </c>
      <c r="AM81" t="s">
        <v>345</v>
      </c>
      <c r="AN81" t="s">
        <v>346</v>
      </c>
      <c r="AO81" t="s">
        <v>347</v>
      </c>
      <c r="AP81" t="s">
        <v>348</v>
      </c>
      <c r="AQ81" t="s">
        <v>349</v>
      </c>
      <c r="AR81" t="s">
        <v>350</v>
      </c>
      <c r="AS81" t="s">
        <v>351</v>
      </c>
      <c r="AT81" t="s">
        <v>352</v>
      </c>
      <c r="AU81" t="s">
        <v>353</v>
      </c>
      <c r="AV81" t="s">
        <v>354</v>
      </c>
      <c r="AW81" t="s">
        <v>355</v>
      </c>
      <c r="AX81" t="s">
        <v>356</v>
      </c>
      <c r="AY81" t="s">
        <v>357</v>
      </c>
      <c r="AZ81" t="s">
        <v>358</v>
      </c>
      <c r="BA81" t="s">
        <v>359</v>
      </c>
      <c r="BB81" t="s">
        <v>360</v>
      </c>
      <c r="BC81" t="s">
        <v>361</v>
      </c>
      <c r="BD81" t="s">
        <v>362</v>
      </c>
      <c r="BE81" t="s">
        <v>363</v>
      </c>
      <c r="BF81">
        <v>97.582882125970087</v>
      </c>
      <c r="BG81">
        <v>98.225076626074753</v>
      </c>
      <c r="BH81">
        <v>98.968942728589198</v>
      </c>
      <c r="BI81">
        <v>99.787966592208335</v>
      </c>
      <c r="BJ81">
        <v>98.711208860383479</v>
      </c>
      <c r="BK81">
        <v>97.553618879272236</v>
      </c>
      <c r="BL81">
        <v>98.998093651853623</v>
      </c>
      <c r="BM81">
        <v>99.917087395762266</v>
      </c>
      <c r="BN81">
        <v>97.583196908573044</v>
      </c>
      <c r="BO81">
        <v>99.971930249957026</v>
      </c>
      <c r="BP81">
        <v>98.250944431380987</v>
      </c>
      <c r="BQ81">
        <v>97.726274379502115</v>
      </c>
      <c r="BR81">
        <v>99.056639498688938</v>
      </c>
      <c r="BS81">
        <v>97.802285445521122</v>
      </c>
      <c r="BT81">
        <v>97.363161710994632</v>
      </c>
      <c r="BU81">
        <v>97.912328110438821</v>
      </c>
      <c r="BV81">
        <v>99.707704705507012</v>
      </c>
      <c r="BW81">
        <v>100</v>
      </c>
      <c r="BX81">
        <v>92.302026727068068</v>
      </c>
      <c r="BY81">
        <v>96.986876125880187</v>
      </c>
      <c r="BZ81">
        <v>98.488544334144592</v>
      </c>
      <c r="CA81">
        <v>96.645799363906178</v>
      </c>
      <c r="CB81">
        <v>99.130073654584166</v>
      </c>
      <c r="CC81">
        <v>98.544413571014772</v>
      </c>
      <c r="CD81">
        <v>96.140420547913479</v>
      </c>
      <c r="CE81">
        <v>99.920173463338699</v>
      </c>
      <c r="CF81">
        <v>99.584733732925514</v>
      </c>
      <c r="CG81">
        <v>93.472636824915952</v>
      </c>
      <c r="CH81">
        <v>100</v>
      </c>
      <c r="CI81">
        <v>98.205028960247063</v>
      </c>
      <c r="CJ81">
        <v>97.439556556437367</v>
      </c>
      <c r="CK81">
        <v>98.276554225957454</v>
      </c>
      <c r="CL81">
        <v>99.345729423827805</v>
      </c>
      <c r="CM81">
        <v>98.475221809032291</v>
      </c>
      <c r="CN81">
        <v>97.060479025286654</v>
      </c>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row>
    <row r="82">
      <c r="A82" t="s">
        <v>423</v>
      </c>
      <c r="B82">
        <v>2016</v>
      </c>
      <c r="C82" t="s">
        <v>427</v>
      </c>
      <c r="D82">
        <v>58</v>
      </c>
      <c r="E82" t="s">
        <v>180</v>
      </c>
      <c r="F82" t="s">
        <v>181</v>
      </c>
      <c r="G82" t="s">
        <v>212</v>
      </c>
      <c r="H82">
        <v>1.7689747287963931</v>
      </c>
      <c r="I82">
        <v>4.9178953000896737</v>
      </c>
      <c r="J82">
        <v>10.606628551223331</v>
      </c>
      <c r="K82">
        <v>20.86877828364063</v>
      </c>
      <c r="L82">
        <v>41.861406938217883</v>
      </c>
      <c r="M82">
        <v>13.354605066848031</v>
      </c>
      <c r="N82">
        <v>23.204228731398231</v>
      </c>
      <c r="O82">
        <v>32.411354905893781</v>
      </c>
      <c r="P82">
        <v>43.692473869750287</v>
      </c>
      <c r="Q82">
        <v>53.986616694397092</v>
      </c>
      <c r="R82">
        <v>1.2127514385535521</v>
      </c>
      <c r="S82">
        <v>2.697753791800773</v>
      </c>
      <c r="T82">
        <v>5.3359103700632424</v>
      </c>
      <c r="U82">
        <v>9.0601716470978335</v>
      </c>
      <c r="V82">
        <v>18.982445277363301</v>
      </c>
      <c r="W82" t="s">
        <v>329</v>
      </c>
      <c r="X82" t="s">
        <v>330</v>
      </c>
      <c r="Y82" t="s">
        <v>331</v>
      </c>
      <c r="Z82" t="s">
        <v>332</v>
      </c>
      <c r="AA82" t="s">
        <v>333</v>
      </c>
      <c r="AB82" t="s">
        <v>334</v>
      </c>
      <c r="AC82" t="s">
        <v>335</v>
      </c>
      <c r="AD82" t="s">
        <v>336</v>
      </c>
      <c r="AE82" t="s">
        <v>337</v>
      </c>
      <c r="AF82" t="s">
        <v>338</v>
      </c>
      <c r="AG82" t="s">
        <v>339</v>
      </c>
      <c r="AH82" t="s">
        <v>340</v>
      </c>
      <c r="AI82" t="s">
        <v>341</v>
      </c>
      <c r="AJ82" t="s">
        <v>342</v>
      </c>
      <c r="AK82" t="s">
        <v>343</v>
      </c>
      <c r="AL82" t="s">
        <v>344</v>
      </c>
      <c r="AM82" t="s">
        <v>345</v>
      </c>
      <c r="AN82" t="s">
        <v>346</v>
      </c>
      <c r="AO82" t="s">
        <v>347</v>
      </c>
      <c r="AP82" t="s">
        <v>348</v>
      </c>
      <c r="AQ82" t="s">
        <v>349</v>
      </c>
      <c r="AR82" t="s">
        <v>350</v>
      </c>
      <c r="AS82" t="s">
        <v>351</v>
      </c>
      <c r="AT82" t="s">
        <v>352</v>
      </c>
      <c r="AU82" t="s">
        <v>353</v>
      </c>
      <c r="AV82" t="s">
        <v>354</v>
      </c>
      <c r="AW82" t="s">
        <v>355</v>
      </c>
      <c r="AX82" t="s">
        <v>356</v>
      </c>
      <c r="AY82" t="s">
        <v>357</v>
      </c>
      <c r="AZ82" t="s">
        <v>358</v>
      </c>
      <c r="BA82" t="s">
        <v>359</v>
      </c>
      <c r="BB82" t="s">
        <v>360</v>
      </c>
      <c r="BC82" t="s">
        <v>361</v>
      </c>
      <c r="BD82" t="s">
        <v>362</v>
      </c>
      <c r="BE82" t="s">
        <v>363</v>
      </c>
      <c r="BF82">
        <v>5.4363665154241394</v>
      </c>
      <c r="BG82">
        <v>24.52572019960845</v>
      </c>
      <c r="BH82">
        <v>3.2953893233328002</v>
      </c>
      <c r="BI82">
        <v>2.5980061765639482</v>
      </c>
      <c r="BJ82">
        <v>82.758796604335629</v>
      </c>
      <c r="BK82">
        <v>7.1856041170306284</v>
      </c>
      <c r="BL82">
        <v>16.919982330379479</v>
      </c>
      <c r="BM82">
        <v>36.612754098145487</v>
      </c>
      <c r="BN82">
        <v>67.501880831328606</v>
      </c>
      <c r="BO82">
        <v>61.263177412696052</v>
      </c>
      <c r="BP82">
        <v>36.740253678662157</v>
      </c>
      <c r="BQ82">
        <v>47.316564833872853</v>
      </c>
      <c r="BR82">
        <v>30.806910697253969</v>
      </c>
      <c r="BS82">
        <v>44.114426970993577</v>
      </c>
      <c r="BT82">
        <v>7.4449758933253243</v>
      </c>
      <c r="BU82">
        <v>20.115637189204119</v>
      </c>
      <c r="BV82">
        <v>13.74217770188627</v>
      </c>
      <c r="BW82">
        <v>5.3079461912156702</v>
      </c>
      <c r="BX82">
        <v>14.488027059788839</v>
      </c>
      <c r="BY82">
        <v>25.447364672099042</v>
      </c>
      <c r="BZ82">
        <v>2.9460394987244811</v>
      </c>
      <c r="CA82">
        <v>11.55064240179169</v>
      </c>
      <c r="CB82">
        <v>36.151819345335767</v>
      </c>
      <c r="CC82">
        <v>19.604221074199049</v>
      </c>
      <c r="CD82">
        <v>4.8107039350532208</v>
      </c>
      <c r="CE82">
        <v>23.069026557457519</v>
      </c>
      <c r="CF82">
        <v>50.040358532917168</v>
      </c>
      <c r="CG82">
        <v>15.404904192708811</v>
      </c>
      <c r="CH82">
        <v>43.067982974845613</v>
      </c>
      <c r="CI82">
        <v>17.303724851638538</v>
      </c>
      <c r="CJ82">
        <v>15.523338556279279</v>
      </c>
      <c r="CK82">
        <v>5.0611901432096147</v>
      </c>
      <c r="CL82">
        <v>8.0783572632405036</v>
      </c>
      <c r="CM82">
        <v>33.047832029602489</v>
      </c>
      <c r="CN82">
        <v>5.4596637414467883</v>
      </c>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row>
    <row r="83">
      <c r="A83" t="s">
        <v>423</v>
      </c>
      <c r="B83">
        <v>2016</v>
      </c>
      <c r="C83" t="s">
        <v>427</v>
      </c>
      <c r="D83">
        <v>59</v>
      </c>
      <c r="E83" t="s">
        <v>180</v>
      </c>
      <c r="F83" t="s">
        <v>182</v>
      </c>
      <c r="G83" t="s">
        <v>212</v>
      </c>
      <c r="H83">
        <v>3.717264431327135</v>
      </c>
      <c r="I83">
        <v>9.9021080138240833</v>
      </c>
      <c r="J83">
        <v>16.29307229971856</v>
      </c>
      <c r="K83">
        <v>19.783318176358279</v>
      </c>
      <c r="L83">
        <v>15.97277812795484</v>
      </c>
      <c r="M83">
        <v>16.655618304422919</v>
      </c>
      <c r="N83">
        <v>22.684313044281339</v>
      </c>
      <c r="O83">
        <v>22.022672528657239</v>
      </c>
      <c r="P83">
        <v>19.109597126360889</v>
      </c>
      <c r="Q83">
        <v>12.613699048283451</v>
      </c>
      <c r="R83">
        <v>2.8452754578492621</v>
      </c>
      <c r="S83">
        <v>6.1184967755790858</v>
      </c>
      <c r="T83">
        <v>11.4313920742023</v>
      </c>
      <c r="U83">
        <v>15.50193608587972</v>
      </c>
      <c r="V83">
        <v>16.246506839587191</v>
      </c>
      <c r="W83" t="s">
        <v>329</v>
      </c>
      <c r="X83" t="s">
        <v>330</v>
      </c>
      <c r="Y83" t="s">
        <v>331</v>
      </c>
      <c r="Z83" t="s">
        <v>332</v>
      </c>
      <c r="AA83" t="s">
        <v>333</v>
      </c>
      <c r="AB83" t="s">
        <v>334</v>
      </c>
      <c r="AC83" t="s">
        <v>335</v>
      </c>
      <c r="AD83" t="s">
        <v>336</v>
      </c>
      <c r="AE83" t="s">
        <v>337</v>
      </c>
      <c r="AF83" t="s">
        <v>338</v>
      </c>
      <c r="AG83" t="s">
        <v>339</v>
      </c>
      <c r="AH83" t="s">
        <v>340</v>
      </c>
      <c r="AI83" t="s">
        <v>341</v>
      </c>
      <c r="AJ83" t="s">
        <v>342</v>
      </c>
      <c r="AK83" t="s">
        <v>343</v>
      </c>
      <c r="AL83" t="s">
        <v>344</v>
      </c>
      <c r="AM83" t="s">
        <v>345</v>
      </c>
      <c r="AN83" t="s">
        <v>346</v>
      </c>
      <c r="AO83" t="s">
        <v>347</v>
      </c>
      <c r="AP83" t="s">
        <v>348</v>
      </c>
      <c r="AQ83" t="s">
        <v>349</v>
      </c>
      <c r="AR83" t="s">
        <v>350</v>
      </c>
      <c r="AS83" t="s">
        <v>351</v>
      </c>
      <c r="AT83" t="s">
        <v>352</v>
      </c>
      <c r="AU83" t="s">
        <v>353</v>
      </c>
      <c r="AV83" t="s">
        <v>354</v>
      </c>
      <c r="AW83" t="s">
        <v>355</v>
      </c>
      <c r="AX83" t="s">
        <v>356</v>
      </c>
      <c r="AY83" t="s">
        <v>357</v>
      </c>
      <c r="AZ83" t="s">
        <v>358</v>
      </c>
      <c r="BA83" t="s">
        <v>359</v>
      </c>
      <c r="BB83" t="s">
        <v>360</v>
      </c>
      <c r="BC83" t="s">
        <v>361</v>
      </c>
      <c r="BD83" t="s">
        <v>362</v>
      </c>
      <c r="BE83" t="s">
        <v>363</v>
      </c>
      <c r="BF83">
        <v>15.61025027658107</v>
      </c>
      <c r="BG83">
        <v>23.72862790378705</v>
      </c>
      <c r="BH83">
        <v>4.4847765979256611</v>
      </c>
      <c r="BI83">
        <v>1.4914840766930371</v>
      </c>
      <c r="BJ83">
        <v>8.3535145531740618</v>
      </c>
      <c r="BK83">
        <v>12.32240376646404</v>
      </c>
      <c r="BL83">
        <v>10.77065440603738</v>
      </c>
      <c r="BM83">
        <v>38.373555918417253</v>
      </c>
      <c r="BN83">
        <v>3.4552027842120858</v>
      </c>
      <c r="BO83">
        <v>27.933577810901198</v>
      </c>
      <c r="BP83">
        <v>30.733780414439781</v>
      </c>
      <c r="BQ83">
        <v>13.592366919130461</v>
      </c>
      <c r="BR83">
        <v>36.70071625092087</v>
      </c>
      <c r="BS83">
        <v>18.797633591760871</v>
      </c>
      <c r="BT83">
        <v>3.8917935074145431</v>
      </c>
      <c r="BU83">
        <v>23.94870217127897</v>
      </c>
      <c r="BV83">
        <v>5.8405867105084752</v>
      </c>
      <c r="BW83">
        <v>0.65348220212488217</v>
      </c>
      <c r="BX83">
        <v>8.2666427341178768</v>
      </c>
      <c r="BY83">
        <v>35.714040629255337</v>
      </c>
      <c r="BZ83">
        <v>13.697708583547371</v>
      </c>
      <c r="CA83">
        <v>11.653505844113919</v>
      </c>
      <c r="CB83">
        <v>23.587099511371811</v>
      </c>
      <c r="CC83">
        <v>13.641476328037029</v>
      </c>
      <c r="CD83">
        <v>4.5029785891936021</v>
      </c>
      <c r="CE83">
        <v>19.219440054098222</v>
      </c>
      <c r="CF83">
        <v>12.68694563561951</v>
      </c>
      <c r="CG83">
        <v>19.867374481073451</v>
      </c>
      <c r="CH83">
        <v>48.81339832121602</v>
      </c>
      <c r="CI83">
        <v>13.600794977534051</v>
      </c>
      <c r="CJ83">
        <v>26.89086900595564</v>
      </c>
      <c r="CK83">
        <v>3.696116469452964</v>
      </c>
      <c r="CL83">
        <v>2.2623512336610809</v>
      </c>
      <c r="CM83">
        <v>15.33890582029864</v>
      </c>
      <c r="CN83">
        <v>5.7543941401219687</v>
      </c>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row>
    <row r="84">
      <c r="A84" t="s">
        <v>423</v>
      </c>
      <c r="B84">
        <v>2016</v>
      </c>
      <c r="C84" t="s">
        <v>427</v>
      </c>
      <c r="D84">
        <v>60</v>
      </c>
      <c r="E84" t="s">
        <v>180</v>
      </c>
      <c r="F84" t="s">
        <v>183</v>
      </c>
      <c r="G84" t="s">
        <v>212</v>
      </c>
      <c r="H84">
        <v>9.891107054153899</v>
      </c>
      <c r="I84">
        <v>16.359022057539779</v>
      </c>
      <c r="J84">
        <v>19.859418394083171</v>
      </c>
      <c r="K84">
        <v>18.382794560048289</v>
      </c>
      <c r="L84">
        <v>8.0959491798945802</v>
      </c>
      <c r="M84">
        <v>24.864760075797381</v>
      </c>
      <c r="N84">
        <v>22.628987613857628</v>
      </c>
      <c r="O84">
        <v>16.88985848752041</v>
      </c>
      <c r="P84">
        <v>9.7056905874746988</v>
      </c>
      <c r="Q84">
        <v>5.8319445635522076</v>
      </c>
      <c r="R84">
        <v>8.3724001361722546</v>
      </c>
      <c r="S84">
        <v>12.208908715110431</v>
      </c>
      <c r="T84">
        <v>17.02244414351167</v>
      </c>
      <c r="U84">
        <v>18.756520982019271</v>
      </c>
      <c r="V84">
        <v>12.61066527110332</v>
      </c>
      <c r="W84" t="s">
        <v>329</v>
      </c>
      <c r="X84" t="s">
        <v>330</v>
      </c>
      <c r="Y84" t="s">
        <v>331</v>
      </c>
      <c r="Z84" t="s">
        <v>332</v>
      </c>
      <c r="AA84" t="s">
        <v>333</v>
      </c>
      <c r="AB84" t="s">
        <v>334</v>
      </c>
      <c r="AC84" t="s">
        <v>335</v>
      </c>
      <c r="AD84" t="s">
        <v>336</v>
      </c>
      <c r="AE84" t="s">
        <v>337</v>
      </c>
      <c r="AF84" t="s">
        <v>338</v>
      </c>
      <c r="AG84" t="s">
        <v>339</v>
      </c>
      <c r="AH84" t="s">
        <v>340</v>
      </c>
      <c r="AI84" t="s">
        <v>341</v>
      </c>
      <c r="AJ84" t="s">
        <v>342</v>
      </c>
      <c r="AK84" t="s">
        <v>343</v>
      </c>
      <c r="AL84" t="s">
        <v>344</v>
      </c>
      <c r="AM84" t="s">
        <v>345</v>
      </c>
      <c r="AN84" t="s">
        <v>346</v>
      </c>
      <c r="AO84" t="s">
        <v>347</v>
      </c>
      <c r="AP84" t="s">
        <v>348</v>
      </c>
      <c r="AQ84" t="s">
        <v>349</v>
      </c>
      <c r="AR84" t="s">
        <v>350</v>
      </c>
      <c r="AS84" t="s">
        <v>351</v>
      </c>
      <c r="AT84" t="s">
        <v>352</v>
      </c>
      <c r="AU84" t="s">
        <v>353</v>
      </c>
      <c r="AV84" t="s">
        <v>354</v>
      </c>
      <c r="AW84" t="s">
        <v>355</v>
      </c>
      <c r="AX84" t="s">
        <v>356</v>
      </c>
      <c r="AY84" t="s">
        <v>357</v>
      </c>
      <c r="AZ84" t="s">
        <v>358</v>
      </c>
      <c r="BA84" t="s">
        <v>359</v>
      </c>
      <c r="BB84" t="s">
        <v>360</v>
      </c>
      <c r="BC84" t="s">
        <v>361</v>
      </c>
      <c r="BD84" t="s">
        <v>362</v>
      </c>
      <c r="BE84" t="s">
        <v>363</v>
      </c>
      <c r="BF84">
        <v>33.003129199332463</v>
      </c>
      <c r="BG84">
        <v>17.50733024861287</v>
      </c>
      <c r="BH84">
        <v>6.3033340227735088</v>
      </c>
      <c r="BI84">
        <v>1.691860547225092</v>
      </c>
      <c r="BJ84">
        <v>6.8099953827547193</v>
      </c>
      <c r="BK84">
        <v>9.5127999044919971</v>
      </c>
      <c r="BL84">
        <v>16.209554318738991</v>
      </c>
      <c r="BM84">
        <v>9.403884061281504</v>
      </c>
      <c r="BN84">
        <v>4.6607643871550248</v>
      </c>
      <c r="BO84">
        <v>1.9728474640137019</v>
      </c>
      <c r="BP84">
        <v>6.5976352979185968</v>
      </c>
      <c r="BQ84">
        <v>9.7669053355433686</v>
      </c>
      <c r="BR84">
        <v>12.17666931262054</v>
      </c>
      <c r="BS84">
        <v>6.0780071430788629</v>
      </c>
      <c r="BT84">
        <v>9.2799132186196758</v>
      </c>
      <c r="BU84">
        <v>31.00669769548578</v>
      </c>
      <c r="BV84">
        <v>7.4661049064761027</v>
      </c>
      <c r="BW84">
        <v>5.544865851866045</v>
      </c>
      <c r="BX84">
        <v>14.54066420434024</v>
      </c>
      <c r="BY84">
        <v>11.76018559620525</v>
      </c>
      <c r="BZ84">
        <v>14.394602754626289</v>
      </c>
      <c r="CA84">
        <v>16.994125525644289</v>
      </c>
      <c r="CB84">
        <v>19.903392793655499</v>
      </c>
      <c r="CC84">
        <v>18.479982310030969</v>
      </c>
      <c r="CD84">
        <v>12.82891822401619</v>
      </c>
      <c r="CE84">
        <v>47.458893648257202</v>
      </c>
      <c r="CF84">
        <v>7.7001360500425902</v>
      </c>
      <c r="CG84">
        <v>13.204704926386279</v>
      </c>
      <c r="CH84">
        <v>2.531080523298483</v>
      </c>
      <c r="CI84">
        <v>52.993711023836809</v>
      </c>
      <c r="CJ84">
        <v>23.081261057441459</v>
      </c>
      <c r="CK84">
        <v>26.347099802447911</v>
      </c>
      <c r="CL84">
        <v>3.044379986325255</v>
      </c>
      <c r="CM84">
        <v>18.590107907719151</v>
      </c>
      <c r="CN84">
        <v>20.440106855726199</v>
      </c>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row>
    <row r="85">
      <c r="A85" t="s">
        <v>423</v>
      </c>
      <c r="B85">
        <v>2016</v>
      </c>
      <c r="C85" t="s">
        <v>427</v>
      </c>
      <c r="D85">
        <v>61</v>
      </c>
      <c r="E85" t="s">
        <v>180</v>
      </c>
      <c r="F85" t="s">
        <v>184</v>
      </c>
      <c r="G85" t="s">
        <v>212</v>
      </c>
      <c r="H85">
        <v>71.470462828002297</v>
      </c>
      <c r="I85">
        <v>55.860550211558781</v>
      </c>
      <c r="J85">
        <v>38.87846572050195</v>
      </c>
      <c r="K85">
        <v>25.20963883046387</v>
      </c>
      <c r="L85">
        <v>19.065206595939902</v>
      </c>
      <c r="M85">
        <v>34.57198116999762</v>
      </c>
      <c r="N85">
        <v>17.96664008695527</v>
      </c>
      <c r="O85">
        <v>14.65341556807395</v>
      </c>
      <c r="P85">
        <v>13.55108447289048</v>
      </c>
      <c r="Q85">
        <v>14.71384012223165</v>
      </c>
      <c r="R85">
        <v>74.07604679221086</v>
      </c>
      <c r="S85">
        <v>65.855884947940851</v>
      </c>
      <c r="T85">
        <v>52.306227730229708</v>
      </c>
      <c r="U85">
        <v>41.271329870974363</v>
      </c>
      <c r="V85">
        <v>33.719747649568014</v>
      </c>
      <c r="W85" t="s">
        <v>329</v>
      </c>
      <c r="X85" t="s">
        <v>330</v>
      </c>
      <c r="Y85" t="s">
        <v>331</v>
      </c>
      <c r="Z85" t="s">
        <v>332</v>
      </c>
      <c r="AA85" t="s">
        <v>333</v>
      </c>
      <c r="AB85" t="s">
        <v>334</v>
      </c>
      <c r="AC85" t="s">
        <v>335</v>
      </c>
      <c r="AD85" t="s">
        <v>336</v>
      </c>
      <c r="AE85" t="s">
        <v>337</v>
      </c>
      <c r="AF85" t="s">
        <v>338</v>
      </c>
      <c r="AG85" t="s">
        <v>339</v>
      </c>
      <c r="AH85" t="s">
        <v>340</v>
      </c>
      <c r="AI85" t="s">
        <v>341</v>
      </c>
      <c r="AJ85" t="s">
        <v>342</v>
      </c>
      <c r="AK85" t="s">
        <v>343</v>
      </c>
      <c r="AL85" t="s">
        <v>344</v>
      </c>
      <c r="AM85" t="s">
        <v>345</v>
      </c>
      <c r="AN85" t="s">
        <v>346</v>
      </c>
      <c r="AO85" t="s">
        <v>347</v>
      </c>
      <c r="AP85" t="s">
        <v>348</v>
      </c>
      <c r="AQ85" t="s">
        <v>349</v>
      </c>
      <c r="AR85" t="s">
        <v>350</v>
      </c>
      <c r="AS85" t="s">
        <v>351</v>
      </c>
      <c r="AT85" t="s">
        <v>352</v>
      </c>
      <c r="AU85" t="s">
        <v>353</v>
      </c>
      <c r="AV85" t="s">
        <v>354</v>
      </c>
      <c r="AW85" t="s">
        <v>355</v>
      </c>
      <c r="AX85" t="s">
        <v>356</v>
      </c>
      <c r="AY85" t="s">
        <v>357</v>
      </c>
      <c r="AZ85" t="s">
        <v>358</v>
      </c>
      <c r="BA85" t="s">
        <v>359</v>
      </c>
      <c r="BB85" t="s">
        <v>360</v>
      </c>
      <c r="BC85" t="s">
        <v>361</v>
      </c>
      <c r="BD85" t="s">
        <v>362</v>
      </c>
      <c r="BE85" t="s">
        <v>363</v>
      </c>
      <c r="BF85">
        <v>15.407000123175971</v>
      </c>
      <c r="BG85">
        <v>15.249942189440921</v>
      </c>
      <c r="BH85">
        <v>67.20802180406038</v>
      </c>
      <c r="BI85">
        <v>91.390814649344989</v>
      </c>
      <c r="BJ85">
        <v>1.0759559412359729</v>
      </c>
      <c r="BK85">
        <v>61.163999716225227</v>
      </c>
      <c r="BL85">
        <v>31.296972384987718</v>
      </c>
      <c r="BM85">
        <v>1.582203058029483</v>
      </c>
      <c r="BN85">
        <v>3.389022463953832</v>
      </c>
      <c r="BO85">
        <v>0.47665745220432609</v>
      </c>
      <c r="BP85">
        <v>13.252430060271079</v>
      </c>
      <c r="BQ85">
        <v>18.96647724931228</v>
      </c>
      <c r="BR85">
        <v>5.3432814599060467</v>
      </c>
      <c r="BS85">
        <v>11.06445944368183</v>
      </c>
      <c r="BT85">
        <v>53.924237435411953</v>
      </c>
      <c r="BU85">
        <v>9.8510574533412854</v>
      </c>
      <c r="BV85">
        <v>4.3905136026135434</v>
      </c>
      <c r="BW85">
        <v>4.085683272513533</v>
      </c>
      <c r="BX85">
        <v>44.570057340699883</v>
      </c>
      <c r="BY85">
        <v>14.23216707461718</v>
      </c>
      <c r="BZ85">
        <v>3.8095651936959531</v>
      </c>
      <c r="CA85">
        <v>7.7337089922065383</v>
      </c>
      <c r="CB85">
        <v>0.20851565997675001</v>
      </c>
      <c r="CC85">
        <v>8.6220575525782781</v>
      </c>
      <c r="CD85">
        <v>62.336566280720348</v>
      </c>
      <c r="CE85">
        <v>4.3365529193816243</v>
      </c>
      <c r="CF85">
        <v>25.233705847707888</v>
      </c>
      <c r="CG85">
        <v>31.624413672503739</v>
      </c>
      <c r="CH85">
        <v>0.084114653565323896</v>
      </c>
      <c r="CI85">
        <v>4.1067183677535359</v>
      </c>
      <c r="CJ85">
        <v>10.842241646395159</v>
      </c>
      <c r="CK85">
        <v>47.752546482962778</v>
      </c>
      <c r="CL85">
        <v>82.342889273311215</v>
      </c>
      <c r="CM85">
        <v>22.86046600515219</v>
      </c>
      <c r="CN85">
        <v>61.517583213361441</v>
      </c>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row>
    <row r="86">
      <c r="A86" t="s">
        <v>423</v>
      </c>
      <c r="B86">
        <v>2016</v>
      </c>
      <c r="C86" t="s">
        <v>427</v>
      </c>
      <c r="D86">
        <v>62</v>
      </c>
      <c r="E86" t="s">
        <v>180</v>
      </c>
      <c r="F86" t="s">
        <v>185</v>
      </c>
      <c r="G86" t="s">
        <v>212</v>
      </c>
      <c r="H86">
        <v>1.6869783865022681</v>
      </c>
      <c r="I86">
        <v>2.0805451865854909</v>
      </c>
      <c r="J86">
        <v>3.3197456478779941</v>
      </c>
      <c r="K86">
        <v>4.7731975298871587</v>
      </c>
      <c r="L86">
        <v>5.1499579577838546</v>
      </c>
      <c r="M86">
        <v>2.1552499007365449</v>
      </c>
      <c r="N86">
        <v>4.002650995656384</v>
      </c>
      <c r="O86">
        <v>3.4512439188080601</v>
      </c>
      <c r="P86">
        <v>3.6051521681398002</v>
      </c>
      <c r="Q86">
        <v>4.1448286578792759</v>
      </c>
      <c r="R86">
        <v>1.67099568875243</v>
      </c>
      <c r="S86">
        <v>1.92630893943268</v>
      </c>
      <c r="T86">
        <v>2.4131061858626248</v>
      </c>
      <c r="U86">
        <v>3.8118886662018201</v>
      </c>
      <c r="V86">
        <v>7.0160994821944698</v>
      </c>
      <c r="W86" t="s">
        <v>329</v>
      </c>
      <c r="X86" t="s">
        <v>330</v>
      </c>
      <c r="Y86" t="s">
        <v>331</v>
      </c>
      <c r="Z86" t="s">
        <v>332</v>
      </c>
      <c r="AA86" t="s">
        <v>333</v>
      </c>
      <c r="AB86" t="s">
        <v>334</v>
      </c>
      <c r="AC86" t="s">
        <v>335</v>
      </c>
      <c r="AD86" t="s">
        <v>336</v>
      </c>
      <c r="AE86" t="s">
        <v>337</v>
      </c>
      <c r="AF86" t="s">
        <v>338</v>
      </c>
      <c r="AG86" t="s">
        <v>339</v>
      </c>
      <c r="AH86" t="s">
        <v>340</v>
      </c>
      <c r="AI86" t="s">
        <v>341</v>
      </c>
      <c r="AJ86" t="s">
        <v>342</v>
      </c>
      <c r="AK86" t="s">
        <v>343</v>
      </c>
      <c r="AL86" t="s">
        <v>344</v>
      </c>
      <c r="AM86" t="s">
        <v>345</v>
      </c>
      <c r="AN86" t="s">
        <v>346</v>
      </c>
      <c r="AO86" t="s">
        <v>347</v>
      </c>
      <c r="AP86" t="s">
        <v>348</v>
      </c>
      <c r="AQ86" t="s">
        <v>349</v>
      </c>
      <c r="AR86" t="s">
        <v>350</v>
      </c>
      <c r="AS86" t="s">
        <v>351</v>
      </c>
      <c r="AT86" t="s">
        <v>352</v>
      </c>
      <c r="AU86" t="s">
        <v>353</v>
      </c>
      <c r="AV86" t="s">
        <v>354</v>
      </c>
      <c r="AW86" t="s">
        <v>355</v>
      </c>
      <c r="AX86" t="s">
        <v>356</v>
      </c>
      <c r="AY86" t="s">
        <v>357</v>
      </c>
      <c r="AZ86" t="s">
        <v>358</v>
      </c>
      <c r="BA86" t="s">
        <v>359</v>
      </c>
      <c r="BB86" t="s">
        <v>360</v>
      </c>
      <c r="BC86" t="s">
        <v>361</v>
      </c>
      <c r="BD86" t="s">
        <v>362</v>
      </c>
      <c r="BE86" t="s">
        <v>363</v>
      </c>
      <c r="BF86">
        <v>1.14194578920775</v>
      </c>
      <c r="BG86">
        <v>3.5404173515676498</v>
      </c>
      <c r="BH86">
        <v>2.2545449726880111</v>
      </c>
      <c r="BI86">
        <v>0.8721068209992936</v>
      </c>
      <c r="BJ86">
        <v>0</v>
      </c>
      <c r="BK86">
        <v>0.85926970074923748</v>
      </c>
      <c r="BL86">
        <v>2.328827875447685</v>
      </c>
      <c r="BM86">
        <v>0.58666073606538649</v>
      </c>
      <c r="BN86">
        <v>0.017897767419085799</v>
      </c>
      <c r="BO86">
        <v>3.9801095806721789</v>
      </c>
      <c r="BP86">
        <v>1.2767882495905789</v>
      </c>
      <c r="BQ86">
        <v>0.94781365948805563</v>
      </c>
      <c r="BR86">
        <v>5.5040687590327462</v>
      </c>
      <c r="BS86">
        <v>1.945083832883479</v>
      </c>
      <c r="BT86">
        <v>2.4997589572431709</v>
      </c>
      <c r="BU86">
        <v>3.343632712220332</v>
      </c>
      <c r="BV86">
        <v>62.439899316512808</v>
      </c>
      <c r="BW86">
        <v>60.255282960702218</v>
      </c>
      <c r="BX86">
        <v>2.2377249384311062</v>
      </c>
      <c r="BY86">
        <v>2.955959069269217</v>
      </c>
      <c r="BZ86">
        <v>2.334471822700289</v>
      </c>
      <c r="CA86">
        <v>12.88348247668411</v>
      </c>
      <c r="CB86">
        <v>2.8677089709327048</v>
      </c>
      <c r="CC86">
        <v>10.50680804933725</v>
      </c>
      <c r="CD86">
        <v>3.7975486532055238</v>
      </c>
      <c r="CE86">
        <v>1.2415286947680979</v>
      </c>
      <c r="CF86">
        <v>0.2978752592668365</v>
      </c>
      <c r="CG86">
        <v>2.1689950735937602</v>
      </c>
      <c r="CH86">
        <v>0.21054409690594181</v>
      </c>
      <c r="CI86">
        <v>1.731784396639954</v>
      </c>
      <c r="CJ86">
        <v>1.0367187523902199</v>
      </c>
      <c r="CK86">
        <v>2.8555280808937931</v>
      </c>
      <c r="CL86">
        <v>0.45207995069304058</v>
      </c>
      <c r="CM86">
        <v>0.79363661571769473</v>
      </c>
      <c r="CN86">
        <v>1.2539399510644491</v>
      </c>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row>
    <row r="87">
      <c r="A87" t="s">
        <v>423</v>
      </c>
      <c r="B87">
        <v>2016</v>
      </c>
      <c r="C87" t="s">
        <v>427</v>
      </c>
      <c r="D87">
        <v>63</v>
      </c>
      <c r="E87" t="s">
        <v>180</v>
      </c>
      <c r="F87" t="s">
        <v>186</v>
      </c>
      <c r="G87" t="s">
        <v>212</v>
      </c>
      <c r="H87">
        <v>8.1030074359066582</v>
      </c>
      <c r="I87">
        <v>6.2256912292919377</v>
      </c>
      <c r="J87">
        <v>4.3757167049718149</v>
      </c>
      <c r="K87">
        <v>2.1776934417162641</v>
      </c>
      <c r="L87">
        <v>0.83417673162934414</v>
      </c>
      <c r="M87">
        <v>2.521353406328835</v>
      </c>
      <c r="N87">
        <v>1.097374376450859</v>
      </c>
      <c r="O87">
        <v>0.74290553259720482</v>
      </c>
      <c r="P87">
        <v>0.38549994955782563</v>
      </c>
      <c r="Q87">
        <v>0.25955535755562681</v>
      </c>
      <c r="R87">
        <v>8.515931779460276</v>
      </c>
      <c r="S87">
        <v>7.3965895154842363</v>
      </c>
      <c r="T87">
        <v>6.2965337194499984</v>
      </c>
      <c r="U87">
        <v>4.8485379768941046</v>
      </c>
      <c r="V87">
        <v>2.9018317635926931</v>
      </c>
      <c r="W87" t="s">
        <v>329</v>
      </c>
      <c r="X87" t="s">
        <v>330</v>
      </c>
      <c r="Y87" t="s">
        <v>331</v>
      </c>
      <c r="Z87" t="s">
        <v>332</v>
      </c>
      <c r="AA87" t="s">
        <v>333</v>
      </c>
      <c r="AB87" t="s">
        <v>334</v>
      </c>
      <c r="AC87" t="s">
        <v>335</v>
      </c>
      <c r="AD87" t="s">
        <v>336</v>
      </c>
      <c r="AE87" t="s">
        <v>337</v>
      </c>
      <c r="AF87" t="s">
        <v>338</v>
      </c>
      <c r="AG87" t="s">
        <v>339</v>
      </c>
      <c r="AH87" t="s">
        <v>340</v>
      </c>
      <c r="AI87" t="s">
        <v>341</v>
      </c>
      <c r="AJ87" t="s">
        <v>342</v>
      </c>
      <c r="AK87" t="s">
        <v>343</v>
      </c>
      <c r="AL87" t="s">
        <v>344</v>
      </c>
      <c r="AM87" t="s">
        <v>345</v>
      </c>
      <c r="AN87" t="s">
        <v>346</v>
      </c>
      <c r="AO87" t="s">
        <v>347</v>
      </c>
      <c r="AP87" t="s">
        <v>348</v>
      </c>
      <c r="AQ87" t="s">
        <v>349</v>
      </c>
      <c r="AR87" t="s">
        <v>350</v>
      </c>
      <c r="AS87" t="s">
        <v>351</v>
      </c>
      <c r="AT87" t="s">
        <v>352</v>
      </c>
      <c r="AU87" t="s">
        <v>353</v>
      </c>
      <c r="AV87" t="s">
        <v>354</v>
      </c>
      <c r="AW87" t="s">
        <v>355</v>
      </c>
      <c r="AX87" t="s">
        <v>356</v>
      </c>
      <c r="AY87" t="s">
        <v>357</v>
      </c>
      <c r="AZ87" t="s">
        <v>358</v>
      </c>
      <c r="BA87" t="s">
        <v>359</v>
      </c>
      <c r="BB87" t="s">
        <v>360</v>
      </c>
      <c r="BC87" t="s">
        <v>361</v>
      </c>
      <c r="BD87" t="s">
        <v>362</v>
      </c>
      <c r="BE87" t="s">
        <v>363</v>
      </c>
      <c r="BF87">
        <v>3.2239728483330019</v>
      </c>
      <c r="BG87">
        <v>4.3660413610520834</v>
      </c>
      <c r="BH87">
        <v>11.309014199338151</v>
      </c>
      <c r="BI87">
        <v>1.381966159596719</v>
      </c>
      <c r="BJ87">
        <v>0</v>
      </c>
      <c r="BK87">
        <v>7.6806110356313173</v>
      </c>
      <c r="BL87">
        <v>5.2495926313409553</v>
      </c>
      <c r="BM87">
        <v>0.16937457457669011</v>
      </c>
      <c r="BN87">
        <v>0.086755696599943005</v>
      </c>
      <c r="BO87">
        <v>2.6876840780048479</v>
      </c>
      <c r="BP87">
        <v>3.1204201129306588</v>
      </c>
      <c r="BQ87">
        <v>1.0240495752051739</v>
      </c>
      <c r="BR87">
        <v>1.288289763406256</v>
      </c>
      <c r="BS87">
        <v>1.4197595791695969</v>
      </c>
      <c r="BT87">
        <v>19.09164581072319</v>
      </c>
      <c r="BU87">
        <v>3.1365243996047898</v>
      </c>
      <c r="BV87">
        <v>4.724150174052749</v>
      </c>
      <c r="BW87">
        <v>8.1289079529696266</v>
      </c>
      <c r="BX87">
        <v>13.469300530044009</v>
      </c>
      <c r="BY87">
        <v>6.3576081812136769</v>
      </c>
      <c r="BZ87">
        <v>3.7474431074699819</v>
      </c>
      <c r="CA87">
        <v>16.128518325419471</v>
      </c>
      <c r="CB87">
        <v>0.88249834017201012</v>
      </c>
      <c r="CC87">
        <v>7.871907844416552</v>
      </c>
      <c r="CD87">
        <v>8.6919351983848827</v>
      </c>
      <c r="CE87">
        <v>0.066865059902496304</v>
      </c>
      <c r="CF87">
        <v>0.049162320413336902</v>
      </c>
      <c r="CG87">
        <v>4.9427633856568294</v>
      </c>
      <c r="CH87">
        <v>0.022413868614324501</v>
      </c>
      <c r="CI87">
        <v>0.54482250183904113</v>
      </c>
      <c r="CJ87">
        <v>1.961754651684356</v>
      </c>
      <c r="CK87">
        <v>10.33757476054911</v>
      </c>
      <c r="CL87">
        <v>1.435699174402953</v>
      </c>
      <c r="CM87">
        <v>0.47113257821986709</v>
      </c>
      <c r="CN87">
        <v>2.425633721974056</v>
      </c>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row>
    <row r="88">
      <c r="A88" t="s">
        <v>423</v>
      </c>
      <c r="B88">
        <v>2016</v>
      </c>
      <c r="C88" t="s">
        <v>427</v>
      </c>
      <c r="D88">
        <v>64</v>
      </c>
      <c r="E88" t="s">
        <v>180</v>
      </c>
      <c r="F88" t="s">
        <v>187</v>
      </c>
      <c r="G88" t="s">
        <v>212</v>
      </c>
      <c r="H88">
        <v>0.26075976587891719</v>
      </c>
      <c r="I88">
        <v>0.42201195244997941</v>
      </c>
      <c r="J88">
        <v>0.38855359626381902</v>
      </c>
      <c r="K88">
        <v>0.34053600402539702</v>
      </c>
      <c r="L88">
        <v>0.22028962528720539</v>
      </c>
      <c r="M88">
        <v>0.28816702390209481</v>
      </c>
      <c r="N88">
        <v>0.26635200988852181</v>
      </c>
      <c r="O88">
        <v>0.25684364136690319</v>
      </c>
      <c r="P88">
        <v>0.19955824765160171</v>
      </c>
      <c r="Q88">
        <v>0.1065956954763017</v>
      </c>
      <c r="R88">
        <v>0.22071411690749709</v>
      </c>
      <c r="S88">
        <v>0.38205307270688232</v>
      </c>
      <c r="T88">
        <v>0.4675372842164468</v>
      </c>
      <c r="U88">
        <v>0.42956771197092769</v>
      </c>
      <c r="V88">
        <v>0.38616860572788742</v>
      </c>
      <c r="W88" t="s">
        <v>329</v>
      </c>
      <c r="X88" t="s">
        <v>330</v>
      </c>
      <c r="Y88" t="s">
        <v>331</v>
      </c>
      <c r="Z88" t="s">
        <v>332</v>
      </c>
      <c r="AA88" t="s">
        <v>333</v>
      </c>
      <c r="AB88" t="s">
        <v>334</v>
      </c>
      <c r="AC88" t="s">
        <v>335</v>
      </c>
      <c r="AD88" t="s">
        <v>336</v>
      </c>
      <c r="AE88" t="s">
        <v>337</v>
      </c>
      <c r="AF88" t="s">
        <v>338</v>
      </c>
      <c r="AG88" t="s">
        <v>339</v>
      </c>
      <c r="AH88" t="s">
        <v>340</v>
      </c>
      <c r="AI88" t="s">
        <v>341</v>
      </c>
      <c r="AJ88" t="s">
        <v>342</v>
      </c>
      <c r="AK88" t="s">
        <v>343</v>
      </c>
      <c r="AL88" t="s">
        <v>344</v>
      </c>
      <c r="AM88" t="s">
        <v>345</v>
      </c>
      <c r="AN88" t="s">
        <v>346</v>
      </c>
      <c r="AO88" t="s">
        <v>347</v>
      </c>
      <c r="AP88" t="s">
        <v>348</v>
      </c>
      <c r="AQ88" t="s">
        <v>349</v>
      </c>
      <c r="AR88" t="s">
        <v>350</v>
      </c>
      <c r="AS88" t="s">
        <v>351</v>
      </c>
      <c r="AT88" t="s">
        <v>352</v>
      </c>
      <c r="AU88" t="s">
        <v>353</v>
      </c>
      <c r="AV88" t="s">
        <v>354</v>
      </c>
      <c r="AW88" t="s">
        <v>355</v>
      </c>
      <c r="AX88" t="s">
        <v>356</v>
      </c>
      <c r="AY88" t="s">
        <v>357</v>
      </c>
      <c r="AZ88" t="s">
        <v>358</v>
      </c>
      <c r="BA88" t="s">
        <v>359</v>
      </c>
      <c r="BB88" t="s">
        <v>360</v>
      </c>
      <c r="BC88" t="s">
        <v>361</v>
      </c>
      <c r="BD88" t="s">
        <v>362</v>
      </c>
      <c r="BE88" t="s">
        <v>363</v>
      </c>
      <c r="BF88">
        <v>0.19777538739021011</v>
      </c>
      <c r="BG88">
        <v>1.468980895560519</v>
      </c>
      <c r="BH88">
        <v>0.239252593848089</v>
      </c>
      <c r="BI88">
        <v>0.0274521813728291</v>
      </c>
      <c r="BJ88">
        <v>0.42558757154235038</v>
      </c>
      <c r="BK88">
        <v>0.016540677366132499</v>
      </c>
      <c r="BL88">
        <v>0</v>
      </c>
      <c r="BM88">
        <v>0.82973352532635991</v>
      </c>
      <c r="BN88">
        <v>0.0166808100718987</v>
      </c>
      <c r="BO88">
        <v>0.27800674926653751</v>
      </c>
      <c r="BP88">
        <v>0.12728025564561049</v>
      </c>
      <c r="BQ88">
        <v>0.19818686271198721</v>
      </c>
      <c r="BR88">
        <v>4.0499473251042559</v>
      </c>
      <c r="BS88">
        <v>6.6884156033714923</v>
      </c>
      <c r="BT88">
        <v>0.168591811302123</v>
      </c>
      <c r="BU88">
        <v>0.44939364157359069</v>
      </c>
      <c r="BV88">
        <v>0.33072562938880418</v>
      </c>
      <c r="BW88">
        <v>0.25038471966073461</v>
      </c>
      <c r="BX88">
        <v>0.20616153253633221</v>
      </c>
      <c r="BY88">
        <v>0.29970172253792282</v>
      </c>
      <c r="BZ88">
        <v>3.489295910697757</v>
      </c>
      <c r="CA88">
        <v>7.2026088048561716</v>
      </c>
      <c r="CB88">
        <v>5.490908310352836</v>
      </c>
      <c r="CC88">
        <v>2.852773427676031</v>
      </c>
      <c r="CD88">
        <v>0.40508016840122613</v>
      </c>
      <c r="CE88">
        <v>0.037474508017295897</v>
      </c>
      <c r="CF88">
        <v>0.1064244415135098</v>
      </c>
      <c r="CG88">
        <v>0.1167200630274486</v>
      </c>
      <c r="CH88">
        <v>2.6479760817940159</v>
      </c>
      <c r="CI88">
        <v>0.38311982987076271</v>
      </c>
      <c r="CJ88">
        <v>0.12221083419368579</v>
      </c>
      <c r="CK88">
        <v>0.2794440198983395</v>
      </c>
      <c r="CL88">
        <v>0.056328730209753902</v>
      </c>
      <c r="CM88">
        <v>2.414264189074391</v>
      </c>
      <c r="CN88">
        <v>0.29946878655411358</v>
      </c>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row>
    <row r="89">
      <c r="A89" t="s">
        <v>423</v>
      </c>
      <c r="B89">
        <v>2016</v>
      </c>
      <c r="C89" t="s">
        <v>427</v>
      </c>
      <c r="D89">
        <v>65</v>
      </c>
      <c r="E89" t="s">
        <v>180</v>
      </c>
      <c r="F89" t="s">
        <v>188</v>
      </c>
      <c r="G89" t="s">
        <v>212</v>
      </c>
      <c r="H89">
        <v>0.7340988213654881</v>
      </c>
      <c r="I89">
        <v>0.65605173234516501</v>
      </c>
      <c r="J89">
        <v>0.39952740413176968</v>
      </c>
      <c r="K89">
        <v>0.16243971659663209</v>
      </c>
      <c r="L89">
        <v>0.0769513568130719</v>
      </c>
      <c r="M89">
        <v>0.15308359710354599</v>
      </c>
      <c r="N89">
        <v>0.089667072503951603</v>
      </c>
      <c r="O89">
        <v>0.045916696647800702</v>
      </c>
      <c r="P89">
        <v>0.045434565370968301</v>
      </c>
      <c r="Q89">
        <v>0.035106941047344901</v>
      </c>
      <c r="R89">
        <v>0.77431114612082874</v>
      </c>
      <c r="S89">
        <v>0.71452502720817324</v>
      </c>
      <c r="T89">
        <v>0.70460638978724888</v>
      </c>
      <c r="U89">
        <v>0.44263521580201243</v>
      </c>
      <c r="V89">
        <v>0.21183064106458779</v>
      </c>
      <c r="W89" t="s">
        <v>329</v>
      </c>
      <c r="X89" t="s">
        <v>330</v>
      </c>
      <c r="Y89" t="s">
        <v>331</v>
      </c>
      <c r="Z89" t="s">
        <v>332</v>
      </c>
      <c r="AA89" t="s">
        <v>333</v>
      </c>
      <c r="AB89" t="s">
        <v>334</v>
      </c>
      <c r="AC89" t="s">
        <v>335</v>
      </c>
      <c r="AD89" t="s">
        <v>336</v>
      </c>
      <c r="AE89" t="s">
        <v>337</v>
      </c>
      <c r="AF89" t="s">
        <v>338</v>
      </c>
      <c r="AG89" t="s">
        <v>339</v>
      </c>
      <c r="AH89" t="s">
        <v>340</v>
      </c>
      <c r="AI89" t="s">
        <v>341</v>
      </c>
      <c r="AJ89" t="s">
        <v>342</v>
      </c>
      <c r="AK89" t="s">
        <v>343</v>
      </c>
      <c r="AL89" t="s">
        <v>344</v>
      </c>
      <c r="AM89" t="s">
        <v>345</v>
      </c>
      <c r="AN89" t="s">
        <v>346</v>
      </c>
      <c r="AO89" t="s">
        <v>347</v>
      </c>
      <c r="AP89" t="s">
        <v>348</v>
      </c>
      <c r="AQ89" t="s">
        <v>349</v>
      </c>
      <c r="AR89" t="s">
        <v>350</v>
      </c>
      <c r="AS89" t="s">
        <v>351</v>
      </c>
      <c r="AT89" t="s">
        <v>352</v>
      </c>
      <c r="AU89" t="s">
        <v>353</v>
      </c>
      <c r="AV89" t="s">
        <v>354</v>
      </c>
      <c r="AW89" t="s">
        <v>355</v>
      </c>
      <c r="AX89" t="s">
        <v>356</v>
      </c>
      <c r="AY89" t="s">
        <v>357</v>
      </c>
      <c r="AZ89" t="s">
        <v>358</v>
      </c>
      <c r="BA89" t="s">
        <v>359</v>
      </c>
      <c r="BB89" t="s">
        <v>360</v>
      </c>
      <c r="BC89" t="s">
        <v>361</v>
      </c>
      <c r="BD89" t="s">
        <v>362</v>
      </c>
      <c r="BE89" t="s">
        <v>363</v>
      </c>
      <c r="BF89">
        <v>0.070949664435194806</v>
      </c>
      <c r="BG89">
        <v>3.9989537249692928</v>
      </c>
      <c r="BH89">
        <v>1.1124427989284269</v>
      </c>
      <c r="BI89">
        <v>0.012276397462504999</v>
      </c>
      <c r="BJ89">
        <v>0</v>
      </c>
      <c r="BK89">
        <v>0.20220382673791321</v>
      </c>
      <c r="BL89">
        <v>0</v>
      </c>
      <c r="BM89">
        <v>0</v>
      </c>
      <c r="BN89">
        <v>0</v>
      </c>
      <c r="BO89">
        <v>0.038270241211016798</v>
      </c>
      <c r="BP89">
        <v>0.23773662182442951</v>
      </c>
      <c r="BQ89">
        <v>0.024707452021852001</v>
      </c>
      <c r="BR89">
        <v>1.420549533876154</v>
      </c>
      <c r="BS89">
        <v>6.8627863890814638</v>
      </c>
      <c r="BT89">
        <v>1.001002500395006</v>
      </c>
      <c r="BU89">
        <v>0.19522938904192949</v>
      </c>
      <c r="BV89">
        <v>0.041355328435613299</v>
      </c>
      <c r="BW89">
        <v>0</v>
      </c>
      <c r="BX89">
        <v>0.57105213799469512</v>
      </c>
      <c r="BY89">
        <v>0.5822453465927625</v>
      </c>
      <c r="BZ89">
        <v>8.1329365361483017</v>
      </c>
      <c r="CA89">
        <v>9.2235652977409064</v>
      </c>
      <c r="CB89">
        <v>2.2507552805680531</v>
      </c>
      <c r="CC89">
        <v>1.9643308383225671</v>
      </c>
      <c r="CD89">
        <v>0.78244033540091162</v>
      </c>
      <c r="CE89">
        <v>0</v>
      </c>
      <c r="CF89">
        <v>0.0369265307368256</v>
      </c>
      <c r="CG89">
        <v>0.2606840449645339</v>
      </c>
      <c r="CH89">
        <v>2.0333224174632081</v>
      </c>
      <c r="CI89">
        <v>0.098484736591699498</v>
      </c>
      <c r="CJ89">
        <v>0.1195397172127621</v>
      </c>
      <c r="CK89">
        <v>1.4636217946109491</v>
      </c>
      <c r="CL89">
        <v>0.068192254710768299</v>
      </c>
      <c r="CM89">
        <v>3.72022600609061</v>
      </c>
      <c r="CN89">
        <v>0.2009306748853141</v>
      </c>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row>
    <row r="90">
      <c r="A90" t="s">
        <v>423</v>
      </c>
      <c r="B90">
        <v>2016</v>
      </c>
      <c r="C90" t="s">
        <v>427</v>
      </c>
      <c r="D90">
        <v>66</v>
      </c>
      <c r="E90" t="s">
        <v>180</v>
      </c>
      <c r="F90" t="s">
        <v>189</v>
      </c>
      <c r="G90" t="s">
        <v>212</v>
      </c>
      <c r="H90">
        <v>1.0783871106643661</v>
      </c>
      <c r="I90">
        <v>0.83259757642822374</v>
      </c>
      <c r="J90">
        <v>0.69457736849109275</v>
      </c>
      <c r="K90">
        <v>0.43269079840993269</v>
      </c>
      <c r="L90">
        <v>0.30339330250014479</v>
      </c>
      <c r="M90">
        <v>0.56537629124987909</v>
      </c>
      <c r="N90">
        <v>0.36997297949934838</v>
      </c>
      <c r="O90">
        <v>0.30148230333878812</v>
      </c>
      <c r="P90">
        <v>0.32978492447715468</v>
      </c>
      <c r="Q90">
        <v>0.27317867757969988</v>
      </c>
      <c r="R90">
        <v>1.1808683017645361</v>
      </c>
      <c r="S90">
        <v>0.89473922093471092</v>
      </c>
      <c r="T90">
        <v>0.84473239645768083</v>
      </c>
      <c r="U90">
        <v>0.71390792755667232</v>
      </c>
      <c r="V90">
        <v>0.44828950341417773</v>
      </c>
      <c r="W90" t="s">
        <v>329</v>
      </c>
      <c r="X90" t="s">
        <v>330</v>
      </c>
      <c r="Y90" t="s">
        <v>331</v>
      </c>
      <c r="Z90" t="s">
        <v>332</v>
      </c>
      <c r="AA90" t="s">
        <v>333</v>
      </c>
      <c r="AB90" t="s">
        <v>334</v>
      </c>
      <c r="AC90" t="s">
        <v>335</v>
      </c>
      <c r="AD90" t="s">
        <v>336</v>
      </c>
      <c r="AE90" t="s">
        <v>337</v>
      </c>
      <c r="AF90" t="s">
        <v>338</v>
      </c>
      <c r="AG90" t="s">
        <v>339</v>
      </c>
      <c r="AH90" t="s">
        <v>340</v>
      </c>
      <c r="AI90" t="s">
        <v>341</v>
      </c>
      <c r="AJ90" t="s">
        <v>342</v>
      </c>
      <c r="AK90" t="s">
        <v>343</v>
      </c>
      <c r="AL90" t="s">
        <v>344</v>
      </c>
      <c r="AM90" t="s">
        <v>345</v>
      </c>
      <c r="AN90" t="s">
        <v>346</v>
      </c>
      <c r="AO90" t="s">
        <v>347</v>
      </c>
      <c r="AP90" t="s">
        <v>348</v>
      </c>
      <c r="AQ90" t="s">
        <v>349</v>
      </c>
      <c r="AR90" t="s">
        <v>350</v>
      </c>
      <c r="AS90" t="s">
        <v>351</v>
      </c>
      <c r="AT90" t="s">
        <v>352</v>
      </c>
      <c r="AU90" t="s">
        <v>353</v>
      </c>
      <c r="AV90" t="s">
        <v>354</v>
      </c>
      <c r="AW90" t="s">
        <v>355</v>
      </c>
      <c r="AX90" t="s">
        <v>356</v>
      </c>
      <c r="AY90" t="s">
        <v>357</v>
      </c>
      <c r="AZ90" t="s">
        <v>358</v>
      </c>
      <c r="BA90" t="s">
        <v>359</v>
      </c>
      <c r="BB90" t="s">
        <v>360</v>
      </c>
      <c r="BC90" t="s">
        <v>361</v>
      </c>
      <c r="BD90" t="s">
        <v>362</v>
      </c>
      <c r="BE90" t="s">
        <v>363</v>
      </c>
      <c r="BF90">
        <v>0.98051394512491252</v>
      </c>
      <c r="BG90">
        <v>5.2686651364408146</v>
      </c>
      <c r="BH90">
        <v>3.336523835535179</v>
      </c>
      <c r="BI90">
        <v>0.029356450968693201</v>
      </c>
      <c r="BJ90">
        <v>0</v>
      </c>
      <c r="BK90">
        <v>0.70847864220081458</v>
      </c>
      <c r="BL90">
        <v>0.1504281009174695</v>
      </c>
      <c r="BM90">
        <v>0</v>
      </c>
      <c r="BN90">
        <v>0.0141550617678863</v>
      </c>
      <c r="BO90">
        <v>0.49075636943341172</v>
      </c>
      <c r="BP90">
        <v>0.40600335518984187</v>
      </c>
      <c r="BQ90">
        <v>0.1908533740956028</v>
      </c>
      <c r="BR90">
        <v>1.0449540745909121</v>
      </c>
      <c r="BS90">
        <v>2.6791832009653178</v>
      </c>
      <c r="BT90">
        <v>1.472589578145644</v>
      </c>
      <c r="BU90">
        <v>1.308128795089806</v>
      </c>
      <c r="BV90">
        <v>0.31860355706391968</v>
      </c>
      <c r="BW90">
        <v>0</v>
      </c>
      <c r="BX90">
        <v>0.61434180715511</v>
      </c>
      <c r="BY90">
        <v>0.28072698652933092</v>
      </c>
      <c r="BZ90">
        <v>23.796454332418062</v>
      </c>
      <c r="CA90">
        <v>3.2963112614267311</v>
      </c>
      <c r="CB90">
        <v>2.9001443153375619</v>
      </c>
      <c r="CC90">
        <v>7.4187700608573364</v>
      </c>
      <c r="CD90">
        <v>1.205610633298059</v>
      </c>
      <c r="CE90">
        <v>0.088685572374875801</v>
      </c>
      <c r="CF90">
        <v>0.2040364974031135</v>
      </c>
      <c r="CG90">
        <v>0.97128640537904021</v>
      </c>
      <c r="CH90">
        <v>0.18506424139313929</v>
      </c>
      <c r="CI90">
        <v>1.440694059901612</v>
      </c>
      <c r="CJ90">
        <v>0.17447405160615631</v>
      </c>
      <c r="CK90">
        <v>1.4452350478849021</v>
      </c>
      <c r="CL90">
        <v>0.026028020617183699</v>
      </c>
      <c r="CM90">
        <v>2.174675617769148</v>
      </c>
      <c r="CN90">
        <v>0.096311585942515501</v>
      </c>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row>
    <row r="91">
      <c r="A91" t="s">
        <v>423</v>
      </c>
      <c r="B91">
        <v>2016</v>
      </c>
      <c r="C91" t="s">
        <v>427</v>
      </c>
      <c r="D91">
        <v>67</v>
      </c>
      <c r="E91" t="s">
        <v>180</v>
      </c>
      <c r="F91" t="s">
        <v>190</v>
      </c>
      <c r="G91" t="s">
        <v>212</v>
      </c>
      <c r="H91">
        <v>0.15083854876896979</v>
      </c>
      <c r="I91">
        <v>0.22235018888837629</v>
      </c>
      <c r="J91">
        <v>0.18462393568122151</v>
      </c>
      <c r="K91">
        <v>0.1588851805431005</v>
      </c>
      <c r="L91">
        <v>0.12017237933657481</v>
      </c>
      <c r="M91">
        <v>0.059551760532028097</v>
      </c>
      <c r="N91">
        <v>0.091377360050259704</v>
      </c>
      <c r="O91">
        <v>0.070249513958236406</v>
      </c>
      <c r="P91">
        <v>0.0962026728329929</v>
      </c>
      <c r="Q91">
        <v>0.069677976442592895</v>
      </c>
      <c r="R91">
        <v>0.14317950960172901</v>
      </c>
      <c r="S91">
        <v>0.2155299206334621</v>
      </c>
      <c r="T91">
        <v>0.2487596536930011</v>
      </c>
      <c r="U91">
        <v>0.21338886948224289</v>
      </c>
      <c r="V91">
        <v>0.23791708549576401</v>
      </c>
      <c r="W91" t="s">
        <v>329</v>
      </c>
      <c r="X91" t="s">
        <v>330</v>
      </c>
      <c r="Y91" t="s">
        <v>331</v>
      </c>
      <c r="Z91" t="s">
        <v>332</v>
      </c>
      <c r="AA91" t="s">
        <v>333</v>
      </c>
      <c r="AB91" t="s">
        <v>334</v>
      </c>
      <c r="AC91" t="s">
        <v>335</v>
      </c>
      <c r="AD91" t="s">
        <v>336</v>
      </c>
      <c r="AE91" t="s">
        <v>337</v>
      </c>
      <c r="AF91" t="s">
        <v>338</v>
      </c>
      <c r="AG91" t="s">
        <v>339</v>
      </c>
      <c r="AH91" t="s">
        <v>340</v>
      </c>
      <c r="AI91" t="s">
        <v>341</v>
      </c>
      <c r="AJ91" t="s">
        <v>342</v>
      </c>
      <c r="AK91" t="s">
        <v>343</v>
      </c>
      <c r="AL91" t="s">
        <v>344</v>
      </c>
      <c r="AM91" t="s">
        <v>345</v>
      </c>
      <c r="AN91" t="s">
        <v>346</v>
      </c>
      <c r="AO91" t="s">
        <v>347</v>
      </c>
      <c r="AP91" t="s">
        <v>348</v>
      </c>
      <c r="AQ91" t="s">
        <v>349</v>
      </c>
      <c r="AR91" t="s">
        <v>350</v>
      </c>
      <c r="AS91" t="s">
        <v>351</v>
      </c>
      <c r="AT91" t="s">
        <v>352</v>
      </c>
      <c r="AU91" t="s">
        <v>353</v>
      </c>
      <c r="AV91" t="s">
        <v>354</v>
      </c>
      <c r="AW91" t="s">
        <v>355</v>
      </c>
      <c r="AX91" t="s">
        <v>356</v>
      </c>
      <c r="AY91" t="s">
        <v>357</v>
      </c>
      <c r="AZ91" t="s">
        <v>358</v>
      </c>
      <c r="BA91" t="s">
        <v>359</v>
      </c>
      <c r="BB91" t="s">
        <v>360</v>
      </c>
      <c r="BC91" t="s">
        <v>361</v>
      </c>
      <c r="BD91" t="s">
        <v>362</v>
      </c>
      <c r="BE91" t="s">
        <v>363</v>
      </c>
      <c r="BF91">
        <v>0.0094558781660194005</v>
      </c>
      <c r="BG91">
        <v>0.053429101037833902</v>
      </c>
      <c r="BH91">
        <v>0.045325436172185297</v>
      </c>
      <c r="BI91">
        <v>0.018325550319134201</v>
      </c>
      <c r="BJ91">
        <v>0</v>
      </c>
      <c r="BK91">
        <v>0.0171574116938077</v>
      </c>
      <c r="BL91">
        <v>0</v>
      </c>
      <c r="BM91">
        <v>0</v>
      </c>
      <c r="BN91">
        <v>0.00070987747816860002</v>
      </c>
      <c r="BO91">
        <v>0.076360326448201593</v>
      </c>
      <c r="BP91">
        <v>0.086436335568229494</v>
      </c>
      <c r="BQ91">
        <v>0.014913411007275</v>
      </c>
      <c r="BR91">
        <v>0</v>
      </c>
      <c r="BS91">
        <v>0.0011316290529404</v>
      </c>
      <c r="BT91">
        <v>0.075756438458497902</v>
      </c>
      <c r="BU91">
        <v>0.097275736134023405</v>
      </c>
      <c r="BV91">
        <v>0.093208498187380098</v>
      </c>
      <c r="BW91">
        <v>4.3712851883883106</v>
      </c>
      <c r="BX91">
        <v>0.053418612338858397</v>
      </c>
      <c r="BY91">
        <v>0.084067379304257103</v>
      </c>
      <c r="BZ91">
        <v>0.31738193484264499</v>
      </c>
      <c r="CA91">
        <v>0.065227204920752499</v>
      </c>
      <c r="CB91">
        <v>3.1057652268807341</v>
      </c>
      <c r="CC91">
        <v>4.3602719375687178</v>
      </c>
      <c r="CD91">
        <v>0.018440586988293699</v>
      </c>
      <c r="CE91">
        <v>0</v>
      </c>
      <c r="CF91">
        <v>0</v>
      </c>
      <c r="CG91">
        <v>2.0710395510983148</v>
      </c>
      <c r="CH91">
        <v>0</v>
      </c>
      <c r="CI91">
        <v>0.052870707737131699</v>
      </c>
      <c r="CJ91">
        <v>0.13361838533365869</v>
      </c>
      <c r="CK91">
        <v>0.27515002616586892</v>
      </c>
      <c r="CL91">
        <v>0.027264520412433001</v>
      </c>
      <c r="CM91">
        <v>0.037322397412752097</v>
      </c>
      <c r="CN91">
        <v>0.029264676044863502</v>
      </c>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row>
    <row r="92">
      <c r="A92" t="s">
        <v>423</v>
      </c>
      <c r="B92">
        <v>2016</v>
      </c>
      <c r="C92" t="s">
        <v>427</v>
      </c>
      <c r="D92">
        <v>68</v>
      </c>
      <c r="E92" t="s">
        <v>180</v>
      </c>
      <c r="F92" t="s">
        <v>191</v>
      </c>
      <c r="G92" t="s">
        <v>212</v>
      </c>
      <c r="H92">
        <v>0.63724617477840018</v>
      </c>
      <c r="I92">
        <v>1.1558742685599079</v>
      </c>
      <c r="J92">
        <v>1.715164140277329</v>
      </c>
      <c r="K92">
        <v>1.855319897651017</v>
      </c>
      <c r="L92">
        <v>1.423296303369052</v>
      </c>
      <c r="M92">
        <v>2.0431703082276869</v>
      </c>
      <c r="N92">
        <v>2.7372734145890818</v>
      </c>
      <c r="O92">
        <v>2.4373936183229379</v>
      </c>
      <c r="P92">
        <v>1.818485191521374</v>
      </c>
      <c r="Q92">
        <v>0.90826788704112604</v>
      </c>
      <c r="R92">
        <v>0.53398993740994427</v>
      </c>
      <c r="S92">
        <v>0.87120342040106669</v>
      </c>
      <c r="T92">
        <v>1.194925790012372</v>
      </c>
      <c r="U92">
        <v>1.404247378169305</v>
      </c>
      <c r="V92">
        <v>1.224847035855531</v>
      </c>
      <c r="W92" t="s">
        <v>329</v>
      </c>
      <c r="X92" t="s">
        <v>330</v>
      </c>
      <c r="Y92" t="s">
        <v>331</v>
      </c>
      <c r="Z92" t="s">
        <v>332</v>
      </c>
      <c r="AA92" t="s">
        <v>333</v>
      </c>
      <c r="AB92" t="s">
        <v>334</v>
      </c>
      <c r="AC92" t="s">
        <v>335</v>
      </c>
      <c r="AD92" t="s">
        <v>336</v>
      </c>
      <c r="AE92" t="s">
        <v>337</v>
      </c>
      <c r="AF92" t="s">
        <v>338</v>
      </c>
      <c r="AG92" t="s">
        <v>339</v>
      </c>
      <c r="AH92" t="s">
        <v>340</v>
      </c>
      <c r="AI92" t="s">
        <v>341</v>
      </c>
      <c r="AJ92" t="s">
        <v>342</v>
      </c>
      <c r="AK92" t="s">
        <v>343</v>
      </c>
      <c r="AL92" t="s">
        <v>344</v>
      </c>
      <c r="AM92" t="s">
        <v>345</v>
      </c>
      <c r="AN92" t="s">
        <v>346</v>
      </c>
      <c r="AO92" t="s">
        <v>347</v>
      </c>
      <c r="AP92" t="s">
        <v>348</v>
      </c>
      <c r="AQ92" t="s">
        <v>349</v>
      </c>
      <c r="AR92" t="s">
        <v>350</v>
      </c>
      <c r="AS92" t="s">
        <v>351</v>
      </c>
      <c r="AT92" t="s">
        <v>352</v>
      </c>
      <c r="AU92" t="s">
        <v>353</v>
      </c>
      <c r="AV92" t="s">
        <v>354</v>
      </c>
      <c r="AW92" t="s">
        <v>355</v>
      </c>
      <c r="AX92" t="s">
        <v>356</v>
      </c>
      <c r="AY92" t="s">
        <v>357</v>
      </c>
      <c r="AZ92" t="s">
        <v>358</v>
      </c>
      <c r="BA92" t="s">
        <v>359</v>
      </c>
      <c r="BB92" t="s">
        <v>360</v>
      </c>
      <c r="BC92" t="s">
        <v>361</v>
      </c>
      <c r="BD92" t="s">
        <v>362</v>
      </c>
      <c r="BE92" t="s">
        <v>363</v>
      </c>
      <c r="BF92">
        <v>0.70431764726694823</v>
      </c>
      <c r="BG92">
        <v>0.097204706029211094</v>
      </c>
      <c r="BH92">
        <v>0.149477895047128</v>
      </c>
      <c r="BI92">
        <v>0.0723297175406728</v>
      </c>
      <c r="BJ92">
        <v>0.17184782194801129</v>
      </c>
      <c r="BK92">
        <v>0.121578923655301</v>
      </c>
      <c r="BL92">
        <v>6.4960864491237853</v>
      </c>
      <c r="BM92">
        <v>0.6246798604663597</v>
      </c>
      <c r="BN92">
        <v>14.82603804440466</v>
      </c>
      <c r="BO92">
        <v>0.26028434869819073</v>
      </c>
      <c r="BP92">
        <v>0.70218757362672302</v>
      </c>
      <c r="BQ92">
        <v>3.4072703135886528</v>
      </c>
      <c r="BR92">
        <v>0.2423494225039326</v>
      </c>
      <c r="BS92">
        <v>0.21128063960264301</v>
      </c>
      <c r="BT92">
        <v>0.27177011357067699</v>
      </c>
      <c r="BU92">
        <v>2.305861397473624</v>
      </c>
      <c r="BV92">
        <v>0.13519234406021199</v>
      </c>
      <c r="BW92">
        <v>0.131945547789874</v>
      </c>
      <c r="BX92">
        <v>0.60863180482496693</v>
      </c>
      <c r="BY92">
        <v>0.88676425076246612</v>
      </c>
      <c r="BZ92">
        <v>19.667776272097719</v>
      </c>
      <c r="CA92">
        <v>1.5743645142964939</v>
      </c>
      <c r="CB92">
        <v>2.1581082212003269</v>
      </c>
      <c r="CC92">
        <v>1.8089622100479841</v>
      </c>
      <c r="CD92">
        <v>0.33837741387604292</v>
      </c>
      <c r="CE92">
        <v>0.14309804915955651</v>
      </c>
      <c r="CF92">
        <v>0.1167588081162725</v>
      </c>
      <c r="CG92">
        <v>7.2881682483334487</v>
      </c>
      <c r="CH92">
        <v>0.037486822008402601</v>
      </c>
      <c r="CI92">
        <v>2.358088433454125</v>
      </c>
      <c r="CJ92">
        <v>1.4525900549479409</v>
      </c>
      <c r="CK92">
        <v>0.089644639930454101</v>
      </c>
      <c r="CL92">
        <v>0.16268693022010469</v>
      </c>
      <c r="CM92">
        <v>0.15739984839903401</v>
      </c>
      <c r="CN92">
        <v>0.72920309759224411</v>
      </c>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row>
    <row r="93">
      <c r="A93" t="s">
        <v>423</v>
      </c>
      <c r="B93">
        <v>2016</v>
      </c>
      <c r="C93" t="s">
        <v>427</v>
      </c>
      <c r="D93">
        <v>69</v>
      </c>
      <c r="E93" t="s">
        <v>180</v>
      </c>
      <c r="F93" t="s">
        <v>192</v>
      </c>
      <c r="G93" t="s">
        <v>212</v>
      </c>
      <c r="H93">
        <v>0.076196458782799098</v>
      </c>
      <c r="I93">
        <v>0.11707269341988399</v>
      </c>
      <c r="J93">
        <v>0.20228390185485251</v>
      </c>
      <c r="K93">
        <v>0.169163475251805</v>
      </c>
      <c r="L93">
        <v>0.22259646253115931</v>
      </c>
      <c r="M93">
        <v>0.1601704696186578</v>
      </c>
      <c r="N93">
        <v>0.22811703824045171</v>
      </c>
      <c r="O93">
        <v>0.1747575721505322</v>
      </c>
      <c r="P93">
        <v>0.23347240491669161</v>
      </c>
      <c r="Q93">
        <v>0.25045741203298583</v>
      </c>
      <c r="R93">
        <v>0.0699839135290687</v>
      </c>
      <c r="S93">
        <v>0.082340687849206104</v>
      </c>
      <c r="T93">
        <v>0.15883612460045821</v>
      </c>
      <c r="U93">
        <v>0.19208601754904001</v>
      </c>
      <c r="V93">
        <v>0.15596679136688191</v>
      </c>
      <c r="W93" t="s">
        <v>329</v>
      </c>
      <c r="X93" t="s">
        <v>330</v>
      </c>
      <c r="Y93" t="s">
        <v>331</v>
      </c>
      <c r="Z93" t="s">
        <v>332</v>
      </c>
      <c r="AA93" t="s">
        <v>333</v>
      </c>
      <c r="AB93" t="s">
        <v>334</v>
      </c>
      <c r="AC93" t="s">
        <v>335</v>
      </c>
      <c r="AD93" t="s">
        <v>336</v>
      </c>
      <c r="AE93" t="s">
        <v>337</v>
      </c>
      <c r="AF93" t="s">
        <v>338</v>
      </c>
      <c r="AG93" t="s">
        <v>339</v>
      </c>
      <c r="AH93" t="s">
        <v>340</v>
      </c>
      <c r="AI93" t="s">
        <v>341</v>
      </c>
      <c r="AJ93" t="s">
        <v>342</v>
      </c>
      <c r="AK93" t="s">
        <v>343</v>
      </c>
      <c r="AL93" t="s">
        <v>344</v>
      </c>
      <c r="AM93" t="s">
        <v>345</v>
      </c>
      <c r="AN93" t="s">
        <v>346</v>
      </c>
      <c r="AO93" t="s">
        <v>347</v>
      </c>
      <c r="AP93" t="s">
        <v>348</v>
      </c>
      <c r="AQ93" t="s">
        <v>349</v>
      </c>
      <c r="AR93" t="s">
        <v>350</v>
      </c>
      <c r="AS93" t="s">
        <v>351</v>
      </c>
      <c r="AT93" t="s">
        <v>352</v>
      </c>
      <c r="AU93" t="s">
        <v>353</v>
      </c>
      <c r="AV93" t="s">
        <v>354</v>
      </c>
      <c r="AW93" t="s">
        <v>355</v>
      </c>
      <c r="AX93" t="s">
        <v>356</v>
      </c>
      <c r="AY93" t="s">
        <v>357</v>
      </c>
      <c r="AZ93" t="s">
        <v>358</v>
      </c>
      <c r="BA93" t="s">
        <v>359</v>
      </c>
      <c r="BB93" t="s">
        <v>360</v>
      </c>
      <c r="BC93" t="s">
        <v>361</v>
      </c>
      <c r="BD93" t="s">
        <v>362</v>
      </c>
      <c r="BE93" t="s">
        <v>363</v>
      </c>
      <c r="BF93">
        <v>0.0696962252910798</v>
      </c>
      <c r="BG93">
        <v>0.0062757143776406002</v>
      </c>
      <c r="BH93">
        <v>0.038755301462208298</v>
      </c>
      <c r="BI93">
        <v>0.062416426063576398</v>
      </c>
      <c r="BJ93">
        <v>0.1150870694218292</v>
      </c>
      <c r="BK93">
        <v>0.021411361489666301</v>
      </c>
      <c r="BL93">
        <v>0.066571012113596298</v>
      </c>
      <c r="BM93">
        <v>0.050301057894077898</v>
      </c>
      <c r="BN93">
        <v>0.48086792437395343</v>
      </c>
      <c r="BO93">
        <v>0</v>
      </c>
      <c r="BP93">
        <v>0.078233651587622605</v>
      </c>
      <c r="BQ93">
        <v>0.53266640184657144</v>
      </c>
      <c r="BR93">
        <v>0.028556452895674</v>
      </c>
      <c r="BS93">
        <v>0.021120884291236899</v>
      </c>
      <c r="BT93">
        <v>0.1012325960805721</v>
      </c>
      <c r="BU93">
        <v>0.59804411621864872</v>
      </c>
      <c r="BV93">
        <v>0.084968306883569905</v>
      </c>
      <c r="BW93">
        <v>0</v>
      </c>
      <c r="BX93">
        <v>0.1063603545582687</v>
      </c>
      <c r="BY93">
        <v>0.1100352695496888</v>
      </c>
      <c r="BZ93">
        <v>1.7989259930893879</v>
      </c>
      <c r="CA93">
        <v>0.3824595937315623</v>
      </c>
      <c r="CB93">
        <v>0.069744396726677593</v>
      </c>
      <c r="CC93">
        <v>0.29233904168540431</v>
      </c>
      <c r="CD93">
        <v>0.034717308608342497</v>
      </c>
      <c r="CE93">
        <v>0.68402631603357344</v>
      </c>
      <c r="CF93">
        <v>0.13384144242293439</v>
      </c>
      <c r="CG93">
        <v>0.25489826614353123</v>
      </c>
      <c r="CH93">
        <v>0.0304367957231702</v>
      </c>
      <c r="CI93">
        <v>0.33138136455461992</v>
      </c>
      <c r="CJ93">
        <v>0.1839370059841926</v>
      </c>
      <c r="CK93">
        <v>0.026273499664251101</v>
      </c>
      <c r="CL93">
        <v>0.10543037121107821</v>
      </c>
      <c r="CM93">
        <v>0.041047095625800001</v>
      </c>
      <c r="CN93">
        <v>0.075940488684095198</v>
      </c>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row>
    <row r="94">
      <c r="A94" t="s">
        <v>423</v>
      </c>
      <c r="B94">
        <v>2016</v>
      </c>
      <c r="C94" t="s">
        <v>427</v>
      </c>
      <c r="D94">
        <v>70</v>
      </c>
      <c r="E94" t="s">
        <v>180</v>
      </c>
      <c r="F94" t="s">
        <v>193</v>
      </c>
      <c r="G94" t="s">
        <v>212</v>
      </c>
      <c r="H94">
        <v>0.1279264945930437</v>
      </c>
      <c r="I94">
        <v>0.83571819668306002</v>
      </c>
      <c r="J94">
        <v>2.457097434035878</v>
      </c>
      <c r="K94">
        <v>4.854596252031425</v>
      </c>
      <c r="L94">
        <v>5.4541997828323687</v>
      </c>
      <c r="M94">
        <v>1.86611442058449</v>
      </c>
      <c r="N94">
        <v>4.0410003369511474</v>
      </c>
      <c r="O94">
        <v>5.7910176163974283</v>
      </c>
      <c r="P94">
        <v>6.2204255199887948</v>
      </c>
      <c r="Q94">
        <v>5.4215274924742358</v>
      </c>
      <c r="R94">
        <v>0.089576664907704606</v>
      </c>
      <c r="S94">
        <v>0.36412777206288699</v>
      </c>
      <c r="T94">
        <v>1.093458035383388</v>
      </c>
      <c r="U94">
        <v>2.75090354018376</v>
      </c>
      <c r="V94">
        <v>4.6905468770065939</v>
      </c>
      <c r="W94" t="s">
        <v>329</v>
      </c>
      <c r="X94" t="s">
        <v>330</v>
      </c>
      <c r="Y94" t="s">
        <v>331</v>
      </c>
      <c r="Z94" t="s">
        <v>332</v>
      </c>
      <c r="AA94" t="s">
        <v>333</v>
      </c>
      <c r="AB94" t="s">
        <v>334</v>
      </c>
      <c r="AC94" t="s">
        <v>335</v>
      </c>
      <c r="AD94" t="s">
        <v>336</v>
      </c>
      <c r="AE94" t="s">
        <v>337</v>
      </c>
      <c r="AF94" t="s">
        <v>338</v>
      </c>
      <c r="AG94" t="s">
        <v>339</v>
      </c>
      <c r="AH94" t="s">
        <v>340</v>
      </c>
      <c r="AI94" t="s">
        <v>341</v>
      </c>
      <c r="AJ94" t="s">
        <v>342</v>
      </c>
      <c r="AK94" t="s">
        <v>343</v>
      </c>
      <c r="AL94" t="s">
        <v>344</v>
      </c>
      <c r="AM94" t="s">
        <v>345</v>
      </c>
      <c r="AN94" t="s">
        <v>346</v>
      </c>
      <c r="AO94" t="s">
        <v>347</v>
      </c>
      <c r="AP94" t="s">
        <v>348</v>
      </c>
      <c r="AQ94" t="s">
        <v>349</v>
      </c>
      <c r="AR94" t="s">
        <v>350</v>
      </c>
      <c r="AS94" t="s">
        <v>351</v>
      </c>
      <c r="AT94" t="s">
        <v>352</v>
      </c>
      <c r="AU94" t="s">
        <v>353</v>
      </c>
      <c r="AV94" t="s">
        <v>354</v>
      </c>
      <c r="AW94" t="s">
        <v>355</v>
      </c>
      <c r="AX94" t="s">
        <v>356</v>
      </c>
      <c r="AY94" t="s">
        <v>357</v>
      </c>
      <c r="AZ94" t="s">
        <v>358</v>
      </c>
      <c r="BA94" t="s">
        <v>359</v>
      </c>
      <c r="BB94" t="s">
        <v>360</v>
      </c>
      <c r="BC94" t="s">
        <v>361</v>
      </c>
      <c r="BD94" t="s">
        <v>362</v>
      </c>
      <c r="BE94" t="s">
        <v>363</v>
      </c>
      <c r="BF94">
        <v>22.073887661308149</v>
      </c>
      <c r="BG94">
        <v>0.041781606913868501</v>
      </c>
      <c r="BH94">
        <v>0.13555592959829799</v>
      </c>
      <c r="BI94">
        <v>0.094524993448369093</v>
      </c>
      <c r="BJ94">
        <v>0.18094658249626699</v>
      </c>
      <c r="BK94">
        <v>0.044494323968384597</v>
      </c>
      <c r="BL94">
        <v>7.7861470498206771</v>
      </c>
      <c r="BM94">
        <v>9.520408354153524</v>
      </c>
      <c r="BN94">
        <v>5.3519884849866122</v>
      </c>
      <c r="BO94">
        <v>0.50399792523916942</v>
      </c>
      <c r="BP94">
        <v>4.2305039284582566</v>
      </c>
      <c r="BQ94">
        <v>2.8510429252623251</v>
      </c>
      <c r="BR94">
        <v>0.0065927831976718004</v>
      </c>
      <c r="BS94">
        <v>0.055915707694347998</v>
      </c>
      <c r="BT94">
        <v>0.4545648759287988</v>
      </c>
      <c r="BU94">
        <v>3.0492410910754599</v>
      </c>
      <c r="BV94">
        <v>0.14437493380504399</v>
      </c>
      <c r="BW94">
        <v>0</v>
      </c>
      <c r="BX94">
        <v>0.038790653469636602</v>
      </c>
      <c r="BY94">
        <v>0.61290550670668387</v>
      </c>
      <c r="BZ94">
        <v>1.0551986079815241</v>
      </c>
      <c r="CA94">
        <v>0</v>
      </c>
      <c r="CB94">
        <v>0.0028725536976464002</v>
      </c>
      <c r="CC94">
        <v>0.12616569003201969</v>
      </c>
      <c r="CD94">
        <v>0.0424557240362795</v>
      </c>
      <c r="CE94">
        <v>3.2356715324878378</v>
      </c>
      <c r="CF94">
        <v>0.19729276193152151</v>
      </c>
      <c r="CG94">
        <v>1.029843288496648</v>
      </c>
      <c r="CH94">
        <v>0.0289995240093236</v>
      </c>
      <c r="CI94">
        <v>4.3192272594428811</v>
      </c>
      <c r="CJ94">
        <v>17.647243795910398</v>
      </c>
      <c r="CK94">
        <v>0.075322893140647204</v>
      </c>
      <c r="CL94">
        <v>1.5010461414651139</v>
      </c>
      <c r="CM94">
        <v>0.19107578368510231</v>
      </c>
      <c r="CN94">
        <v>1.6045442898324009</v>
      </c>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row>
    <row r="95">
      <c r="A95" t="s">
        <v>423</v>
      </c>
      <c r="B95">
        <v>2016</v>
      </c>
      <c r="C95" t="s">
        <v>427</v>
      </c>
      <c r="D95">
        <v>71</v>
      </c>
      <c r="E95" t="s">
        <v>180</v>
      </c>
      <c r="F95" t="s">
        <v>364</v>
      </c>
      <c r="G95" t="s">
        <v>212</v>
      </c>
      <c r="H95">
        <v>0.14533366605601611</v>
      </c>
      <c r="I95">
        <v>0.26015578360014641</v>
      </c>
      <c r="J95">
        <v>0.47243359123338591</v>
      </c>
      <c r="K95">
        <v>0.67237128853321837</v>
      </c>
      <c r="L95">
        <v>1.0674385972176761</v>
      </c>
      <c r="M95">
        <v>0.38491585465830241</v>
      </c>
      <c r="N95">
        <v>0.3714589605596032</v>
      </c>
      <c r="O95">
        <v>0.59257292286217533</v>
      </c>
      <c r="P95">
        <v>0.86516545635129583</v>
      </c>
      <c r="Q95">
        <v>1.268323664713515</v>
      </c>
      <c r="R95">
        <v>0.1520053456600331</v>
      </c>
      <c r="S95">
        <v>0.16409972756893679</v>
      </c>
      <c r="T95">
        <v>0.33966936707080059</v>
      </c>
      <c r="U95">
        <v>0.49968197411825621</v>
      </c>
      <c r="V95">
        <v>1.0356835161474409</v>
      </c>
      <c r="W95" t="s">
        <v>329</v>
      </c>
      <c r="X95" t="s">
        <v>330</v>
      </c>
      <c r="Y95" t="s">
        <v>331</v>
      </c>
      <c r="Z95" t="s">
        <v>332</v>
      </c>
      <c r="AA95" t="s">
        <v>333</v>
      </c>
      <c r="AB95" t="s">
        <v>334</v>
      </c>
      <c r="AC95" t="s">
        <v>335</v>
      </c>
      <c r="AD95" t="s">
        <v>336</v>
      </c>
      <c r="AE95" t="s">
        <v>337</v>
      </c>
      <c r="AF95" t="s">
        <v>338</v>
      </c>
      <c r="AG95" t="s">
        <v>339</v>
      </c>
      <c r="AH95" t="s">
        <v>340</v>
      </c>
      <c r="AI95" t="s">
        <v>341</v>
      </c>
      <c r="AJ95" t="s">
        <v>342</v>
      </c>
      <c r="AK95" t="s">
        <v>343</v>
      </c>
      <c r="AL95" t="s">
        <v>344</v>
      </c>
      <c r="AM95" t="s">
        <v>345</v>
      </c>
      <c r="AN95" t="s">
        <v>346</v>
      </c>
      <c r="AO95" t="s">
        <v>347</v>
      </c>
      <c r="AP95" t="s">
        <v>348</v>
      </c>
      <c r="AQ95" t="s">
        <v>349</v>
      </c>
      <c r="AR95" t="s">
        <v>350</v>
      </c>
      <c r="AS95" t="s">
        <v>351</v>
      </c>
      <c r="AT95" t="s">
        <v>352</v>
      </c>
      <c r="AU95" t="s">
        <v>353</v>
      </c>
      <c r="AV95" t="s">
        <v>354</v>
      </c>
      <c r="AW95" t="s">
        <v>355</v>
      </c>
      <c r="AX95" t="s">
        <v>356</v>
      </c>
      <c r="AY95" t="s">
        <v>357</v>
      </c>
      <c r="AZ95" t="s">
        <v>358</v>
      </c>
      <c r="BA95" t="s">
        <v>359</v>
      </c>
      <c r="BB95" t="s">
        <v>360</v>
      </c>
      <c r="BC95" t="s">
        <v>361</v>
      </c>
      <c r="BD95" t="s">
        <v>362</v>
      </c>
      <c r="BE95" t="s">
        <v>363</v>
      </c>
      <c r="BF95">
        <v>1.926869998263236</v>
      </c>
      <c r="BG95">
        <v>0.041578648637996901</v>
      </c>
      <c r="BH95">
        <v>0.028530365563358698</v>
      </c>
      <c r="BI95">
        <v>0.13821547535007991</v>
      </c>
      <c r="BJ95">
        <v>0.10826847309118449</v>
      </c>
      <c r="BK95">
        <v>0.1254523602518775</v>
      </c>
      <c r="BL95">
        <v>0.47515637830221119</v>
      </c>
      <c r="BM95">
        <v>1.836804061011756</v>
      </c>
      <c r="BN95">
        <v>0.096549515535050104</v>
      </c>
      <c r="BO95">
        <v>0</v>
      </c>
      <c r="BP95">
        <v>2.14694382140567</v>
      </c>
      <c r="BQ95">
        <v>0.67068014565011203</v>
      </c>
      <c r="BR95">
        <v>0.075984847997545596</v>
      </c>
      <c r="BS95">
        <v>0.038095723882759197</v>
      </c>
      <c r="BT95">
        <v>0.11410328566646941</v>
      </c>
      <c r="BU95">
        <v>0.4820120797217875</v>
      </c>
      <c r="BV95">
        <v>0.20419465606595291</v>
      </c>
      <c r="BW95">
        <v>10.49647254158152</v>
      </c>
      <c r="BX95">
        <v>0.1079414868924664</v>
      </c>
      <c r="BY95">
        <v>0.46464434672160998</v>
      </c>
      <c r="BZ95">
        <v>0.42766149584520968</v>
      </c>
      <c r="CA95">
        <v>0.29102020394491462</v>
      </c>
      <c r="CB95">
        <v>0.2371148576871551</v>
      </c>
      <c r="CC95">
        <v>2.1140939137163608</v>
      </c>
      <c r="CD95">
        <v>0.046387818601977</v>
      </c>
      <c r="CE95">
        <v>0.19392155512240961</v>
      </c>
      <c r="CF95">
        <v>3.0523756183554762</v>
      </c>
      <c r="CG95">
        <v>0.6570975215792646</v>
      </c>
      <c r="CH95">
        <v>0.30717967916348998</v>
      </c>
      <c r="CI95">
        <v>0.50615824902593032</v>
      </c>
      <c r="CJ95">
        <v>0.7651794167291931</v>
      </c>
      <c r="CK95">
        <v>0.017357839011816398</v>
      </c>
      <c r="CL95">
        <v>0.36231257238449588</v>
      </c>
      <c r="CM95">
        <v>0.055524429969038502</v>
      </c>
      <c r="CN95">
        <v>0.0152390057370934</v>
      </c>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row>
    <row r="96">
      <c r="A96" t="s">
        <v>423</v>
      </c>
      <c r="B96">
        <v>2016</v>
      </c>
      <c r="C96" t="s">
        <v>427</v>
      </c>
      <c r="D96">
        <v>72</v>
      </c>
      <c r="E96" t="s">
        <v>180</v>
      </c>
      <c r="F96" t="s">
        <v>46</v>
      </c>
      <c r="G96" t="s">
        <v>212</v>
      </c>
      <c r="H96">
        <v>0.151418094422753</v>
      </c>
      <c r="I96">
        <v>0.15235560873691201</v>
      </c>
      <c r="J96">
        <v>0.1526913096537468</v>
      </c>
      <c r="K96">
        <v>0.1585765648419262</v>
      </c>
      <c r="L96">
        <v>0.13218665869323301</v>
      </c>
      <c r="M96">
        <v>0.35588234999134649</v>
      </c>
      <c r="N96">
        <v>0.22058597911886929</v>
      </c>
      <c r="O96">
        <v>0.1583151734053248</v>
      </c>
      <c r="P96">
        <v>0.14197284271370431</v>
      </c>
      <c r="Q96">
        <v>0.1163798092928281</v>
      </c>
      <c r="R96">
        <v>0.1419697710984289</v>
      </c>
      <c r="S96">
        <v>0.107438465285544</v>
      </c>
      <c r="T96">
        <v>0.14186073545866221</v>
      </c>
      <c r="U96">
        <v>0.1031961361014584</v>
      </c>
      <c r="V96">
        <v>0.1314536605127746</v>
      </c>
      <c r="W96" t="s">
        <v>329</v>
      </c>
      <c r="X96" t="s">
        <v>330</v>
      </c>
      <c r="Y96" t="s">
        <v>331</v>
      </c>
      <c r="Z96" t="s">
        <v>332</v>
      </c>
      <c r="AA96" t="s">
        <v>333</v>
      </c>
      <c r="AB96" t="s">
        <v>334</v>
      </c>
      <c r="AC96" t="s">
        <v>335</v>
      </c>
      <c r="AD96" t="s">
        <v>336</v>
      </c>
      <c r="AE96" t="s">
        <v>337</v>
      </c>
      <c r="AF96" t="s">
        <v>338</v>
      </c>
      <c r="AG96" t="s">
        <v>339</v>
      </c>
      <c r="AH96" t="s">
        <v>340</v>
      </c>
      <c r="AI96" t="s">
        <v>341</v>
      </c>
      <c r="AJ96" t="s">
        <v>342</v>
      </c>
      <c r="AK96" t="s">
        <v>343</v>
      </c>
      <c r="AL96" t="s">
        <v>344</v>
      </c>
      <c r="AM96" t="s">
        <v>345</v>
      </c>
      <c r="AN96" t="s">
        <v>346</v>
      </c>
      <c r="AO96" t="s">
        <v>347</v>
      </c>
      <c r="AP96" t="s">
        <v>348</v>
      </c>
      <c r="AQ96" t="s">
        <v>349</v>
      </c>
      <c r="AR96" t="s">
        <v>350</v>
      </c>
      <c r="AS96" t="s">
        <v>351</v>
      </c>
      <c r="AT96" t="s">
        <v>352</v>
      </c>
      <c r="AU96" t="s">
        <v>353</v>
      </c>
      <c r="AV96" t="s">
        <v>354</v>
      </c>
      <c r="AW96" t="s">
        <v>355</v>
      </c>
      <c r="AX96" t="s">
        <v>356</v>
      </c>
      <c r="AY96" t="s">
        <v>357</v>
      </c>
      <c r="AZ96" t="s">
        <v>358</v>
      </c>
      <c r="BA96" t="s">
        <v>359</v>
      </c>
      <c r="BB96" t="s">
        <v>360</v>
      </c>
      <c r="BC96" t="s">
        <v>361</v>
      </c>
      <c r="BD96" t="s">
        <v>362</v>
      </c>
      <c r="BE96" t="s">
        <v>363</v>
      </c>
      <c r="BF96">
        <v>0.14386884070036449</v>
      </c>
      <c r="BG96">
        <v>0.1050512119639839</v>
      </c>
      <c r="BH96">
        <v>0.0590549237267377</v>
      </c>
      <c r="BI96">
        <v>0.1188643770508642</v>
      </c>
      <c r="BJ96">
        <v>0</v>
      </c>
      <c r="BK96">
        <v>0.0179942320443599</v>
      </c>
      <c r="BL96">
        <v>2.2500270627900889</v>
      </c>
      <c r="BM96">
        <v>0.40964069463215902</v>
      </c>
      <c r="BN96">
        <v>0.1014863507138931</v>
      </c>
      <c r="BO96">
        <v>0.038270241211016798</v>
      </c>
      <c r="BP96">
        <v>0.26336664288244882</v>
      </c>
      <c r="BQ96">
        <v>0.49550154126323831</v>
      </c>
      <c r="BR96">
        <v>1.3111293166942071</v>
      </c>
      <c r="BS96">
        <v>0.0226996604895357</v>
      </c>
      <c r="BT96">
        <v>0.2080639777148808</v>
      </c>
      <c r="BU96">
        <v>0.1125621325366858</v>
      </c>
      <c r="BV96">
        <v>0.043944334059518197</v>
      </c>
      <c r="BW96">
        <v>0.77374357118774961</v>
      </c>
      <c r="BX96">
        <v>0.1208848028079417</v>
      </c>
      <c r="BY96">
        <v>0.2115839686351865</v>
      </c>
      <c r="BZ96">
        <v>0.38453795611529179</v>
      </c>
      <c r="CA96">
        <v>1.020459553222739</v>
      </c>
      <c r="CB96">
        <v>0.1835522161046671</v>
      </c>
      <c r="CC96">
        <v>0.33583972149537028</v>
      </c>
      <c r="CD96">
        <v>0.15783913021316931</v>
      </c>
      <c r="CE96">
        <v>0.22481553293861301</v>
      </c>
      <c r="CF96">
        <v>0.1441602535520633</v>
      </c>
      <c r="CG96">
        <v>0.13710687905133559</v>
      </c>
      <c r="CH96">
        <v>0</v>
      </c>
      <c r="CI96">
        <v>0.22841924017948581</v>
      </c>
      <c r="CJ96">
        <v>0.065023067936328005</v>
      </c>
      <c r="CK96">
        <v>0.27789450017675971</v>
      </c>
      <c r="CL96">
        <v>0.074953577134622598</v>
      </c>
      <c r="CM96">
        <v>0.1063836752634959</v>
      </c>
      <c r="CN96">
        <v>0.097775771032985598</v>
      </c>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row>
    <row r="97">
      <c r="A97" t="s">
        <v>423</v>
      </c>
      <c r="B97">
        <v>2016</v>
      </c>
      <c r="C97" t="s">
        <v>427</v>
      </c>
      <c r="D97">
        <v>122</v>
      </c>
      <c r="E97" t="s">
        <v>18</v>
      </c>
      <c r="F97" t="s">
        <v>14</v>
      </c>
      <c r="G97" t="s">
        <v>441</v>
      </c>
      <c r="H97">
        <v>13.92587651319608</v>
      </c>
      <c r="I97">
        <v>34.45280348143136</v>
      </c>
      <c r="J97">
        <v>57.665480226756223</v>
      </c>
      <c r="K97">
        <v>82.616059817314778</v>
      </c>
      <c r="L97">
        <v>96.361352089746518</v>
      </c>
      <c r="M97">
        <v>57.811341155904373</v>
      </c>
      <c r="N97">
        <v>82.602279546205537</v>
      </c>
      <c r="O97">
        <v>92.272093553033756</v>
      </c>
      <c r="P97">
        <v>96.632867384376596</v>
      </c>
      <c r="Q97">
        <v>97.810683966149185</v>
      </c>
      <c r="R97">
        <v>9.9338907288934006</v>
      </c>
      <c r="S97">
        <v>24.090941670892981</v>
      </c>
      <c r="T97">
        <v>38.147649938511456</v>
      </c>
      <c r="U97">
        <v>57.340468102621237</v>
      </c>
      <c r="V97">
        <v>85.404783561937919</v>
      </c>
      <c r="W97" t="s">
        <v>329</v>
      </c>
      <c r="X97" t="s">
        <v>330</v>
      </c>
      <c r="Y97" t="s">
        <v>331</v>
      </c>
      <c r="Z97" t="s">
        <v>332</v>
      </c>
      <c r="AA97" t="s">
        <v>333</v>
      </c>
      <c r="AB97" t="s">
        <v>334</v>
      </c>
      <c r="AC97" t="s">
        <v>335</v>
      </c>
      <c r="AD97" t="s">
        <v>336</v>
      </c>
      <c r="AE97" t="s">
        <v>337</v>
      </c>
      <c r="AF97" t="s">
        <v>338</v>
      </c>
      <c r="AG97" t="s">
        <v>339</v>
      </c>
      <c r="AH97" t="s">
        <v>340</v>
      </c>
      <c r="AI97" t="s">
        <v>341</v>
      </c>
      <c r="AJ97" t="s">
        <v>342</v>
      </c>
      <c r="AK97" t="s">
        <v>343</v>
      </c>
      <c r="AL97" t="s">
        <v>344</v>
      </c>
      <c r="AM97" t="s">
        <v>345</v>
      </c>
      <c r="AN97" t="s">
        <v>346</v>
      </c>
      <c r="AO97" t="s">
        <v>347</v>
      </c>
      <c r="AP97" t="s">
        <v>348</v>
      </c>
      <c r="AQ97" t="s">
        <v>349</v>
      </c>
      <c r="AR97" t="s">
        <v>350</v>
      </c>
      <c r="AS97" t="s">
        <v>351</v>
      </c>
      <c r="AT97" t="s">
        <v>352</v>
      </c>
      <c r="AU97" t="s">
        <v>353</v>
      </c>
      <c r="AV97" t="s">
        <v>354</v>
      </c>
      <c r="AW97" t="s">
        <v>355</v>
      </c>
      <c r="AX97" t="s">
        <v>356</v>
      </c>
      <c r="AY97" t="s">
        <v>357</v>
      </c>
      <c r="AZ97" t="s">
        <v>358</v>
      </c>
      <c r="BA97" t="s">
        <v>359</v>
      </c>
      <c r="BB97" t="s">
        <v>360</v>
      </c>
      <c r="BC97" t="s">
        <v>361</v>
      </c>
      <c r="BD97" t="s">
        <v>362</v>
      </c>
      <c r="BE97" t="s">
        <v>363</v>
      </c>
      <c r="BF97">
        <v>59.9413096093582</v>
      </c>
      <c r="BG97">
        <v>72.034116029406832</v>
      </c>
      <c r="BH97">
        <v>61.81323396785448</v>
      </c>
      <c r="BI97">
        <v>32.716588641014901</v>
      </c>
      <c r="BJ97">
        <v>94.463682625149829</v>
      </c>
      <c r="BK97">
        <v>41.822046599657703</v>
      </c>
      <c r="BL97">
        <v>51.505583548812218</v>
      </c>
      <c r="BM97">
        <v>91.829835668195273</v>
      </c>
      <c r="BN97">
        <v>92.994945914804987</v>
      </c>
      <c r="BO97">
        <v>85.845071110632574</v>
      </c>
      <c r="BP97">
        <v>68.080749122690108</v>
      </c>
      <c r="BQ97">
        <v>88.2770195463536</v>
      </c>
      <c r="BR97">
        <v>84.428960952586692</v>
      </c>
      <c r="BS97">
        <v>66.499532910602213</v>
      </c>
      <c r="BT97">
        <v>29.709634563108629</v>
      </c>
      <c r="BU97">
        <v>60.945142017960272</v>
      </c>
      <c r="BV97">
        <v>99.06275118302635</v>
      </c>
      <c r="BW97">
        <v>100.0000000000001</v>
      </c>
      <c r="BX97">
        <v>41.153763911593472</v>
      </c>
      <c r="BY97">
        <v>66.289830565781799</v>
      </c>
      <c r="BZ97">
        <v>83.204821317199588</v>
      </c>
      <c r="CA97">
        <v>71.431847456375408</v>
      </c>
      <c r="CB97">
        <v>89.893007398674072</v>
      </c>
      <c r="CC97">
        <v>92.013843247603177</v>
      </c>
      <c r="CD97">
        <v>34.114570015906942</v>
      </c>
      <c r="CE97">
        <v>68.705585062873865</v>
      </c>
      <c r="CF97">
        <v>90.957107328363094</v>
      </c>
      <c r="CG97">
        <v>51.587857560279858</v>
      </c>
      <c r="CH97">
        <v>99.022756782860242</v>
      </c>
      <c r="CI97">
        <v>59.181183283278862</v>
      </c>
      <c r="CJ97">
        <v>62.090704041500317</v>
      </c>
      <c r="CK97">
        <v>84.756095043783404</v>
      </c>
      <c r="CL97">
        <v>44.846974533269687</v>
      </c>
      <c r="CM97">
        <v>80.881045387179839</v>
      </c>
      <c r="CN97">
        <v>71.849347604789301</v>
      </c>
      <c r="CO97">
        <v>80505.818503999937</v>
      </c>
      <c r="CP97">
        <v>196891.8656479994</v>
      </c>
      <c r="CQ97">
        <v>327229.4114349974</v>
      </c>
      <c r="CR97">
        <v>467096.58318700152</v>
      </c>
      <c r="CS97">
        <v>544062.46460699313</v>
      </c>
      <c r="CT97">
        <v>108560.19115799959</v>
      </c>
      <c r="CU97">
        <v>154346.98089399951</v>
      </c>
      <c r="CV97">
        <v>172184.42194799861</v>
      </c>
      <c r="CW97">
        <v>180209.77838900199</v>
      </c>
      <c r="CX97">
        <v>182416.03961600081</v>
      </c>
      <c r="CY97">
        <v>38635.643432999997</v>
      </c>
      <c r="CZ97">
        <v>92746.2231890002</v>
      </c>
      <c r="DA97">
        <v>145695.0637969989</v>
      </c>
      <c r="DB97">
        <v>217759.79073000199</v>
      </c>
      <c r="DC97">
        <v>323232.01022699982</v>
      </c>
      <c r="DD97">
        <v>70147.531740000079</v>
      </c>
      <c r="DE97">
        <v>1753.098721999992</v>
      </c>
      <c r="DF97">
        <v>42343.460282999738</v>
      </c>
      <c r="DG97">
        <v>81420.293711000268</v>
      </c>
      <c r="DH97">
        <v>2086.535568000003</v>
      </c>
      <c r="DI97">
        <v>26811.54583600015</v>
      </c>
      <c r="DJ97">
        <v>367.84346300000038</v>
      </c>
      <c r="DK97">
        <v>375.2603440000002</v>
      </c>
      <c r="DL97">
        <v>38456.247990000033</v>
      </c>
      <c r="DM97">
        <v>2807.9249650000038</v>
      </c>
      <c r="DN97">
        <v>91745.903979999464</v>
      </c>
      <c r="DO97">
        <v>56270.754167000363</v>
      </c>
      <c r="DP97">
        <v>12840.26819599995</v>
      </c>
      <c r="DQ97">
        <v>19577.647926000089</v>
      </c>
      <c r="DR97">
        <v>22413.576458000101</v>
      </c>
      <c r="DS97">
        <v>83691.026367999482</v>
      </c>
      <c r="DT97">
        <v>79475.123556000151</v>
      </c>
      <c r="DU97">
        <v>164.58152899999979</v>
      </c>
      <c r="DV97">
        <v>75470.894537998975</v>
      </c>
      <c r="DW97">
        <v>181823.5631470012</v>
      </c>
      <c r="DX97">
        <v>4114.7415199999814</v>
      </c>
      <c r="DY97">
        <v>4718.5464279999778</v>
      </c>
      <c r="DZ97">
        <v>2107.9270419999948</v>
      </c>
      <c r="EA97">
        <v>3044.9780099999789</v>
      </c>
      <c r="EB97">
        <v>32785.237163999773</v>
      </c>
      <c r="EC97">
        <v>1846.527861999997</v>
      </c>
      <c r="ED97">
        <v>55520.37546900029</v>
      </c>
      <c r="EE97">
        <v>79849.549022999723</v>
      </c>
      <c r="EF97">
        <v>1131.152262999994</v>
      </c>
      <c r="EG97">
        <v>108561.1652609998</v>
      </c>
      <c r="EH97">
        <v>53583.78290000002</v>
      </c>
      <c r="EI97">
        <v>6849.5735739999891</v>
      </c>
      <c r="EJ97">
        <v>199035.75798599931</v>
      </c>
      <c r="EK97">
        <v>18652.435403000149</v>
      </c>
      <c r="EL97">
        <v>153267.247024999</v>
      </c>
    </row>
    <row r="98">
      <c r="A98" t="s">
        <v>423</v>
      </c>
      <c r="B98">
        <v>2016</v>
      </c>
      <c r="C98" t="s">
        <v>427</v>
      </c>
      <c r="D98">
        <v>123</v>
      </c>
      <c r="E98" t="s">
        <v>18</v>
      </c>
      <c r="F98" t="s">
        <v>51</v>
      </c>
      <c r="G98" t="s">
        <v>212</v>
      </c>
      <c r="H98">
        <v>86.074123486803927</v>
      </c>
      <c r="I98">
        <v>65.54719651856864</v>
      </c>
      <c r="J98">
        <v>42.334519773243777</v>
      </c>
      <c r="K98">
        <v>17.383940182685219</v>
      </c>
      <c r="L98">
        <v>3.6386479102534821</v>
      </c>
      <c r="M98">
        <v>42.188658844095627</v>
      </c>
      <c r="N98">
        <v>17.397720453794459</v>
      </c>
      <c r="O98">
        <v>7.7279064469662444</v>
      </c>
      <c r="P98">
        <v>3.367132615623404</v>
      </c>
      <c r="Q98">
        <v>2.1893160338508149</v>
      </c>
      <c r="R98">
        <v>90.066109271106598</v>
      </c>
      <c r="S98">
        <v>75.909058329107012</v>
      </c>
      <c r="T98">
        <v>61.852350061488544</v>
      </c>
      <c r="U98">
        <v>42.659531897378763</v>
      </c>
      <c r="V98">
        <v>14.59521643806208</v>
      </c>
      <c r="W98" t="s">
        <v>329</v>
      </c>
      <c r="X98" t="s">
        <v>330</v>
      </c>
      <c r="Y98" t="s">
        <v>331</v>
      </c>
      <c r="Z98" t="s">
        <v>332</v>
      </c>
      <c r="AA98" t="s">
        <v>333</v>
      </c>
      <c r="AB98" t="s">
        <v>334</v>
      </c>
      <c r="AC98" t="s">
        <v>335</v>
      </c>
      <c r="AD98" t="s">
        <v>336</v>
      </c>
      <c r="AE98" t="s">
        <v>337</v>
      </c>
      <c r="AF98" t="s">
        <v>338</v>
      </c>
      <c r="AG98" t="s">
        <v>339</v>
      </c>
      <c r="AH98" t="s">
        <v>340</v>
      </c>
      <c r="AI98" t="s">
        <v>341</v>
      </c>
      <c r="AJ98" t="s">
        <v>342</v>
      </c>
      <c r="AK98" t="s">
        <v>343</v>
      </c>
      <c r="AL98" t="s">
        <v>344</v>
      </c>
      <c r="AM98" t="s">
        <v>345</v>
      </c>
      <c r="AN98" t="s">
        <v>346</v>
      </c>
      <c r="AO98" t="s">
        <v>347</v>
      </c>
      <c r="AP98" t="s">
        <v>348</v>
      </c>
      <c r="AQ98" t="s">
        <v>349</v>
      </c>
      <c r="AR98" t="s">
        <v>350</v>
      </c>
      <c r="AS98" t="s">
        <v>351</v>
      </c>
      <c r="AT98" t="s">
        <v>352</v>
      </c>
      <c r="AU98" t="s">
        <v>353</v>
      </c>
      <c r="AV98" t="s">
        <v>354</v>
      </c>
      <c r="AW98" t="s">
        <v>355</v>
      </c>
      <c r="AX98" t="s">
        <v>356</v>
      </c>
      <c r="AY98" t="s">
        <v>357</v>
      </c>
      <c r="AZ98" t="s">
        <v>358</v>
      </c>
      <c r="BA98" t="s">
        <v>359</v>
      </c>
      <c r="BB98" t="s">
        <v>360</v>
      </c>
      <c r="BC98" t="s">
        <v>361</v>
      </c>
      <c r="BD98" t="s">
        <v>362</v>
      </c>
      <c r="BE98" t="s">
        <v>363</v>
      </c>
      <c r="BF98">
        <v>40.0586903906418</v>
      </c>
      <c r="BG98">
        <v>27.965883970593168</v>
      </c>
      <c r="BH98">
        <v>38.18676603214552</v>
      </c>
      <c r="BI98">
        <v>67.283411358985092</v>
      </c>
      <c r="BJ98">
        <v>5.5363173748501708</v>
      </c>
      <c r="BK98">
        <v>58.177953400342297</v>
      </c>
      <c r="BL98">
        <v>48.494416451187782</v>
      </c>
      <c r="BM98">
        <v>8.1701643318047275</v>
      </c>
      <c r="BN98">
        <v>7.0050540851950132</v>
      </c>
      <c r="BO98">
        <v>14.154928889367429</v>
      </c>
      <c r="BP98">
        <v>31.919250877309889</v>
      </c>
      <c r="BQ98">
        <v>11.7229804536464</v>
      </c>
      <c r="BR98">
        <v>15.57103904741331</v>
      </c>
      <c r="BS98">
        <v>33.500467089397787</v>
      </c>
      <c r="BT98">
        <v>70.290365436891378</v>
      </c>
      <c r="BU98">
        <v>39.054857982039728</v>
      </c>
      <c r="BV98">
        <v>0.93724881697364992</v>
      </c>
      <c r="BW98">
        <v>-1.1368683772200001e-13</v>
      </c>
      <c r="BX98">
        <v>58.846236088406528</v>
      </c>
      <c r="BY98">
        <v>33.710169434218201</v>
      </c>
      <c r="BZ98">
        <v>16.795178682800412</v>
      </c>
      <c r="CA98">
        <v>28.568152543624588</v>
      </c>
      <c r="CB98">
        <v>10.106992601325929</v>
      </c>
      <c r="CC98">
        <v>7.9861567523968233</v>
      </c>
      <c r="CD98">
        <v>65.885429984093065</v>
      </c>
      <c r="CE98">
        <v>31.294414937126131</v>
      </c>
      <c r="CF98">
        <v>9.0428926716369062</v>
      </c>
      <c r="CG98">
        <v>48.412142439720142</v>
      </c>
      <c r="CH98">
        <v>0.97724321713975826</v>
      </c>
      <c r="CI98">
        <v>40.818816716721138</v>
      </c>
      <c r="CJ98">
        <v>37.909295958499683</v>
      </c>
      <c r="CK98">
        <v>15.2439049562166</v>
      </c>
      <c r="CL98">
        <v>55.153025466730313</v>
      </c>
      <c r="CM98">
        <v>19.118954612820161</v>
      </c>
      <c r="CN98">
        <v>28.150652395210699</v>
      </c>
      <c r="CO98">
        <v>483852.65414601122</v>
      </c>
      <c r="CP98">
        <v>367476.32278200373</v>
      </c>
      <c r="CQ98">
        <v>237128.46456599759</v>
      </c>
      <c r="CR98">
        <v>97270.684380000865</v>
      </c>
      <c r="CS98">
        <v>20303.44521700003</v>
      </c>
      <c r="CT98">
        <v>77875.489346000075</v>
      </c>
      <c r="CU98">
        <v>32103.713136000039</v>
      </c>
      <c r="CV98">
        <v>14248.70423400001</v>
      </c>
      <c r="CW98">
        <v>6191.7692179999958</v>
      </c>
      <c r="CX98">
        <v>4057.4555020000012</v>
      </c>
      <c r="CY98">
        <v>339289.00619400683</v>
      </c>
      <c r="CZ98">
        <v>285181.58034100349</v>
      </c>
      <c r="DA98">
        <v>232226.0870179983</v>
      </c>
      <c r="DB98">
        <v>160169.5647029994</v>
      </c>
      <c r="DC98">
        <v>54688.201398999823</v>
      </c>
      <c r="DD98">
        <v>46860.701718000193</v>
      </c>
      <c r="DE98">
        <v>635.56957899999975</v>
      </c>
      <c r="DF98">
        <v>25016.482783000061</v>
      </c>
      <c r="DG98">
        <v>165386.198930999</v>
      </c>
      <c r="DH98">
        <v>119.31432700000001</v>
      </c>
      <c r="DI98">
        <v>37266.126228999899</v>
      </c>
      <c r="DJ98">
        <v>346.33825800000022</v>
      </c>
      <c r="DK98">
        <v>32.98156700000002</v>
      </c>
      <c r="DL98">
        <v>2896.803632000001</v>
      </c>
      <c r="DM98">
        <v>462.57441100000011</v>
      </c>
      <c r="DN98">
        <v>42998.187418999973</v>
      </c>
      <c r="DO98">
        <v>7422.2198639999951</v>
      </c>
      <c r="DP98">
        <v>2288.9112430000032</v>
      </c>
      <c r="DQ98">
        <v>6920.7880430000241</v>
      </c>
      <c r="DR98">
        <v>52971.700571999681</v>
      </c>
      <c r="DS98">
        <v>53080.482424999813</v>
      </c>
      <c r="DT98">
        <v>744.13053999999988</v>
      </c>
      <c r="DU98">
        <v>0</v>
      </c>
      <c r="DV98">
        <v>106929.714040001</v>
      </c>
      <c r="DW98">
        <v>92315.549915999931</v>
      </c>
      <c r="DX98">
        <v>827.33655000000135</v>
      </c>
      <c r="DY98">
        <v>1713.286738999999</v>
      </c>
      <c r="DZ98">
        <v>234.97084900000019</v>
      </c>
      <c r="EA98">
        <v>259.29908699999959</v>
      </c>
      <c r="EB98">
        <v>63113.982374000239</v>
      </c>
      <c r="EC98">
        <v>841.06712800000025</v>
      </c>
      <c r="ED98">
        <v>5487.0886780000073</v>
      </c>
      <c r="EE98">
        <v>74872.075791000752</v>
      </c>
      <c r="EF98">
        <v>10.176815</v>
      </c>
      <c r="EG98">
        <v>73122.718142999991</v>
      </c>
      <c r="EH98">
        <v>32654.14739099997</v>
      </c>
      <c r="EI98">
        <v>1204.793096000001</v>
      </c>
      <c r="EJ98">
        <v>243906.73347599941</v>
      </c>
      <c r="EK98">
        <v>4390.6395230000053</v>
      </c>
      <c r="EL98">
        <v>58556.040903999899</v>
      </c>
    </row>
    <row r="99">
      <c r="A99" t="s">
        <v>423</v>
      </c>
      <c r="B99">
        <v>2016</v>
      </c>
      <c r="C99" t="s">
        <v>427</v>
      </c>
      <c r="D99">
        <v>124</v>
      </c>
      <c r="E99" t="s">
        <v>50</v>
      </c>
      <c r="F99" t="s">
        <v>15</v>
      </c>
      <c r="G99" t="s">
        <v>442</v>
      </c>
      <c r="H99">
        <v>10.86159574023343</v>
      </c>
      <c r="I99">
        <v>26.80140037070197</v>
      </c>
      <c r="J99">
        <v>46.297214802498011</v>
      </c>
      <c r="K99">
        <v>69.679054491641807</v>
      </c>
      <c r="L99">
        <v>91.044538193179633</v>
      </c>
      <c r="M99">
        <v>35.917329684412543</v>
      </c>
      <c r="N99">
        <v>58.648388178381254</v>
      </c>
      <c r="O99">
        <v>78.03438108739175</v>
      </c>
      <c r="P99">
        <v>89.653543082881384</v>
      </c>
      <c r="Q99">
        <v>95.043534742483985</v>
      </c>
      <c r="R99">
        <v>8.0385713228770275</v>
      </c>
      <c r="S99">
        <v>19.297271467144348</v>
      </c>
      <c r="T99">
        <v>32.002326737780997</v>
      </c>
      <c r="U99">
        <v>50.310920798189208</v>
      </c>
      <c r="V99">
        <v>79.48096553043365</v>
      </c>
      <c r="W99" t="s">
        <v>329</v>
      </c>
      <c r="X99" t="s">
        <v>330</v>
      </c>
      <c r="Y99" t="s">
        <v>331</v>
      </c>
      <c r="Z99" t="s">
        <v>332</v>
      </c>
      <c r="AA99" t="s">
        <v>333</v>
      </c>
      <c r="AB99" t="s">
        <v>334</v>
      </c>
      <c r="AC99" t="s">
        <v>335</v>
      </c>
      <c r="AD99" t="s">
        <v>336</v>
      </c>
      <c r="AE99" t="s">
        <v>337</v>
      </c>
      <c r="AF99" t="s">
        <v>338</v>
      </c>
      <c r="AG99" t="s">
        <v>339</v>
      </c>
      <c r="AH99" t="s">
        <v>340</v>
      </c>
      <c r="AI99" t="s">
        <v>341</v>
      </c>
      <c r="AJ99" t="s">
        <v>342</v>
      </c>
      <c r="AK99" t="s">
        <v>343</v>
      </c>
      <c r="AL99" t="s">
        <v>344</v>
      </c>
      <c r="AM99" t="s">
        <v>345</v>
      </c>
      <c r="AN99" t="s">
        <v>346</v>
      </c>
      <c r="AO99" t="s">
        <v>347</v>
      </c>
      <c r="AP99" t="s">
        <v>348</v>
      </c>
      <c r="AQ99" t="s">
        <v>349</v>
      </c>
      <c r="AR99" t="s">
        <v>350</v>
      </c>
      <c r="AS99" t="s">
        <v>351</v>
      </c>
      <c r="AT99" t="s">
        <v>352</v>
      </c>
      <c r="AU99" t="s">
        <v>353</v>
      </c>
      <c r="AV99" t="s">
        <v>354</v>
      </c>
      <c r="AW99" t="s">
        <v>355</v>
      </c>
      <c r="AX99" t="s">
        <v>356</v>
      </c>
      <c r="AY99" t="s">
        <v>357</v>
      </c>
      <c r="AZ99" t="s">
        <v>358</v>
      </c>
      <c r="BA99" t="s">
        <v>359</v>
      </c>
      <c r="BB99" t="s">
        <v>360</v>
      </c>
      <c r="BC99" t="s">
        <v>361</v>
      </c>
      <c r="BD99" t="s">
        <v>362</v>
      </c>
      <c r="BE99" t="s">
        <v>363</v>
      </c>
      <c r="BF99">
        <v>54.373063342450109</v>
      </c>
      <c r="BG99">
        <v>64.100870110721672</v>
      </c>
      <c r="BH99">
        <v>50.79188295553859</v>
      </c>
      <c r="BI99">
        <v>27.135680318647779</v>
      </c>
      <c r="BJ99">
        <v>84.013803486841567</v>
      </c>
      <c r="BK99">
        <v>35.204127305245343</v>
      </c>
      <c r="BL99">
        <v>32.839027113660897</v>
      </c>
      <c r="BM99">
        <v>66.819921877153917</v>
      </c>
      <c r="BN99">
        <v>74.970052644208735</v>
      </c>
      <c r="BO99">
        <v>78.685569668183987</v>
      </c>
      <c r="BP99">
        <v>63.779067098773432</v>
      </c>
      <c r="BQ99">
        <v>80.687624781011337</v>
      </c>
      <c r="BR99">
        <v>73.244971960835514</v>
      </c>
      <c r="BS99">
        <v>65.298582268185669</v>
      </c>
      <c r="BT99">
        <v>25.156524007271429</v>
      </c>
      <c r="BU99">
        <v>58.312046290069318</v>
      </c>
      <c r="BV99">
        <v>98.206960660244249</v>
      </c>
      <c r="BW99">
        <v>99.572054042589428</v>
      </c>
      <c r="BX99">
        <v>35.163879746909792</v>
      </c>
      <c r="BY99">
        <v>52.470553875303573</v>
      </c>
      <c r="BZ99">
        <v>52.783355868759088</v>
      </c>
      <c r="CA99">
        <v>64.913471612128362</v>
      </c>
      <c r="CB99">
        <v>84.603828942539508</v>
      </c>
      <c r="CC99">
        <v>76.924337105618008</v>
      </c>
      <c r="CD99">
        <v>30.30716134293726</v>
      </c>
      <c r="CE99">
        <v>64.767150797523527</v>
      </c>
      <c r="CF99">
        <v>82.880562499967638</v>
      </c>
      <c r="CG99">
        <v>46.311170991214809</v>
      </c>
      <c r="CH99">
        <v>89.828278869102945</v>
      </c>
      <c r="CI99">
        <v>52.994515188725821</v>
      </c>
      <c r="CJ99">
        <v>52.320990415407778</v>
      </c>
      <c r="CK99">
        <v>64.347885132972308</v>
      </c>
      <c r="CL99">
        <v>36.748603481623498</v>
      </c>
      <c r="CM99">
        <v>66.500800966062812</v>
      </c>
      <c r="CN99">
        <v>53.847880871451792</v>
      </c>
      <c r="CO99">
        <v>61298.335825000053</v>
      </c>
      <c r="CP99">
        <v>151258.57774600049</v>
      </c>
      <c r="CQ99">
        <v>261281.9781069998</v>
      </c>
      <c r="CR99">
        <v>393245.77590100392</v>
      </c>
      <c r="CS99">
        <v>513824.33631899062</v>
      </c>
      <c r="CT99">
        <v>66962.718016000319</v>
      </c>
      <c r="CU99">
        <v>109350.3267959996</v>
      </c>
      <c r="CV99">
        <v>145481.93615799909</v>
      </c>
      <c r="CW99">
        <v>167115.59179100141</v>
      </c>
      <c r="CX99">
        <v>177231.00111800089</v>
      </c>
      <c r="CY99">
        <v>30379.74250700001</v>
      </c>
      <c r="CZ99">
        <v>72929.754197000409</v>
      </c>
      <c r="DA99">
        <v>120943.5614949986</v>
      </c>
      <c r="DB99">
        <v>190139.738685002</v>
      </c>
      <c r="DC99">
        <v>300374.63313500199</v>
      </c>
      <c r="DD99">
        <v>63620.960894000003</v>
      </c>
      <c r="DE99">
        <v>1531.157164999991</v>
      </c>
      <c r="DF99">
        <v>34213.38344099994</v>
      </c>
      <c r="DG99">
        <v>66972.620849000028</v>
      </c>
      <c r="DH99">
        <v>1853.2183960000041</v>
      </c>
      <c r="DI99">
        <v>22557.985248000099</v>
      </c>
      <c r="DJ99">
        <v>234.53032899999991</v>
      </c>
      <c r="DK99">
        <v>272.78692600000022</v>
      </c>
      <c r="DL99">
        <v>31002.404571000079</v>
      </c>
      <c r="DM99">
        <v>2573.4110650000048</v>
      </c>
      <c r="DN99">
        <v>85938.52446499966</v>
      </c>
      <c r="DO99">
        <v>51392.347898000437</v>
      </c>
      <c r="DP99">
        <v>11081.36323799998</v>
      </c>
      <c r="DQ99">
        <v>17303.10301099997</v>
      </c>
      <c r="DR99">
        <v>18964.315313999981</v>
      </c>
      <c r="DS99">
        <v>79754.265518999586</v>
      </c>
      <c r="DT99">
        <v>78780.891312000065</v>
      </c>
      <c r="DU99">
        <v>163.87720899999979</v>
      </c>
      <c r="DV99">
        <v>64139.130657999303</v>
      </c>
      <c r="DW99">
        <v>143842.31101300169</v>
      </c>
      <c r="DX99">
        <v>2608.5946549999931</v>
      </c>
      <c r="DY99">
        <v>4175.1261969999887</v>
      </c>
      <c r="DZ99">
        <v>1982.1813240000031</v>
      </c>
      <c r="EA99">
        <v>2541.7932529999839</v>
      </c>
      <c r="EB99">
        <v>29064.33119199986</v>
      </c>
      <c r="EC99">
        <v>1740.6786999999979</v>
      </c>
      <c r="ED99">
        <v>50563.329452000071</v>
      </c>
      <c r="EE99">
        <v>71653.396227999998</v>
      </c>
      <c r="EF99">
        <v>1025.2362669999959</v>
      </c>
      <c r="EG99">
        <v>96282.49318599976</v>
      </c>
      <c r="EH99">
        <v>45120.539242000021</v>
      </c>
      <c r="EI99">
        <v>5182.8146130000023</v>
      </c>
      <c r="EJ99">
        <v>162775.17983899961</v>
      </c>
      <c r="EK99">
        <v>15323.82939300006</v>
      </c>
      <c r="EL99">
        <v>114062.3517419998</v>
      </c>
    </row>
    <row r="100">
      <c r="A100" t="s">
        <v>423</v>
      </c>
      <c r="B100">
        <v>2016</v>
      </c>
      <c r="C100" t="s">
        <v>427</v>
      </c>
      <c r="D100">
        <v>125</v>
      </c>
      <c r="E100" t="s">
        <v>50</v>
      </c>
      <c r="F100" t="s">
        <v>16</v>
      </c>
      <c r="G100" t="s">
        <v>443</v>
      </c>
      <c r="H100">
        <v>3.4034188569561179</v>
      </c>
      <c r="I100">
        <v>8.0857299963958873</v>
      </c>
      <c r="J100">
        <v>11.685392573113051</v>
      </c>
      <c r="K100">
        <v>13.08559364265972</v>
      </c>
      <c r="L100">
        <v>5.3578941891494383</v>
      </c>
      <c r="M100">
        <v>22.311970020731781</v>
      </c>
      <c r="N100">
        <v>24.133272515875099</v>
      </c>
      <c r="O100">
        <v>14.322822524540261</v>
      </c>
      <c r="P100">
        <v>7.024719894282744</v>
      </c>
      <c r="Q100">
        <v>2.78057666839939</v>
      </c>
      <c r="R100">
        <v>2.1845362386783158</v>
      </c>
      <c r="S100">
        <v>5.2434535926983914</v>
      </c>
      <c r="T100">
        <v>6.5493826552502927</v>
      </c>
      <c r="U100">
        <v>7.3082579185613952</v>
      </c>
      <c r="V100">
        <v>6.0482018131965738</v>
      </c>
      <c r="W100" t="s">
        <v>329</v>
      </c>
      <c r="X100" t="s">
        <v>330</v>
      </c>
      <c r="Y100" t="s">
        <v>331</v>
      </c>
      <c r="Z100" t="s">
        <v>332</v>
      </c>
      <c r="AA100" t="s">
        <v>333</v>
      </c>
      <c r="AB100" t="s">
        <v>334</v>
      </c>
      <c r="AC100" t="s">
        <v>335</v>
      </c>
      <c r="AD100" t="s">
        <v>336</v>
      </c>
      <c r="AE100" t="s">
        <v>337</v>
      </c>
      <c r="AF100" t="s">
        <v>338</v>
      </c>
      <c r="AG100" t="s">
        <v>339</v>
      </c>
      <c r="AH100" t="s">
        <v>340</v>
      </c>
      <c r="AI100" t="s">
        <v>341</v>
      </c>
      <c r="AJ100" t="s">
        <v>342</v>
      </c>
      <c r="AK100" t="s">
        <v>343</v>
      </c>
      <c r="AL100" t="s">
        <v>344</v>
      </c>
      <c r="AM100" t="s">
        <v>345</v>
      </c>
      <c r="AN100" t="s">
        <v>346</v>
      </c>
      <c r="AO100" t="s">
        <v>347</v>
      </c>
      <c r="AP100" t="s">
        <v>348</v>
      </c>
      <c r="AQ100" t="s">
        <v>349</v>
      </c>
      <c r="AR100" t="s">
        <v>350</v>
      </c>
      <c r="AS100" t="s">
        <v>351</v>
      </c>
      <c r="AT100" t="s">
        <v>352</v>
      </c>
      <c r="AU100" t="s">
        <v>353</v>
      </c>
      <c r="AV100" t="s">
        <v>354</v>
      </c>
      <c r="AW100" t="s">
        <v>355</v>
      </c>
      <c r="AX100" t="s">
        <v>356</v>
      </c>
      <c r="AY100" t="s">
        <v>357</v>
      </c>
      <c r="AZ100" t="s">
        <v>358</v>
      </c>
      <c r="BA100" t="s">
        <v>359</v>
      </c>
      <c r="BB100" t="s">
        <v>360</v>
      </c>
      <c r="BC100" t="s">
        <v>361</v>
      </c>
      <c r="BD100" t="s">
        <v>362</v>
      </c>
      <c r="BE100" t="s">
        <v>363</v>
      </c>
      <c r="BF100">
        <v>5.577873157398554</v>
      </c>
      <c r="BG100">
        <v>9.2914347675265834</v>
      </c>
      <c r="BH100">
        <v>12.069601712748041</v>
      </c>
      <c r="BI100">
        <v>5.8538463503700369</v>
      </c>
      <c r="BJ100">
        <v>10.57720076641932</v>
      </c>
      <c r="BK100">
        <v>6.6381322088062724</v>
      </c>
      <c r="BL100">
        <v>18.666556435151321</v>
      </c>
      <c r="BM100">
        <v>25.101150871302899</v>
      </c>
      <c r="BN100">
        <v>18.024893270596159</v>
      </c>
      <c r="BO100">
        <v>7.1705838478655544</v>
      </c>
      <c r="BP100">
        <v>4.3099325949688163</v>
      </c>
      <c r="BQ100">
        <v>7.6592533842517989</v>
      </c>
      <c r="BR100">
        <v>11.625911141392811</v>
      </c>
      <c r="BS100">
        <v>8.5836949684915176</v>
      </c>
      <c r="BT100">
        <v>4.5755103382154498</v>
      </c>
      <c r="BU100">
        <v>2.8783486295806089</v>
      </c>
      <c r="BV100">
        <v>0.86541847318749499</v>
      </c>
      <c r="BW100">
        <v>0.42794595741056762</v>
      </c>
      <c r="BX100">
        <v>6.2125691182407472</v>
      </c>
      <c r="BY100">
        <v>13.85473663704137</v>
      </c>
      <c r="BZ100">
        <v>30.475982849052869</v>
      </c>
      <c r="CA100">
        <v>8.4489167689880986</v>
      </c>
      <c r="CB100">
        <v>5.3671019331674428</v>
      </c>
      <c r="CC100">
        <v>15.228285710567469</v>
      </c>
      <c r="CD100">
        <v>3.880016948965384</v>
      </c>
      <c r="CE100">
        <v>3.9384342653503519</v>
      </c>
      <c r="CF100">
        <v>8.1253107079746023</v>
      </c>
      <c r="CG100">
        <v>5.2973543968742476</v>
      </c>
      <c r="CH100">
        <v>9.2800576136727955</v>
      </c>
      <c r="CI100">
        <v>6.7582615722147539</v>
      </c>
      <c r="CJ100">
        <v>9.8138297492087023</v>
      </c>
      <c r="CK100">
        <v>20.69385501417705</v>
      </c>
      <c r="CL100">
        <v>8.1862948003284135</v>
      </c>
      <c r="CM100">
        <v>14.445146842118071</v>
      </c>
      <c r="CN100">
        <v>18.50830268300858</v>
      </c>
      <c r="CO100">
        <v>19207.482679000012</v>
      </c>
      <c r="CP100">
        <v>45633.287902000113</v>
      </c>
      <c r="CQ100">
        <v>65947.43332799981</v>
      </c>
      <c r="CR100">
        <v>73850.807286000447</v>
      </c>
      <c r="CS100">
        <v>30238.128288000051</v>
      </c>
      <c r="CT100">
        <v>41597.473142000148</v>
      </c>
      <c r="CU100">
        <v>44996.654098000072</v>
      </c>
      <c r="CV100">
        <v>26702.485789999941</v>
      </c>
      <c r="CW100">
        <v>13094.186598000009</v>
      </c>
      <c r="CX100">
        <v>5185.0384979999944</v>
      </c>
      <c r="CY100">
        <v>8255.9009260000057</v>
      </c>
      <c r="CZ100">
        <v>19816.468991999998</v>
      </c>
      <c r="DA100">
        <v>24751.50230199995</v>
      </c>
      <c r="DB100">
        <v>27620.052045000029</v>
      </c>
      <c r="DC100">
        <v>22857.377091999992</v>
      </c>
      <c r="DD100">
        <v>6526.5708459999914</v>
      </c>
      <c r="DE100">
        <v>221.9415570000003</v>
      </c>
      <c r="DF100">
        <v>8130.0768419999931</v>
      </c>
      <c r="DG100">
        <v>14447.672861999999</v>
      </c>
      <c r="DH100">
        <v>233.317172</v>
      </c>
      <c r="DI100">
        <v>4253.5605879999976</v>
      </c>
      <c r="DJ100">
        <v>133.31313399999991</v>
      </c>
      <c r="DK100">
        <v>102.47341800000009</v>
      </c>
      <c r="DL100">
        <v>7453.8434190000016</v>
      </c>
      <c r="DM100">
        <v>234.51390000000001</v>
      </c>
      <c r="DN100">
        <v>5807.379514999996</v>
      </c>
      <c r="DO100">
        <v>4878.4062690000028</v>
      </c>
      <c r="DP100">
        <v>1758.904958000001</v>
      </c>
      <c r="DQ100">
        <v>2274.544914999999</v>
      </c>
      <c r="DR100">
        <v>3449.2611439999991</v>
      </c>
      <c r="DS100">
        <v>3936.760848999998</v>
      </c>
      <c r="DT100">
        <v>694.23224400000004</v>
      </c>
      <c r="DU100">
        <v>0.70432000000000006</v>
      </c>
      <c r="DV100">
        <v>11331.76387999997</v>
      </c>
      <c r="DW100">
        <v>37981.252133999958</v>
      </c>
      <c r="DX100">
        <v>1506.1468649999979</v>
      </c>
      <c r="DY100">
        <v>543.42023099999972</v>
      </c>
      <c r="DZ100">
        <v>125.7457180000001</v>
      </c>
      <c r="EA100">
        <v>503.18475699999982</v>
      </c>
      <c r="EB100">
        <v>3720.9059719999982</v>
      </c>
      <c r="EC100">
        <v>105.84916200000001</v>
      </c>
      <c r="ED100">
        <v>4957.0460169999951</v>
      </c>
      <c r="EE100">
        <v>8196.1527950000054</v>
      </c>
      <c r="EF100">
        <v>105.91599600000001</v>
      </c>
      <c r="EG100">
        <v>12278.672075</v>
      </c>
      <c r="EH100">
        <v>8463.2436579999958</v>
      </c>
      <c r="EI100">
        <v>1666.7589609999991</v>
      </c>
      <c r="EJ100">
        <v>36260.578146999993</v>
      </c>
      <c r="EK100">
        <v>3328.606010000005</v>
      </c>
      <c r="EL100">
        <v>39204.895282999933</v>
      </c>
    </row>
    <row r="101">
      <c r="A101" t="s">
        <v>423</v>
      </c>
      <c r="B101">
        <v>2016</v>
      </c>
      <c r="C101" t="s">
        <v>427</v>
      </c>
      <c r="D101">
        <v>126</v>
      </c>
      <c r="E101" t="s">
        <v>50</v>
      </c>
      <c r="F101" t="s">
        <v>22</v>
      </c>
      <c r="G101" t="s">
        <v>444</v>
      </c>
      <c r="H101">
        <v>2.9561016769470938</v>
      </c>
      <c r="I101">
        <v>3.3543097524087728</v>
      </c>
      <c r="J101">
        <v>2.904243007671055</v>
      </c>
      <c r="K101">
        <v>3.329476648248225</v>
      </c>
      <c r="L101">
        <v>2.0681576928769689</v>
      </c>
      <c r="M101">
        <v>4.9424674429754436</v>
      </c>
      <c r="N101">
        <v>5.4178508691282774</v>
      </c>
      <c r="O101">
        <v>3.9191553462806699</v>
      </c>
      <c r="P101">
        <v>2.5188414083873329</v>
      </c>
      <c r="Q101">
        <v>2.0539670528384262</v>
      </c>
      <c r="R101">
        <v>2.506478220023225</v>
      </c>
      <c r="S101">
        <v>3.651064011199324</v>
      </c>
      <c r="T101">
        <v>2.7355711766078912</v>
      </c>
      <c r="U101">
        <v>2.0342019555988089</v>
      </c>
      <c r="V101">
        <v>1.5932730282123291</v>
      </c>
      <c r="W101" t="s">
        <v>329</v>
      </c>
      <c r="X101" t="s">
        <v>330</v>
      </c>
      <c r="Y101" t="s">
        <v>331</v>
      </c>
      <c r="Z101" t="s">
        <v>332</v>
      </c>
      <c r="AA101" t="s">
        <v>333</v>
      </c>
      <c r="AB101" t="s">
        <v>334</v>
      </c>
      <c r="AC101" t="s">
        <v>335</v>
      </c>
      <c r="AD101" t="s">
        <v>336</v>
      </c>
      <c r="AE101" t="s">
        <v>337</v>
      </c>
      <c r="AF101" t="s">
        <v>338</v>
      </c>
      <c r="AG101" t="s">
        <v>339</v>
      </c>
      <c r="AH101" t="s">
        <v>340</v>
      </c>
      <c r="AI101" t="s">
        <v>341</v>
      </c>
      <c r="AJ101" t="s">
        <v>342</v>
      </c>
      <c r="AK101" t="s">
        <v>343</v>
      </c>
      <c r="AL101" t="s">
        <v>344</v>
      </c>
      <c r="AM101" t="s">
        <v>345</v>
      </c>
      <c r="AN101" t="s">
        <v>346</v>
      </c>
      <c r="AO101" t="s">
        <v>347</v>
      </c>
      <c r="AP101" t="s">
        <v>348</v>
      </c>
      <c r="AQ101" t="s">
        <v>349</v>
      </c>
      <c r="AR101" t="s">
        <v>350</v>
      </c>
      <c r="AS101" t="s">
        <v>351</v>
      </c>
      <c r="AT101" t="s">
        <v>352</v>
      </c>
      <c r="AU101" t="s">
        <v>353</v>
      </c>
      <c r="AV101" t="s">
        <v>354</v>
      </c>
      <c r="AW101" t="s">
        <v>355</v>
      </c>
      <c r="AX101" t="s">
        <v>356</v>
      </c>
      <c r="AY101" t="s">
        <v>357</v>
      </c>
      <c r="AZ101" t="s">
        <v>358</v>
      </c>
      <c r="BA101" t="s">
        <v>359</v>
      </c>
      <c r="BB101" t="s">
        <v>360</v>
      </c>
      <c r="BC101" t="s">
        <v>361</v>
      </c>
      <c r="BD101" t="s">
        <v>362</v>
      </c>
      <c r="BE101" t="s">
        <v>363</v>
      </c>
      <c r="BF101">
        <v>1.563034068586705</v>
      </c>
      <c r="BG101">
        <v>17.520217596758741</v>
      </c>
      <c r="BH101">
        <v>26.488227380949329</v>
      </c>
      <c r="BI101">
        <v>1.191580212302543</v>
      </c>
      <c r="BJ101">
        <v>3.6155596616423389</v>
      </c>
      <c r="BK101">
        <v>0.86706652269828088</v>
      </c>
      <c r="BL101">
        <v>1.6775818601495689</v>
      </c>
      <c r="BM101">
        <v>1.0711372061943929</v>
      </c>
      <c r="BN101">
        <v>3.2873507556980122</v>
      </c>
      <c r="BO101">
        <v>2.976046034873173</v>
      </c>
      <c r="BP101">
        <v>1.6446111120657829</v>
      </c>
      <c r="BQ101">
        <v>1.454689698661336</v>
      </c>
      <c r="BR101">
        <v>0.71628211190787106</v>
      </c>
      <c r="BS101">
        <v>5.3399234492759353</v>
      </c>
      <c r="BT101">
        <v>0.47366051445019269</v>
      </c>
      <c r="BU101">
        <v>3.628263804935099</v>
      </c>
      <c r="BV101">
        <v>0.25567674283601588</v>
      </c>
      <c r="BW101">
        <v>0</v>
      </c>
      <c r="BX101">
        <v>1.483737198630394</v>
      </c>
      <c r="BY101">
        <v>4.3973145102536346</v>
      </c>
      <c r="BZ101">
        <v>15.58183978667911</v>
      </c>
      <c r="CA101">
        <v>18.92326458722032</v>
      </c>
      <c r="CB101">
        <v>9.2490821658262501</v>
      </c>
      <c r="CC101">
        <v>6.3333566119500944</v>
      </c>
      <c r="CD101">
        <v>1.0748925632199959</v>
      </c>
      <c r="CE101">
        <v>0.11788141486303259</v>
      </c>
      <c r="CF101">
        <v>2.0498386246422688</v>
      </c>
      <c r="CG101">
        <v>2.7386511129867812</v>
      </c>
      <c r="CH101">
        <v>0.65842587776424266</v>
      </c>
      <c r="CI101">
        <v>1.972942118938152</v>
      </c>
      <c r="CJ101">
        <v>7.8096819662460026</v>
      </c>
      <c r="CK101">
        <v>12.767699263435709</v>
      </c>
      <c r="CL101">
        <v>1.3566020302469251</v>
      </c>
      <c r="CM101">
        <v>1.983596201756316</v>
      </c>
      <c r="CN101">
        <v>2.6431749170453238</v>
      </c>
      <c r="CO101">
        <v>16683.010273999978</v>
      </c>
      <c r="CP101">
        <v>18930.657184000022</v>
      </c>
      <c r="CQ101">
        <v>16390.324152000019</v>
      </c>
      <c r="CR101">
        <v>18790.476384000031</v>
      </c>
      <c r="CS101">
        <v>11671.976979999999</v>
      </c>
      <c r="CT101">
        <v>9214.5228110000025</v>
      </c>
      <c r="CU101">
        <v>10101.62054699999</v>
      </c>
      <c r="CV101">
        <v>7306.6038320000062</v>
      </c>
      <c r="CW101">
        <v>4695.1593670000002</v>
      </c>
      <c r="CX101">
        <v>3830.1041519999999</v>
      </c>
      <c r="CY101">
        <v>9472.5990309999925</v>
      </c>
      <c r="CZ101">
        <v>13798.38602299999</v>
      </c>
      <c r="DA101">
        <v>10338.302072</v>
      </c>
      <c r="DB101">
        <v>7687.8463389999943</v>
      </c>
      <c r="DC101">
        <v>6021.3007999999918</v>
      </c>
      <c r="DD101">
        <v>1828.8785519999999</v>
      </c>
      <c r="DE101">
        <v>418.49988399999961</v>
      </c>
      <c r="DF101">
        <v>17842.45488299998</v>
      </c>
      <c r="DG101">
        <v>2940.8973290000008</v>
      </c>
      <c r="DH101">
        <v>79.753818999999993</v>
      </c>
      <c r="DI101">
        <v>555.5960429999999</v>
      </c>
      <c r="DJ101">
        <v>11.980983</v>
      </c>
      <c r="DK101">
        <v>4.3728310000000006</v>
      </c>
      <c r="DL101">
        <v>1359.4198550000001</v>
      </c>
      <c r="DM101">
        <v>97.33156699999995</v>
      </c>
      <c r="DN101">
        <v>2216.0162999999989</v>
      </c>
      <c r="DO101">
        <v>926.5351320000002</v>
      </c>
      <c r="DP101">
        <v>108.36760599999999</v>
      </c>
      <c r="DQ101">
        <v>1414.9961960000001</v>
      </c>
      <c r="DR101">
        <v>357.07029100000011</v>
      </c>
      <c r="DS101">
        <v>4962.4311489999945</v>
      </c>
      <c r="DT101">
        <v>205.10197600000001</v>
      </c>
      <c r="DU101">
        <v>0</v>
      </c>
      <c r="DV101">
        <v>2706.3456799999958</v>
      </c>
      <c r="DW101">
        <v>12054.75899699999</v>
      </c>
      <c r="DX101">
        <v>770.06668700000068</v>
      </c>
      <c r="DY101">
        <v>1217.112807999998</v>
      </c>
      <c r="DZ101">
        <v>216.696551</v>
      </c>
      <c r="EA101">
        <v>209.2716520000001</v>
      </c>
      <c r="EB101">
        <v>1030.813579000001</v>
      </c>
      <c r="EC101">
        <v>3.1681750000000002</v>
      </c>
      <c r="ED101">
        <v>1250.554564</v>
      </c>
      <c r="EE101">
        <v>4237.2854999999972</v>
      </c>
      <c r="EF101">
        <v>7.5148059999999983</v>
      </c>
      <c r="EG101">
        <v>3584.517859000001</v>
      </c>
      <c r="EH101">
        <v>6734.9080900000072</v>
      </c>
      <c r="EI101">
        <v>1028.357314000001</v>
      </c>
      <c r="EJ101">
        <v>6008.9668319999982</v>
      </c>
      <c r="EK101">
        <v>457.08155900000008</v>
      </c>
      <c r="EL101">
        <v>5598.8600150000002</v>
      </c>
    </row>
    <row r="102">
      <c r="A102" t="s">
        <v>423</v>
      </c>
      <c r="B102">
        <v>2016</v>
      </c>
      <c r="C102" t="s">
        <v>427</v>
      </c>
      <c r="D102">
        <v>127</v>
      </c>
      <c r="E102" t="s">
        <v>50</v>
      </c>
      <c r="F102" t="s">
        <v>19</v>
      </c>
      <c r="G102" t="s">
        <v>445</v>
      </c>
      <c r="H102">
        <v>82.778883725863608</v>
      </c>
      <c r="I102">
        <v>61.758559880495348</v>
      </c>
      <c r="J102">
        <v>39.113149616717088</v>
      </c>
      <c r="K102">
        <v>13.90587521745004</v>
      </c>
      <c r="L102">
        <v>1.529409924793629</v>
      </c>
      <c r="M102">
        <v>36.828232851879569</v>
      </c>
      <c r="N102">
        <v>11.800488436615851</v>
      </c>
      <c r="O102">
        <v>3.723641041787292</v>
      </c>
      <c r="P102">
        <v>0.80289561444809554</v>
      </c>
      <c r="Q102">
        <v>0.1219215362784572</v>
      </c>
      <c r="R102">
        <v>87.270414218421195</v>
      </c>
      <c r="S102">
        <v>71.808210928958218</v>
      </c>
      <c r="T102">
        <v>58.712719430360082</v>
      </c>
      <c r="U102">
        <v>40.346619327651773</v>
      </c>
      <c r="V102">
        <v>12.877559628158259</v>
      </c>
      <c r="W102" t="s">
        <v>329</v>
      </c>
      <c r="X102" t="s">
        <v>330</v>
      </c>
      <c r="Y102" t="s">
        <v>331</v>
      </c>
      <c r="Z102" t="s">
        <v>332</v>
      </c>
      <c r="AA102" t="s">
        <v>333</v>
      </c>
      <c r="AB102" t="s">
        <v>334</v>
      </c>
      <c r="AC102" t="s">
        <v>335</v>
      </c>
      <c r="AD102" t="s">
        <v>336</v>
      </c>
      <c r="AE102" t="s">
        <v>337</v>
      </c>
      <c r="AF102" t="s">
        <v>338</v>
      </c>
      <c r="AG102" t="s">
        <v>339</v>
      </c>
      <c r="AH102" t="s">
        <v>340</v>
      </c>
      <c r="AI102" t="s">
        <v>341</v>
      </c>
      <c r="AJ102" t="s">
        <v>342</v>
      </c>
      <c r="AK102" t="s">
        <v>343</v>
      </c>
      <c r="AL102" t="s">
        <v>344</v>
      </c>
      <c r="AM102" t="s">
        <v>345</v>
      </c>
      <c r="AN102" t="s">
        <v>346</v>
      </c>
      <c r="AO102" t="s">
        <v>347</v>
      </c>
      <c r="AP102" t="s">
        <v>348</v>
      </c>
      <c r="AQ102" t="s">
        <v>349</v>
      </c>
      <c r="AR102" t="s">
        <v>350</v>
      </c>
      <c r="AS102" t="s">
        <v>351</v>
      </c>
      <c r="AT102" t="s">
        <v>352</v>
      </c>
      <c r="AU102" t="s">
        <v>353</v>
      </c>
      <c r="AV102" t="s">
        <v>354</v>
      </c>
      <c r="AW102" t="s">
        <v>355</v>
      </c>
      <c r="AX102" t="s">
        <v>356</v>
      </c>
      <c r="AY102" t="s">
        <v>357</v>
      </c>
      <c r="AZ102" t="s">
        <v>358</v>
      </c>
      <c r="BA102" t="s">
        <v>359</v>
      </c>
      <c r="BB102" t="s">
        <v>360</v>
      </c>
      <c r="BC102" t="s">
        <v>361</v>
      </c>
      <c r="BD102" t="s">
        <v>362</v>
      </c>
      <c r="BE102" t="s">
        <v>363</v>
      </c>
      <c r="BF102">
        <v>38.486029431565143</v>
      </c>
      <c r="BG102">
        <v>9.0874775249927087</v>
      </c>
      <c r="BH102">
        <v>10.65028795076454</v>
      </c>
      <c r="BI102">
        <v>65.818893118679384</v>
      </c>
      <c r="BJ102">
        <v>1.7934360850968041</v>
      </c>
      <c r="BK102">
        <v>57.290673963250541</v>
      </c>
      <c r="BL102">
        <v>46.816834591038251</v>
      </c>
      <c r="BM102">
        <v>7.0077900453488748</v>
      </c>
      <c r="BN102">
        <v>3.7177033294977262</v>
      </c>
      <c r="BO102">
        <v>11.167800449077349</v>
      </c>
      <c r="BP102">
        <v>30.26638919419301</v>
      </c>
      <c r="BQ102">
        <v>10.198432136075899</v>
      </c>
      <c r="BR102">
        <v>14.412834785864259</v>
      </c>
      <c r="BS102">
        <v>20.77779931404686</v>
      </c>
      <c r="BT102">
        <v>69.794305140062676</v>
      </c>
      <c r="BU102">
        <v>35.181341275415512</v>
      </c>
      <c r="BV102">
        <v>0.67194412373235735</v>
      </c>
      <c r="BW102">
        <v>0</v>
      </c>
      <c r="BX102">
        <v>57.139813936219618</v>
      </c>
      <c r="BY102">
        <v>29.277394977401329</v>
      </c>
      <c r="BZ102">
        <v>1.1588214955090781</v>
      </c>
      <c r="CA102">
        <v>7.7143470316633174</v>
      </c>
      <c r="CB102">
        <v>0.77998695846706956</v>
      </c>
      <c r="CC102">
        <v>1.5140205718649069</v>
      </c>
      <c r="CD102">
        <v>64.737929144875324</v>
      </c>
      <c r="CE102">
        <v>31.176533522262421</v>
      </c>
      <c r="CF102">
        <v>6.944288167414836</v>
      </c>
      <c r="CG102">
        <v>45.652823498920839</v>
      </c>
      <c r="CH102">
        <v>0.23323763946019549</v>
      </c>
      <c r="CI102">
        <v>38.274281120121039</v>
      </c>
      <c r="CJ102">
        <v>30.05549786913782</v>
      </c>
      <c r="CK102">
        <v>2.1905605894150342</v>
      </c>
      <c r="CL102">
        <v>53.708499687797961</v>
      </c>
      <c r="CM102">
        <v>17.07045599006258</v>
      </c>
      <c r="CN102">
        <v>25.00064152849458</v>
      </c>
      <c r="CO102">
        <v>467169.64387201233</v>
      </c>
      <c r="CP102">
        <v>348545.66559800482</v>
      </c>
      <c r="CQ102">
        <v>220738.14041399909</v>
      </c>
      <c r="CR102">
        <v>78480.207996000187</v>
      </c>
      <c r="CS102">
        <v>8631.4682370000028</v>
      </c>
      <c r="CT102">
        <v>68660.966534999985</v>
      </c>
      <c r="CU102">
        <v>22002.092589</v>
      </c>
      <c r="CV102">
        <v>6942.10040200001</v>
      </c>
      <c r="CW102">
        <v>1496.6098509999999</v>
      </c>
      <c r="CX102">
        <v>227.35135</v>
      </c>
      <c r="CY102">
        <v>329816.40716300532</v>
      </c>
      <c r="CZ102">
        <v>271383.19431800261</v>
      </c>
      <c r="DA102">
        <v>221887.78494599939</v>
      </c>
      <c r="DB102">
        <v>152481.71836399921</v>
      </c>
      <c r="DC102">
        <v>48666.900598999899</v>
      </c>
      <c r="DD102">
        <v>45031.823166000147</v>
      </c>
      <c r="DE102">
        <v>217.06969499999991</v>
      </c>
      <c r="DF102">
        <v>7174.0279000000091</v>
      </c>
      <c r="DG102">
        <v>162445.30160199909</v>
      </c>
      <c r="DH102">
        <v>39.560508000000013</v>
      </c>
      <c r="DI102">
        <v>36710.5301859998</v>
      </c>
      <c r="DJ102">
        <v>334.35727500000007</v>
      </c>
      <c r="DK102">
        <v>28.608736000000011</v>
      </c>
      <c r="DL102">
        <v>1537.3837770000009</v>
      </c>
      <c r="DM102">
        <v>365.24284400000028</v>
      </c>
      <c r="DN102">
        <v>40782.171118999933</v>
      </c>
      <c r="DO102">
        <v>6495.6847320000052</v>
      </c>
      <c r="DP102">
        <v>2180.543637000002</v>
      </c>
      <c r="DQ102">
        <v>5505.7918470000286</v>
      </c>
      <c r="DR102">
        <v>52614.630280999649</v>
      </c>
      <c r="DS102">
        <v>48118.05127599978</v>
      </c>
      <c r="DT102">
        <v>539.02856400000019</v>
      </c>
      <c r="DU102">
        <v>0</v>
      </c>
      <c r="DV102">
        <v>104223.368360001</v>
      </c>
      <c r="DW102">
        <v>80260.790918999832</v>
      </c>
      <c r="DX102">
        <v>57.269862999999987</v>
      </c>
      <c r="DY102">
        <v>496.17393099999981</v>
      </c>
      <c r="DZ102">
        <v>18.274297999999991</v>
      </c>
      <c r="EA102">
        <v>50.027435000000082</v>
      </c>
      <c r="EB102">
        <v>62083.168795000143</v>
      </c>
      <c r="EC102">
        <v>837.89895300000035</v>
      </c>
      <c r="ED102">
        <v>4236.5341140000019</v>
      </c>
      <c r="EE102">
        <v>70634.790291000507</v>
      </c>
      <c r="EF102">
        <v>2.6620089999999998</v>
      </c>
      <c r="EG102">
        <v>69538.200283999948</v>
      </c>
      <c r="EH102">
        <v>25919.239300999991</v>
      </c>
      <c r="EI102">
        <v>176.4357819999999</v>
      </c>
      <c r="EJ102">
        <v>237897.7666440004</v>
      </c>
      <c r="EK102">
        <v>3933.5579639999942</v>
      </c>
      <c r="EL102">
        <v>52957.180889000003</v>
      </c>
    </row>
    <row r="103">
      <c r="A103" t="s">
        <v>423</v>
      </c>
      <c r="B103">
        <v>2016</v>
      </c>
      <c r="C103" t="s">
        <v>427</v>
      </c>
      <c r="D103">
        <v>128</v>
      </c>
      <c r="E103" t="s">
        <v>195</v>
      </c>
      <c r="F103" t="s">
        <v>49</v>
      </c>
      <c r="G103" t="s">
        <v>446</v>
      </c>
      <c r="H103">
        <v>23.85850244854748</v>
      </c>
      <c r="I103">
        <v>23.176827418346829</v>
      </c>
      <c r="J103">
        <v>20.153271993125831</v>
      </c>
      <c r="K103">
        <v>15.810607472680729</v>
      </c>
      <c r="L103">
        <v>5.557841287551927</v>
      </c>
      <c r="M103">
        <v>38.317428053768602</v>
      </c>
      <c r="N103">
        <v>29.152921448397041</v>
      </c>
      <c r="O103">
        <v>15.508072964965651</v>
      </c>
      <c r="P103">
        <v>7.266079962506149</v>
      </c>
      <c r="Q103">
        <v>2.842424662280183</v>
      </c>
      <c r="R103">
        <v>21.368612484264631</v>
      </c>
      <c r="S103">
        <v>21.366335264798419</v>
      </c>
      <c r="T103">
        <v>16.988566157935821</v>
      </c>
      <c r="U103">
        <v>12.683724553742721</v>
      </c>
      <c r="V103">
        <v>7.0715078856044249</v>
      </c>
      <c r="W103" t="s">
        <v>329</v>
      </c>
      <c r="X103" t="s">
        <v>330</v>
      </c>
      <c r="Y103" t="s">
        <v>331</v>
      </c>
      <c r="Z103" t="s">
        <v>332</v>
      </c>
      <c r="AA103" t="s">
        <v>333</v>
      </c>
      <c r="AB103" t="s">
        <v>334</v>
      </c>
      <c r="AC103" t="s">
        <v>335</v>
      </c>
      <c r="AD103" t="s">
        <v>336</v>
      </c>
      <c r="AE103" t="s">
        <v>337</v>
      </c>
      <c r="AF103" t="s">
        <v>338</v>
      </c>
      <c r="AG103" t="s">
        <v>339</v>
      </c>
      <c r="AH103" t="s">
        <v>340</v>
      </c>
      <c r="AI103" t="s">
        <v>341</v>
      </c>
      <c r="AJ103" t="s">
        <v>342</v>
      </c>
      <c r="AK103" t="s">
        <v>343</v>
      </c>
      <c r="AL103" t="s">
        <v>344</v>
      </c>
      <c r="AM103" t="s">
        <v>345</v>
      </c>
      <c r="AN103" t="s">
        <v>346</v>
      </c>
      <c r="AO103" t="s">
        <v>347</v>
      </c>
      <c r="AP103" t="s">
        <v>348</v>
      </c>
      <c r="AQ103" t="s">
        <v>349</v>
      </c>
      <c r="AR103" t="s">
        <v>350</v>
      </c>
      <c r="AS103" t="s">
        <v>351</v>
      </c>
      <c r="AT103" t="s">
        <v>352</v>
      </c>
      <c r="AU103" t="s">
        <v>353</v>
      </c>
      <c r="AV103" t="s">
        <v>354</v>
      </c>
      <c r="AW103" t="s">
        <v>355</v>
      </c>
      <c r="AX103" t="s">
        <v>356</v>
      </c>
      <c r="AY103" t="s">
        <v>357</v>
      </c>
      <c r="AZ103" t="s">
        <v>358</v>
      </c>
      <c r="BA103" t="s">
        <v>359</v>
      </c>
      <c r="BB103" t="s">
        <v>360</v>
      </c>
      <c r="BC103" t="s">
        <v>361</v>
      </c>
      <c r="BD103" t="s">
        <v>362</v>
      </c>
      <c r="BE103" t="s">
        <v>363</v>
      </c>
      <c r="BF103">
        <v>9.3040634276207292</v>
      </c>
      <c r="BG103">
        <v>12.659957720281851</v>
      </c>
      <c r="BH103">
        <v>19.20031284090426</v>
      </c>
      <c r="BI103">
        <v>17.744559990512599</v>
      </c>
      <c r="BJ103">
        <v>11.18203665340056</v>
      </c>
      <c r="BK103">
        <v>15.86466000139648</v>
      </c>
      <c r="BL103">
        <v>36.241811370724221</v>
      </c>
      <c r="BM103">
        <v>27.307286698005061</v>
      </c>
      <c r="BN103">
        <v>19.382659017952719</v>
      </c>
      <c r="BO103">
        <v>8.3518577926101969</v>
      </c>
      <c r="BP103">
        <v>6.3298515389482679</v>
      </c>
      <c r="BQ103">
        <v>8.6695235228621019</v>
      </c>
      <c r="BR103">
        <v>13.69835061971636</v>
      </c>
      <c r="BS103">
        <v>11.61807038106601</v>
      </c>
      <c r="BT103">
        <v>15.389160005157731</v>
      </c>
      <c r="BU103">
        <v>4.703922295909706</v>
      </c>
      <c r="BV103">
        <v>0.87352144034205448</v>
      </c>
      <c r="BW103">
        <v>0.42794595741056762</v>
      </c>
      <c r="BX103">
        <v>15.01474700858954</v>
      </c>
      <c r="BY103">
        <v>20.889070413438539</v>
      </c>
      <c r="BZ103">
        <v>36.603681122599532</v>
      </c>
      <c r="CA103">
        <v>11.516687168220489</v>
      </c>
      <c r="CB103">
        <v>5.9653733499567849</v>
      </c>
      <c r="CC103">
        <v>16.525070307486502</v>
      </c>
      <c r="CD103">
        <v>11.349333705860101</v>
      </c>
      <c r="CE103">
        <v>5.7323349502754573</v>
      </c>
      <c r="CF103">
        <v>8.9283366243943245</v>
      </c>
      <c r="CG103">
        <v>10.264494784609489</v>
      </c>
      <c r="CH103">
        <v>9.3635489636995519</v>
      </c>
      <c r="CI103">
        <v>11.31037240202788</v>
      </c>
      <c r="CJ103">
        <v>15.794412413536399</v>
      </c>
      <c r="CK103">
        <v>24.333762430507779</v>
      </c>
      <c r="CL103">
        <v>18.218122469004111</v>
      </c>
      <c r="CM103">
        <v>17.845423067191621</v>
      </c>
      <c r="CN103">
        <v>25.57943464372746</v>
      </c>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row>
    <row r="104">
      <c r="A104" t="s">
        <v>423</v>
      </c>
      <c r="B104">
        <v>2016</v>
      </c>
      <c r="C104" t="s">
        <v>427</v>
      </c>
      <c r="D104">
        <v>129</v>
      </c>
      <c r="E104" t="s">
        <v>195</v>
      </c>
      <c r="F104" t="s">
        <v>48</v>
      </c>
      <c r="G104" t="s">
        <v>212</v>
      </c>
      <c r="H104">
        <v>76.141497551452687</v>
      </c>
      <c r="I104">
        <v>76.823172581653793</v>
      </c>
      <c r="J104">
        <v>79.846728006874855</v>
      </c>
      <c r="K104">
        <v>84.189392527319868</v>
      </c>
      <c r="L104">
        <v>94.442158712447622</v>
      </c>
      <c r="M104">
        <v>61.682571946232223</v>
      </c>
      <c r="N104">
        <v>70.847078551603076</v>
      </c>
      <c r="O104">
        <v>84.491927035034635</v>
      </c>
      <c r="P104">
        <v>92.733920037493547</v>
      </c>
      <c r="Q104">
        <v>97.157575337719905</v>
      </c>
      <c r="R104">
        <v>78.631387515735398</v>
      </c>
      <c r="S104">
        <v>78.633664735201805</v>
      </c>
      <c r="T104">
        <v>83.01143384206398</v>
      </c>
      <c r="U104">
        <v>87.316275446257279</v>
      </c>
      <c r="V104">
        <v>92.928492114396278</v>
      </c>
      <c r="W104" t="s">
        <v>329</v>
      </c>
      <c r="X104" t="s">
        <v>330</v>
      </c>
      <c r="Y104" t="s">
        <v>331</v>
      </c>
      <c r="Z104" t="s">
        <v>332</v>
      </c>
      <c r="AA104" t="s">
        <v>333</v>
      </c>
      <c r="AB104" t="s">
        <v>334</v>
      </c>
      <c r="AC104" t="s">
        <v>335</v>
      </c>
      <c r="AD104" t="s">
        <v>336</v>
      </c>
      <c r="AE104" t="s">
        <v>337</v>
      </c>
      <c r="AF104" t="s">
        <v>338</v>
      </c>
      <c r="AG104" t="s">
        <v>339</v>
      </c>
      <c r="AH104" t="s">
        <v>340</v>
      </c>
      <c r="AI104" t="s">
        <v>341</v>
      </c>
      <c r="AJ104" t="s">
        <v>342</v>
      </c>
      <c r="AK104" t="s">
        <v>343</v>
      </c>
      <c r="AL104" t="s">
        <v>344</v>
      </c>
      <c r="AM104" t="s">
        <v>345</v>
      </c>
      <c r="AN104" t="s">
        <v>346</v>
      </c>
      <c r="AO104" t="s">
        <v>347</v>
      </c>
      <c r="AP104" t="s">
        <v>348</v>
      </c>
      <c r="AQ104" t="s">
        <v>349</v>
      </c>
      <c r="AR104" t="s">
        <v>350</v>
      </c>
      <c r="AS104" t="s">
        <v>351</v>
      </c>
      <c r="AT104" t="s">
        <v>352</v>
      </c>
      <c r="AU104" t="s">
        <v>353</v>
      </c>
      <c r="AV104" t="s">
        <v>354</v>
      </c>
      <c r="AW104" t="s">
        <v>355</v>
      </c>
      <c r="AX104" t="s">
        <v>356</v>
      </c>
      <c r="AY104" t="s">
        <v>357</v>
      </c>
      <c r="AZ104" t="s">
        <v>358</v>
      </c>
      <c r="BA104" t="s">
        <v>359</v>
      </c>
      <c r="BB104" t="s">
        <v>360</v>
      </c>
      <c r="BC104" t="s">
        <v>361</v>
      </c>
      <c r="BD104" t="s">
        <v>362</v>
      </c>
      <c r="BE104" t="s">
        <v>363</v>
      </c>
      <c r="BF104">
        <v>90.695936572379154</v>
      </c>
      <c r="BG104">
        <v>87.340042279718105</v>
      </c>
      <c r="BH104">
        <v>80.799687159096194</v>
      </c>
      <c r="BI104">
        <v>82.255440009487103</v>
      </c>
      <c r="BJ104">
        <v>88.817963346599456</v>
      </c>
      <c r="BK104">
        <v>84.135339998603314</v>
      </c>
      <c r="BL104">
        <v>63.758188629275622</v>
      </c>
      <c r="BM104">
        <v>72.692713301994971</v>
      </c>
      <c r="BN104">
        <v>80.617340982047438</v>
      </c>
      <c r="BO104">
        <v>91.648142207389853</v>
      </c>
      <c r="BP104">
        <v>93.670148461051937</v>
      </c>
      <c r="BQ104">
        <v>91.330476477138035</v>
      </c>
      <c r="BR104">
        <v>86.301649380283891</v>
      </c>
      <c r="BS104">
        <v>88.381929618933384</v>
      </c>
      <c r="BT104">
        <v>84.61083999484174</v>
      </c>
      <c r="BU104">
        <v>95.296077704090422</v>
      </c>
      <c r="BV104">
        <v>99.126478559657841</v>
      </c>
      <c r="BW104">
        <v>99.572054042589428</v>
      </c>
      <c r="BX104">
        <v>84.98525299141086</v>
      </c>
      <c r="BY104">
        <v>79.11092958656171</v>
      </c>
      <c r="BZ104">
        <v>63.396318877400702</v>
      </c>
      <c r="CA104">
        <v>88.483312831779742</v>
      </c>
      <c r="CB104">
        <v>94.034626650043577</v>
      </c>
      <c r="CC104">
        <v>83.474929692513641</v>
      </c>
      <c r="CD104">
        <v>88.650666294140152</v>
      </c>
      <c r="CE104">
        <v>94.267665049724584</v>
      </c>
      <c r="CF104">
        <v>91.071663375605269</v>
      </c>
      <c r="CG104">
        <v>89.735505215390859</v>
      </c>
      <c r="CH104">
        <v>90.636451036300642</v>
      </c>
      <c r="CI104">
        <v>88.689627597972091</v>
      </c>
      <c r="CJ104">
        <v>84.205587586463594</v>
      </c>
      <c r="CK104">
        <v>75.666237569492395</v>
      </c>
      <c r="CL104">
        <v>81.781877530996056</v>
      </c>
      <c r="CM104">
        <v>82.154576932807927</v>
      </c>
      <c r="CN104">
        <v>74.420565356273016</v>
      </c>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row>
    <row r="105">
      <c r="A105" t="s">
        <v>423</v>
      </c>
      <c r="B105">
        <v>2016</v>
      </c>
      <c r="C105" t="s">
        <v>427</v>
      </c>
      <c r="D105">
        <v>135</v>
      </c>
      <c r="E105" t="s">
        <v>45</v>
      </c>
      <c r="F105" t="s">
        <v>44</v>
      </c>
      <c r="G105" t="s">
        <v>447</v>
      </c>
      <c r="H105">
        <v>0.29461820395689042</v>
      </c>
      <c r="I105">
        <v>1.4505184529931101</v>
      </c>
      <c r="J105">
        <v>4.1603785277833651</v>
      </c>
      <c r="K105">
        <v>10.53841344261499</v>
      </c>
      <c r="L105">
        <v>25.88760434689706</v>
      </c>
      <c r="M105">
        <v>7.9225612903442819</v>
      </c>
      <c r="N105">
        <v>15.14940540444189</v>
      </c>
      <c r="O105">
        <v>21.036544247889601</v>
      </c>
      <c r="P105">
        <v>28.904417601507159</v>
      </c>
      <c r="Q105">
        <v>39.133623211074571</v>
      </c>
      <c r="R105">
        <v>0.14086915646424039</v>
      </c>
      <c r="S105">
        <v>0.38885869292316722</v>
      </c>
      <c r="T105">
        <v>1.0591581228962319</v>
      </c>
      <c r="U105">
        <v>1.9630323676498049</v>
      </c>
      <c r="V105">
        <v>4.3377045769711406</v>
      </c>
      <c r="W105" t="s">
        <v>329</v>
      </c>
      <c r="X105" t="s">
        <v>330</v>
      </c>
      <c r="Y105" t="s">
        <v>331</v>
      </c>
      <c r="Z105" t="s">
        <v>332</v>
      </c>
      <c r="AA105" t="s">
        <v>333</v>
      </c>
      <c r="AB105" t="s">
        <v>334</v>
      </c>
      <c r="AC105" t="s">
        <v>335</v>
      </c>
      <c r="AD105" t="s">
        <v>336</v>
      </c>
      <c r="AE105" t="s">
        <v>337</v>
      </c>
      <c r="AF105" t="s">
        <v>338</v>
      </c>
      <c r="AG105" t="s">
        <v>339</v>
      </c>
      <c r="AH105" t="s">
        <v>340</v>
      </c>
      <c r="AI105" t="s">
        <v>341</v>
      </c>
      <c r="AJ105" t="s">
        <v>342</v>
      </c>
      <c r="AK105" t="s">
        <v>343</v>
      </c>
      <c r="AL105" t="s">
        <v>344</v>
      </c>
      <c r="AM105" t="s">
        <v>345</v>
      </c>
      <c r="AN105" t="s">
        <v>346</v>
      </c>
      <c r="AO105" t="s">
        <v>347</v>
      </c>
      <c r="AP105" t="s">
        <v>348</v>
      </c>
      <c r="AQ105" t="s">
        <v>349</v>
      </c>
      <c r="AR105" t="s">
        <v>350</v>
      </c>
      <c r="AS105" t="s">
        <v>351</v>
      </c>
      <c r="AT105" t="s">
        <v>352</v>
      </c>
      <c r="AU105" t="s">
        <v>353</v>
      </c>
      <c r="AV105" t="s">
        <v>354</v>
      </c>
      <c r="AW105" t="s">
        <v>355</v>
      </c>
      <c r="AX105" t="s">
        <v>356</v>
      </c>
      <c r="AY105" t="s">
        <v>357</v>
      </c>
      <c r="AZ105" t="s">
        <v>358</v>
      </c>
      <c r="BA105" t="s">
        <v>359</v>
      </c>
      <c r="BB105" t="s">
        <v>360</v>
      </c>
      <c r="BC105" t="s">
        <v>361</v>
      </c>
      <c r="BD105" t="s">
        <v>362</v>
      </c>
      <c r="BE105" t="s">
        <v>363</v>
      </c>
      <c r="BF105">
        <v>2.964837460985382</v>
      </c>
      <c r="BG105">
        <v>1.962142545299346</v>
      </c>
      <c r="BH105">
        <v>0.9327531042958076</v>
      </c>
      <c r="BI105">
        <v>0.53093197264495684</v>
      </c>
      <c r="BJ105">
        <v>89.046143368699205</v>
      </c>
      <c r="BK105">
        <v>1.212288372792347</v>
      </c>
      <c r="BL105">
        <v>20.9355645214</v>
      </c>
      <c r="BM105">
        <v>35.946069486236553</v>
      </c>
      <c r="BN105">
        <v>57.092977980952092</v>
      </c>
      <c r="BO105">
        <v>12.307164769812189</v>
      </c>
      <c r="BP105">
        <v>30.928718604510191</v>
      </c>
      <c r="BQ105">
        <v>20.305576945904932</v>
      </c>
      <c r="BR105">
        <v>6.9090324839791553</v>
      </c>
      <c r="BS105">
        <v>6.9380754213222318</v>
      </c>
      <c r="BT105">
        <v>1.540804276062768</v>
      </c>
      <c r="BU105">
        <v>15.769243455259801</v>
      </c>
      <c r="BV105">
        <v>1.2654774361092189</v>
      </c>
      <c r="BW105">
        <v>0</v>
      </c>
      <c r="BX105">
        <v>4.1695427812938384</v>
      </c>
      <c r="BY105">
        <v>16.405565725553458</v>
      </c>
      <c r="BZ105">
        <v>0.36645807175603878</v>
      </c>
      <c r="CA105">
        <v>0.7695930493652392</v>
      </c>
      <c r="CB105">
        <v>0.77560708342453477</v>
      </c>
      <c r="CC105">
        <v>1.2678716333456579</v>
      </c>
      <c r="CD105">
        <v>1.723354547578035</v>
      </c>
      <c r="CE105">
        <v>3.1102351474468071</v>
      </c>
      <c r="CF105">
        <v>26.83032294467975</v>
      </c>
      <c r="CG105">
        <v>5.5022413371329737</v>
      </c>
      <c r="CH105">
        <v>10.80569954601653</v>
      </c>
      <c r="CI105">
        <v>4.0906984641414681</v>
      </c>
      <c r="CJ105">
        <v>14.2954685477727</v>
      </c>
      <c r="CK105">
        <v>0.91157423057820708</v>
      </c>
      <c r="CL105">
        <v>4.6343268622175886</v>
      </c>
      <c r="CM105">
        <v>9.3546094300452349</v>
      </c>
      <c r="CN105">
        <v>1.4995836572344761</v>
      </c>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row>
    <row r="106">
      <c r="A106" t="s">
        <v>423</v>
      </c>
      <c r="B106">
        <v>2016</v>
      </c>
      <c r="C106" t="s">
        <v>427</v>
      </c>
      <c r="D106">
        <v>136</v>
      </c>
      <c r="E106" t="s">
        <v>45</v>
      </c>
      <c r="F106" t="s">
        <v>43</v>
      </c>
      <c r="G106" t="s">
        <v>448</v>
      </c>
      <c r="H106">
        <v>5.4114630783508186</v>
      </c>
      <c r="I106">
        <v>16.50941392199989</v>
      </c>
      <c r="J106">
        <v>33.838307548605897</v>
      </c>
      <c r="K106">
        <v>54.123371470819102</v>
      </c>
      <c r="L106">
        <v>58.889259185879418</v>
      </c>
      <c r="M106">
        <v>32.371927874452624</v>
      </c>
      <c r="N106">
        <v>52.155095053898847</v>
      </c>
      <c r="O106">
        <v>58.417569003633062</v>
      </c>
      <c r="P106">
        <v>57.766775667561568</v>
      </c>
      <c r="Q106">
        <v>52.063338421669663</v>
      </c>
      <c r="R106">
        <v>3.7154550998085041</v>
      </c>
      <c r="S106">
        <v>9.7194817541609737</v>
      </c>
      <c r="T106">
        <v>19.26832375456187</v>
      </c>
      <c r="U106">
        <v>34.718298402268942</v>
      </c>
      <c r="V106">
        <v>59.911077831177238</v>
      </c>
      <c r="W106" t="s">
        <v>329</v>
      </c>
      <c r="X106" t="s">
        <v>330</v>
      </c>
      <c r="Y106" t="s">
        <v>331</v>
      </c>
      <c r="Z106" t="s">
        <v>332</v>
      </c>
      <c r="AA106" t="s">
        <v>333</v>
      </c>
      <c r="AB106" t="s">
        <v>334</v>
      </c>
      <c r="AC106" t="s">
        <v>335</v>
      </c>
      <c r="AD106" t="s">
        <v>336</v>
      </c>
      <c r="AE106" t="s">
        <v>337</v>
      </c>
      <c r="AF106" t="s">
        <v>338</v>
      </c>
      <c r="AG106" t="s">
        <v>339</v>
      </c>
      <c r="AH106" t="s">
        <v>340</v>
      </c>
      <c r="AI106" t="s">
        <v>341</v>
      </c>
      <c r="AJ106" t="s">
        <v>342</v>
      </c>
      <c r="AK106" t="s">
        <v>343</v>
      </c>
      <c r="AL106" t="s">
        <v>344</v>
      </c>
      <c r="AM106" t="s">
        <v>345</v>
      </c>
      <c r="AN106" t="s">
        <v>346</v>
      </c>
      <c r="AO106" t="s">
        <v>347</v>
      </c>
      <c r="AP106" t="s">
        <v>348</v>
      </c>
      <c r="AQ106" t="s">
        <v>349</v>
      </c>
      <c r="AR106" t="s">
        <v>350</v>
      </c>
      <c r="AS106" t="s">
        <v>351</v>
      </c>
      <c r="AT106" t="s">
        <v>352</v>
      </c>
      <c r="AU106" t="s">
        <v>353</v>
      </c>
      <c r="AV106" t="s">
        <v>354</v>
      </c>
      <c r="AW106" t="s">
        <v>355</v>
      </c>
      <c r="AX106" t="s">
        <v>356</v>
      </c>
      <c r="AY106" t="s">
        <v>357</v>
      </c>
      <c r="AZ106" t="s">
        <v>358</v>
      </c>
      <c r="BA106" t="s">
        <v>359</v>
      </c>
      <c r="BB106" t="s">
        <v>360</v>
      </c>
      <c r="BC106" t="s">
        <v>361</v>
      </c>
      <c r="BD106" t="s">
        <v>362</v>
      </c>
      <c r="BE106" t="s">
        <v>363</v>
      </c>
      <c r="BF106">
        <v>54.606965796073951</v>
      </c>
      <c r="BG106">
        <v>35.054961613944023</v>
      </c>
      <c r="BH106">
        <v>18.467021692420079</v>
      </c>
      <c r="BI106">
        <v>24.15899193279693</v>
      </c>
      <c r="BJ106">
        <v>3.3420776802222019</v>
      </c>
      <c r="BK106">
        <v>30.138858400489109</v>
      </c>
      <c r="BL106">
        <v>20.241833240646599</v>
      </c>
      <c r="BM106">
        <v>21.562878192582239</v>
      </c>
      <c r="BN106">
        <v>33.874119450830968</v>
      </c>
      <c r="BO106">
        <v>69.398607767843075</v>
      </c>
      <c r="BP106">
        <v>13.533185386959079</v>
      </c>
      <c r="BQ106">
        <v>31.45580345054795</v>
      </c>
      <c r="BR106">
        <v>56.480154058935959</v>
      </c>
      <c r="BS106">
        <v>44.292244318610372</v>
      </c>
      <c r="BT106">
        <v>23.001063852428022</v>
      </c>
      <c r="BU106">
        <v>18.373041211406441</v>
      </c>
      <c r="BV106">
        <v>63.369176057366097</v>
      </c>
      <c r="BW106">
        <v>58.446176545121347</v>
      </c>
      <c r="BX106">
        <v>29.440876047864631</v>
      </c>
      <c r="BY106">
        <v>41.755659970598217</v>
      </c>
      <c r="BZ106">
        <v>33.641654511540331</v>
      </c>
      <c r="CA106">
        <v>36.689788847565637</v>
      </c>
      <c r="CB106">
        <v>65.030078000954049</v>
      </c>
      <c r="CC106">
        <v>47.058888142637443</v>
      </c>
      <c r="CD106">
        <v>20.91221243677893</v>
      </c>
      <c r="CE106">
        <v>61.676698653169751</v>
      </c>
      <c r="CF106">
        <v>41.778701421821197</v>
      </c>
      <c r="CG106">
        <v>32.804399363058749</v>
      </c>
      <c r="CH106">
        <v>84.721373672037501</v>
      </c>
      <c r="CI106">
        <v>51.074047817252321</v>
      </c>
      <c r="CJ106">
        <v>43.146178247141037</v>
      </c>
      <c r="CK106">
        <v>26.15370108299285</v>
      </c>
      <c r="CL106">
        <v>33.123031983844299</v>
      </c>
      <c r="CM106">
        <v>22.272969846611101</v>
      </c>
      <c r="CN106">
        <v>32.608376109312601</v>
      </c>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row>
    <row r="107">
      <c r="A107" t="s">
        <v>423</v>
      </c>
      <c r="B107">
        <v>2016</v>
      </c>
      <c r="C107" t="s">
        <v>427</v>
      </c>
      <c r="D107">
        <v>137</v>
      </c>
      <c r="E107" t="s">
        <v>45</v>
      </c>
      <c r="F107" t="s">
        <v>42</v>
      </c>
      <c r="G107" t="s">
        <v>449</v>
      </c>
      <c r="H107">
        <v>8.5589333148818287</v>
      </c>
      <c r="I107">
        <v>16.927197992104791</v>
      </c>
      <c r="J107">
        <v>19.98392129922177</v>
      </c>
      <c r="K107">
        <v>18.102863220867089</v>
      </c>
      <c r="L107">
        <v>11.62556884955408</v>
      </c>
      <c r="M107">
        <v>17.934810540347371</v>
      </c>
      <c r="N107">
        <v>15.47716023591588</v>
      </c>
      <c r="O107">
        <v>12.90309036040977</v>
      </c>
      <c r="P107">
        <v>10.00706970809466</v>
      </c>
      <c r="Q107">
        <v>6.6271497781386621</v>
      </c>
      <c r="R107">
        <v>6.3667833052826071</v>
      </c>
      <c r="S107">
        <v>14.432384612758501</v>
      </c>
      <c r="T107">
        <v>18.22422751557367</v>
      </c>
      <c r="U107">
        <v>20.937847946831361</v>
      </c>
      <c r="V107">
        <v>21.280384935482061</v>
      </c>
      <c r="W107" t="s">
        <v>329</v>
      </c>
      <c r="X107" t="s">
        <v>330</v>
      </c>
      <c r="Y107" t="s">
        <v>331</v>
      </c>
      <c r="Z107" t="s">
        <v>332</v>
      </c>
      <c r="AA107" t="s">
        <v>333</v>
      </c>
      <c r="AB107" t="s">
        <v>334</v>
      </c>
      <c r="AC107" t="s">
        <v>335</v>
      </c>
      <c r="AD107" t="s">
        <v>336</v>
      </c>
      <c r="AE107" t="s">
        <v>337</v>
      </c>
      <c r="AF107" t="s">
        <v>338</v>
      </c>
      <c r="AG107" t="s">
        <v>339</v>
      </c>
      <c r="AH107" t="s">
        <v>340</v>
      </c>
      <c r="AI107" t="s">
        <v>341</v>
      </c>
      <c r="AJ107" t="s">
        <v>342</v>
      </c>
      <c r="AK107" t="s">
        <v>343</v>
      </c>
      <c r="AL107" t="s">
        <v>344</v>
      </c>
      <c r="AM107" t="s">
        <v>345</v>
      </c>
      <c r="AN107" t="s">
        <v>346</v>
      </c>
      <c r="AO107" t="s">
        <v>347</v>
      </c>
      <c r="AP107" t="s">
        <v>348</v>
      </c>
      <c r="AQ107" t="s">
        <v>349</v>
      </c>
      <c r="AR107" t="s">
        <v>350</v>
      </c>
      <c r="AS107" t="s">
        <v>351</v>
      </c>
      <c r="AT107" t="s">
        <v>352</v>
      </c>
      <c r="AU107" t="s">
        <v>353</v>
      </c>
      <c r="AV107" t="s">
        <v>354</v>
      </c>
      <c r="AW107" t="s">
        <v>355</v>
      </c>
      <c r="AX107" t="s">
        <v>356</v>
      </c>
      <c r="AY107" t="s">
        <v>357</v>
      </c>
      <c r="AZ107" t="s">
        <v>358</v>
      </c>
      <c r="BA107" t="s">
        <v>359</v>
      </c>
      <c r="BB107" t="s">
        <v>360</v>
      </c>
      <c r="BC107" t="s">
        <v>361</v>
      </c>
      <c r="BD107" t="s">
        <v>362</v>
      </c>
      <c r="BE107" t="s">
        <v>363</v>
      </c>
      <c r="BF107">
        <v>2.379133242789488</v>
      </c>
      <c r="BG107">
        <v>36.375200719005029</v>
      </c>
      <c r="BH107">
        <v>43.461709871570939</v>
      </c>
      <c r="BI107">
        <v>8.2996027635758374</v>
      </c>
      <c r="BJ107">
        <v>2.2027832043394748</v>
      </c>
      <c r="BK107">
        <v>10.49111274076996</v>
      </c>
      <c r="BL107">
        <v>10.32818578676561</v>
      </c>
      <c r="BM107">
        <v>34.41212506963786</v>
      </c>
      <c r="BN107">
        <v>2.0278484830219332</v>
      </c>
      <c r="BO107">
        <v>4.1503809783940424</v>
      </c>
      <c r="BP107">
        <v>23.627095702273401</v>
      </c>
      <c r="BQ107">
        <v>36.585497768809503</v>
      </c>
      <c r="BR107">
        <v>21.48169655931348</v>
      </c>
      <c r="BS107">
        <v>22.651957496744661</v>
      </c>
      <c r="BT107">
        <v>5.1901662169961398</v>
      </c>
      <c r="BU107">
        <v>27.04811025298395</v>
      </c>
      <c r="BV107">
        <v>34.437725639956348</v>
      </c>
      <c r="BW107">
        <v>41.553823454878739</v>
      </c>
      <c r="BX107">
        <v>7.7660300359922108</v>
      </c>
      <c r="BY107">
        <v>8.164064816192969</v>
      </c>
      <c r="BZ107">
        <v>49.251226134515697</v>
      </c>
      <c r="CA107">
        <v>35.903006484185482</v>
      </c>
      <c r="CB107">
        <v>24.165245791328399</v>
      </c>
      <c r="CC107">
        <v>43.825863040202947</v>
      </c>
      <c r="CD107">
        <v>11.551611307545789</v>
      </c>
      <c r="CE107">
        <v>3.9186512622573169</v>
      </c>
      <c r="CF107">
        <v>22.396848841440882</v>
      </c>
      <c r="CG107">
        <v>13.30188468789714</v>
      </c>
      <c r="CH107">
        <v>3.5812632647216418</v>
      </c>
      <c r="CI107">
        <v>4.5880304795469113</v>
      </c>
      <c r="CJ107">
        <v>4.6931733697027269</v>
      </c>
      <c r="CK107">
        <v>57.97646483357839</v>
      </c>
      <c r="CL107">
        <v>7.1775394358900497</v>
      </c>
      <c r="CM107">
        <v>49.318368531524278</v>
      </c>
      <c r="CN107">
        <v>38.248223787913631</v>
      </c>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row>
    <row r="108">
      <c r="A108" t="s">
        <v>423</v>
      </c>
      <c r="B108">
        <v>2016</v>
      </c>
      <c r="C108" t="s">
        <v>427</v>
      </c>
      <c r="D108">
        <v>138</v>
      </c>
      <c r="E108" t="s">
        <v>45</v>
      </c>
      <c r="F108" t="s">
        <v>41</v>
      </c>
      <c r="G108" t="s">
        <v>212</v>
      </c>
      <c r="H108">
        <v>2.9561016769470938</v>
      </c>
      <c r="I108">
        <v>3.3543097524087728</v>
      </c>
      <c r="J108">
        <v>2.904243007671055</v>
      </c>
      <c r="K108">
        <v>3.329476648248225</v>
      </c>
      <c r="L108">
        <v>2.0681576928769689</v>
      </c>
      <c r="M108">
        <v>4.9424674429754436</v>
      </c>
      <c r="N108">
        <v>5.4178508691282774</v>
      </c>
      <c r="O108">
        <v>3.9191553462806699</v>
      </c>
      <c r="P108">
        <v>2.5188414083873329</v>
      </c>
      <c r="Q108">
        <v>2.0539670528384262</v>
      </c>
      <c r="R108">
        <v>2.506478220023225</v>
      </c>
      <c r="S108">
        <v>3.651064011199324</v>
      </c>
      <c r="T108">
        <v>2.7355711766078912</v>
      </c>
      <c r="U108">
        <v>2.0342019555988089</v>
      </c>
      <c r="V108">
        <v>1.5932730282123291</v>
      </c>
      <c r="W108" t="s">
        <v>329</v>
      </c>
      <c r="X108" t="s">
        <v>330</v>
      </c>
      <c r="Y108" t="s">
        <v>331</v>
      </c>
      <c r="Z108" t="s">
        <v>332</v>
      </c>
      <c r="AA108" t="s">
        <v>333</v>
      </c>
      <c r="AB108" t="s">
        <v>334</v>
      </c>
      <c r="AC108" t="s">
        <v>335</v>
      </c>
      <c r="AD108" t="s">
        <v>336</v>
      </c>
      <c r="AE108" t="s">
        <v>337</v>
      </c>
      <c r="AF108" t="s">
        <v>338</v>
      </c>
      <c r="AG108" t="s">
        <v>339</v>
      </c>
      <c r="AH108" t="s">
        <v>340</v>
      </c>
      <c r="AI108" t="s">
        <v>341</v>
      </c>
      <c r="AJ108" t="s">
        <v>342</v>
      </c>
      <c r="AK108" t="s">
        <v>343</v>
      </c>
      <c r="AL108" t="s">
        <v>344</v>
      </c>
      <c r="AM108" t="s">
        <v>345</v>
      </c>
      <c r="AN108" t="s">
        <v>346</v>
      </c>
      <c r="AO108" t="s">
        <v>347</v>
      </c>
      <c r="AP108" t="s">
        <v>348</v>
      </c>
      <c r="AQ108" t="s">
        <v>349</v>
      </c>
      <c r="AR108" t="s">
        <v>350</v>
      </c>
      <c r="AS108" t="s">
        <v>351</v>
      </c>
      <c r="AT108" t="s">
        <v>352</v>
      </c>
      <c r="AU108" t="s">
        <v>353</v>
      </c>
      <c r="AV108" t="s">
        <v>354</v>
      </c>
      <c r="AW108" t="s">
        <v>355</v>
      </c>
      <c r="AX108" t="s">
        <v>356</v>
      </c>
      <c r="AY108" t="s">
        <v>357</v>
      </c>
      <c r="AZ108" t="s">
        <v>358</v>
      </c>
      <c r="BA108" t="s">
        <v>359</v>
      </c>
      <c r="BB108" t="s">
        <v>360</v>
      </c>
      <c r="BC108" t="s">
        <v>361</v>
      </c>
      <c r="BD108" t="s">
        <v>362</v>
      </c>
      <c r="BE108" t="s">
        <v>363</v>
      </c>
      <c r="BF108">
        <v>1.563034068586705</v>
      </c>
      <c r="BG108">
        <v>17.520217596758741</v>
      </c>
      <c r="BH108">
        <v>26.488227380949329</v>
      </c>
      <c r="BI108">
        <v>1.191580212302543</v>
      </c>
      <c r="BJ108">
        <v>3.6155596616423389</v>
      </c>
      <c r="BK108">
        <v>0.86706652269828088</v>
      </c>
      <c r="BL108">
        <v>1.6775818601495689</v>
      </c>
      <c r="BM108">
        <v>1.0711372061943929</v>
      </c>
      <c r="BN108">
        <v>3.2873507556980122</v>
      </c>
      <c r="BO108">
        <v>2.976046034873173</v>
      </c>
      <c r="BP108">
        <v>1.6446111120657829</v>
      </c>
      <c r="BQ108">
        <v>1.454689698661336</v>
      </c>
      <c r="BR108">
        <v>0.71628211190787106</v>
      </c>
      <c r="BS108">
        <v>5.3399234492759353</v>
      </c>
      <c r="BT108">
        <v>0.47366051445019269</v>
      </c>
      <c r="BU108">
        <v>3.628263804935099</v>
      </c>
      <c r="BV108">
        <v>0.25567674283601588</v>
      </c>
      <c r="BW108">
        <v>0</v>
      </c>
      <c r="BX108">
        <v>1.483737198630394</v>
      </c>
      <c r="BY108">
        <v>4.3973145102536346</v>
      </c>
      <c r="BZ108">
        <v>15.58183978667911</v>
      </c>
      <c r="CA108">
        <v>18.92326458722032</v>
      </c>
      <c r="CB108">
        <v>9.2490821658262501</v>
      </c>
      <c r="CC108">
        <v>6.3333566119500944</v>
      </c>
      <c r="CD108">
        <v>1.0748925632199959</v>
      </c>
      <c r="CE108">
        <v>0.11788141486303259</v>
      </c>
      <c r="CF108">
        <v>2.0498386246422688</v>
      </c>
      <c r="CG108">
        <v>2.7386511129867812</v>
      </c>
      <c r="CH108">
        <v>0.65842587776424266</v>
      </c>
      <c r="CI108">
        <v>1.972942118938152</v>
      </c>
      <c r="CJ108">
        <v>7.8096819662460026</v>
      </c>
      <c r="CK108">
        <v>12.767699263435709</v>
      </c>
      <c r="CL108">
        <v>1.3566020302469251</v>
      </c>
      <c r="CM108">
        <v>1.983596201756316</v>
      </c>
      <c r="CN108">
        <v>2.6431749170453238</v>
      </c>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row>
    <row r="109">
      <c r="A109" t="s">
        <v>423</v>
      </c>
      <c r="B109">
        <v>2016</v>
      </c>
      <c r="C109" t="s">
        <v>427</v>
      </c>
      <c r="D109">
        <v>139</v>
      </c>
      <c r="E109" t="s">
        <v>45</v>
      </c>
      <c r="F109" t="s">
        <v>19</v>
      </c>
      <c r="G109" t="s">
        <v>212</v>
      </c>
      <c r="H109">
        <v>82.778883725863608</v>
      </c>
      <c r="I109">
        <v>61.758559880495348</v>
      </c>
      <c r="J109">
        <v>39.113149616717088</v>
      </c>
      <c r="K109">
        <v>13.90587521745004</v>
      </c>
      <c r="L109">
        <v>1.529409924793629</v>
      </c>
      <c r="M109">
        <v>36.828232851879569</v>
      </c>
      <c r="N109">
        <v>11.800488436615851</v>
      </c>
      <c r="O109">
        <v>3.723641041787292</v>
      </c>
      <c r="P109">
        <v>0.80289561444809554</v>
      </c>
      <c r="Q109">
        <v>0.1219215362784572</v>
      </c>
      <c r="R109">
        <v>87.270414218421195</v>
      </c>
      <c r="S109">
        <v>71.808210928958218</v>
      </c>
      <c r="T109">
        <v>58.712719430360082</v>
      </c>
      <c r="U109">
        <v>40.346619327651773</v>
      </c>
      <c r="V109">
        <v>12.877559628158259</v>
      </c>
      <c r="W109" t="s">
        <v>329</v>
      </c>
      <c r="X109" t="s">
        <v>330</v>
      </c>
      <c r="Y109" t="s">
        <v>331</v>
      </c>
      <c r="Z109" t="s">
        <v>332</v>
      </c>
      <c r="AA109" t="s">
        <v>333</v>
      </c>
      <c r="AB109" t="s">
        <v>334</v>
      </c>
      <c r="AC109" t="s">
        <v>335</v>
      </c>
      <c r="AD109" t="s">
        <v>336</v>
      </c>
      <c r="AE109" t="s">
        <v>337</v>
      </c>
      <c r="AF109" t="s">
        <v>338</v>
      </c>
      <c r="AG109" t="s">
        <v>339</v>
      </c>
      <c r="AH109" t="s">
        <v>340</v>
      </c>
      <c r="AI109" t="s">
        <v>341</v>
      </c>
      <c r="AJ109" t="s">
        <v>342</v>
      </c>
      <c r="AK109" t="s">
        <v>343</v>
      </c>
      <c r="AL109" t="s">
        <v>344</v>
      </c>
      <c r="AM109" t="s">
        <v>345</v>
      </c>
      <c r="AN109" t="s">
        <v>346</v>
      </c>
      <c r="AO109" t="s">
        <v>347</v>
      </c>
      <c r="AP109" t="s">
        <v>348</v>
      </c>
      <c r="AQ109" t="s">
        <v>349</v>
      </c>
      <c r="AR109" t="s">
        <v>350</v>
      </c>
      <c r="AS109" t="s">
        <v>351</v>
      </c>
      <c r="AT109" t="s">
        <v>352</v>
      </c>
      <c r="AU109" t="s">
        <v>353</v>
      </c>
      <c r="AV109" t="s">
        <v>354</v>
      </c>
      <c r="AW109" t="s">
        <v>355</v>
      </c>
      <c r="AX109" t="s">
        <v>356</v>
      </c>
      <c r="AY109" t="s">
        <v>357</v>
      </c>
      <c r="AZ109" t="s">
        <v>358</v>
      </c>
      <c r="BA109" t="s">
        <v>359</v>
      </c>
      <c r="BB109" t="s">
        <v>360</v>
      </c>
      <c r="BC109" t="s">
        <v>361</v>
      </c>
      <c r="BD109" t="s">
        <v>362</v>
      </c>
      <c r="BE109" t="s">
        <v>363</v>
      </c>
      <c r="BF109">
        <v>38.486029431565143</v>
      </c>
      <c r="BG109">
        <v>9.0874775249927087</v>
      </c>
      <c r="BH109">
        <v>10.65028795076454</v>
      </c>
      <c r="BI109">
        <v>65.818893118679384</v>
      </c>
      <c r="BJ109">
        <v>1.7934360850968041</v>
      </c>
      <c r="BK109">
        <v>57.290673963250541</v>
      </c>
      <c r="BL109">
        <v>46.816834591038251</v>
      </c>
      <c r="BM109">
        <v>7.0077900453488748</v>
      </c>
      <c r="BN109">
        <v>3.7177033294977262</v>
      </c>
      <c r="BO109">
        <v>11.167800449077349</v>
      </c>
      <c r="BP109">
        <v>30.26638919419301</v>
      </c>
      <c r="BQ109">
        <v>10.198432136075899</v>
      </c>
      <c r="BR109">
        <v>14.412834785864259</v>
      </c>
      <c r="BS109">
        <v>20.77779931404686</v>
      </c>
      <c r="BT109">
        <v>69.794305140062676</v>
      </c>
      <c r="BU109">
        <v>35.181341275415512</v>
      </c>
      <c r="BV109">
        <v>0.67194412373235735</v>
      </c>
      <c r="BW109">
        <v>0</v>
      </c>
      <c r="BX109">
        <v>57.139813936219618</v>
      </c>
      <c r="BY109">
        <v>29.277394977401329</v>
      </c>
      <c r="BZ109">
        <v>1.1588214955090781</v>
      </c>
      <c r="CA109">
        <v>7.7143470316633174</v>
      </c>
      <c r="CB109">
        <v>0.77998695846706956</v>
      </c>
      <c r="CC109">
        <v>1.5140205718649069</v>
      </c>
      <c r="CD109">
        <v>64.737929144875324</v>
      </c>
      <c r="CE109">
        <v>31.176533522262421</v>
      </c>
      <c r="CF109">
        <v>6.944288167414836</v>
      </c>
      <c r="CG109">
        <v>45.652823498920839</v>
      </c>
      <c r="CH109">
        <v>0.23323763946019549</v>
      </c>
      <c r="CI109">
        <v>38.274281120121039</v>
      </c>
      <c r="CJ109">
        <v>30.05549786913782</v>
      </c>
      <c r="CK109">
        <v>2.1905605894150342</v>
      </c>
      <c r="CL109">
        <v>53.708499687797961</v>
      </c>
      <c r="CM109">
        <v>17.07045599006258</v>
      </c>
      <c r="CN109">
        <v>25.00064152849458</v>
      </c>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row>
    <row r="110">
      <c r="A110" t="s">
        <v>423</v>
      </c>
      <c r="B110">
        <v>2016</v>
      </c>
      <c r="C110" t="s">
        <v>427</v>
      </c>
      <c r="D110">
        <v>148</v>
      </c>
      <c r="E110" t="s">
        <v>107</v>
      </c>
      <c r="F110" t="s">
        <v>49</v>
      </c>
      <c r="G110" t="s">
        <v>212</v>
      </c>
      <c r="H110">
        <v>3.4034188569561179</v>
      </c>
      <c r="I110">
        <v>8.0857299963958873</v>
      </c>
      <c r="J110">
        <v>11.685392573113051</v>
      </c>
      <c r="K110">
        <v>13.08559364265972</v>
      </c>
      <c r="L110">
        <v>5.3578941891494383</v>
      </c>
      <c r="M110">
        <v>22.311970020731781</v>
      </c>
      <c r="N110">
        <v>24.133272515875099</v>
      </c>
      <c r="O110">
        <v>14.322822524540261</v>
      </c>
      <c r="P110">
        <v>7.024719894282744</v>
      </c>
      <c r="Q110">
        <v>2.78057666839939</v>
      </c>
      <c r="R110">
        <v>2.1845362386783158</v>
      </c>
      <c r="S110">
        <v>5.2434535926983914</v>
      </c>
      <c r="T110">
        <v>6.5493826552502927</v>
      </c>
      <c r="U110">
        <v>7.3082579185613952</v>
      </c>
      <c r="V110">
        <v>6.0482018131965738</v>
      </c>
      <c r="W110" t="s">
        <v>329</v>
      </c>
      <c r="X110" t="s">
        <v>330</v>
      </c>
      <c r="Y110" t="s">
        <v>331</v>
      </c>
      <c r="Z110" t="s">
        <v>332</v>
      </c>
      <c r="AA110" t="s">
        <v>333</v>
      </c>
      <c r="AB110" t="s">
        <v>334</v>
      </c>
      <c r="AC110" t="s">
        <v>335</v>
      </c>
      <c r="AD110" t="s">
        <v>336</v>
      </c>
      <c r="AE110" t="s">
        <v>337</v>
      </c>
      <c r="AF110" t="s">
        <v>338</v>
      </c>
      <c r="AG110" t="s">
        <v>339</v>
      </c>
      <c r="AH110" t="s">
        <v>340</v>
      </c>
      <c r="AI110" t="s">
        <v>341</v>
      </c>
      <c r="AJ110" t="s">
        <v>342</v>
      </c>
      <c r="AK110" t="s">
        <v>343</v>
      </c>
      <c r="AL110" t="s">
        <v>344</v>
      </c>
      <c r="AM110" t="s">
        <v>345</v>
      </c>
      <c r="AN110" t="s">
        <v>346</v>
      </c>
      <c r="AO110" t="s">
        <v>347</v>
      </c>
      <c r="AP110" t="s">
        <v>348</v>
      </c>
      <c r="AQ110" t="s">
        <v>349</v>
      </c>
      <c r="AR110" t="s">
        <v>350</v>
      </c>
      <c r="AS110" t="s">
        <v>351</v>
      </c>
      <c r="AT110" t="s">
        <v>352</v>
      </c>
      <c r="AU110" t="s">
        <v>353</v>
      </c>
      <c r="AV110" t="s">
        <v>354</v>
      </c>
      <c r="AW110" t="s">
        <v>355</v>
      </c>
      <c r="AX110" t="s">
        <v>356</v>
      </c>
      <c r="AY110" t="s">
        <v>357</v>
      </c>
      <c r="AZ110" t="s">
        <v>358</v>
      </c>
      <c r="BA110" t="s">
        <v>359</v>
      </c>
      <c r="BB110" t="s">
        <v>360</v>
      </c>
      <c r="BC110" t="s">
        <v>361</v>
      </c>
      <c r="BD110" t="s">
        <v>362</v>
      </c>
      <c r="BE110" t="s">
        <v>363</v>
      </c>
      <c r="BF110">
        <v>5.577873157398554</v>
      </c>
      <c r="BG110">
        <v>9.2914347675265834</v>
      </c>
      <c r="BH110">
        <v>12.069601712748041</v>
      </c>
      <c r="BI110">
        <v>5.8538463503700369</v>
      </c>
      <c r="BJ110">
        <v>10.57720076641932</v>
      </c>
      <c r="BK110">
        <v>6.6381322088062724</v>
      </c>
      <c r="BL110">
        <v>18.666556435151321</v>
      </c>
      <c r="BM110">
        <v>25.101150871302899</v>
      </c>
      <c r="BN110">
        <v>18.024893270596159</v>
      </c>
      <c r="BO110">
        <v>7.1705838478655544</v>
      </c>
      <c r="BP110">
        <v>4.3099325949688163</v>
      </c>
      <c r="BQ110">
        <v>7.6592533842517989</v>
      </c>
      <c r="BR110">
        <v>11.625911141392811</v>
      </c>
      <c r="BS110">
        <v>8.5836949684915176</v>
      </c>
      <c r="BT110">
        <v>4.5755103382154498</v>
      </c>
      <c r="BU110">
        <v>2.8783486295806089</v>
      </c>
      <c r="BV110">
        <v>0.86541847318749499</v>
      </c>
      <c r="BW110">
        <v>0.42794595741056762</v>
      </c>
      <c r="BX110">
        <v>6.2125691182407472</v>
      </c>
      <c r="BY110">
        <v>13.85473663704137</v>
      </c>
      <c r="BZ110">
        <v>30.475982849052869</v>
      </c>
      <c r="CA110">
        <v>8.4489167689880986</v>
      </c>
      <c r="CB110">
        <v>5.3671019331674428</v>
      </c>
      <c r="CC110">
        <v>15.228285710567469</v>
      </c>
      <c r="CD110">
        <v>3.880016948965384</v>
      </c>
      <c r="CE110">
        <v>3.9384342653503519</v>
      </c>
      <c r="CF110">
        <v>8.1253107079746023</v>
      </c>
      <c r="CG110">
        <v>5.2973543968742476</v>
      </c>
      <c r="CH110">
        <v>9.2800576136727955</v>
      </c>
      <c r="CI110">
        <v>6.7582615722147539</v>
      </c>
      <c r="CJ110">
        <v>9.8138297492087023</v>
      </c>
      <c r="CK110">
        <v>20.69385501417705</v>
      </c>
      <c r="CL110">
        <v>8.1862948003284135</v>
      </c>
      <c r="CM110">
        <v>14.445146842118071</v>
      </c>
      <c r="CN110">
        <v>18.50830268300858</v>
      </c>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row>
    <row r="111">
      <c r="A111" t="s">
        <v>423</v>
      </c>
      <c r="B111">
        <v>2016</v>
      </c>
      <c r="C111" t="s">
        <v>427</v>
      </c>
      <c r="D111">
        <v>149</v>
      </c>
      <c r="E111" t="s">
        <v>107</v>
      </c>
      <c r="F111" t="s">
        <v>48</v>
      </c>
      <c r="G111" t="s">
        <v>212</v>
      </c>
      <c r="H111">
        <v>10.86159574023343</v>
      </c>
      <c r="I111">
        <v>26.80140037070197</v>
      </c>
      <c r="J111">
        <v>46.297214802498011</v>
      </c>
      <c r="K111">
        <v>69.679054491641807</v>
      </c>
      <c r="L111">
        <v>91.044538193179633</v>
      </c>
      <c r="M111">
        <v>35.917329684412543</v>
      </c>
      <c r="N111">
        <v>58.648388178381254</v>
      </c>
      <c r="O111">
        <v>78.03438108739175</v>
      </c>
      <c r="P111">
        <v>89.653543082881384</v>
      </c>
      <c r="Q111">
        <v>95.043534742483985</v>
      </c>
      <c r="R111">
        <v>8.0385713228770275</v>
      </c>
      <c r="S111">
        <v>19.297271467144348</v>
      </c>
      <c r="T111">
        <v>32.002326737780997</v>
      </c>
      <c r="U111">
        <v>50.310920798189208</v>
      </c>
      <c r="V111">
        <v>79.48096553043365</v>
      </c>
      <c r="W111" t="s">
        <v>329</v>
      </c>
      <c r="X111" t="s">
        <v>330</v>
      </c>
      <c r="Y111" t="s">
        <v>331</v>
      </c>
      <c r="Z111" t="s">
        <v>332</v>
      </c>
      <c r="AA111" t="s">
        <v>333</v>
      </c>
      <c r="AB111" t="s">
        <v>334</v>
      </c>
      <c r="AC111" t="s">
        <v>335</v>
      </c>
      <c r="AD111" t="s">
        <v>336</v>
      </c>
      <c r="AE111" t="s">
        <v>337</v>
      </c>
      <c r="AF111" t="s">
        <v>338</v>
      </c>
      <c r="AG111" t="s">
        <v>339</v>
      </c>
      <c r="AH111" t="s">
        <v>340</v>
      </c>
      <c r="AI111" t="s">
        <v>341</v>
      </c>
      <c r="AJ111" t="s">
        <v>342</v>
      </c>
      <c r="AK111" t="s">
        <v>343</v>
      </c>
      <c r="AL111" t="s">
        <v>344</v>
      </c>
      <c r="AM111" t="s">
        <v>345</v>
      </c>
      <c r="AN111" t="s">
        <v>346</v>
      </c>
      <c r="AO111" t="s">
        <v>347</v>
      </c>
      <c r="AP111" t="s">
        <v>348</v>
      </c>
      <c r="AQ111" t="s">
        <v>349</v>
      </c>
      <c r="AR111" t="s">
        <v>350</v>
      </c>
      <c r="AS111" t="s">
        <v>351</v>
      </c>
      <c r="AT111" t="s">
        <v>352</v>
      </c>
      <c r="AU111" t="s">
        <v>353</v>
      </c>
      <c r="AV111" t="s">
        <v>354</v>
      </c>
      <c r="AW111" t="s">
        <v>355</v>
      </c>
      <c r="AX111" t="s">
        <v>356</v>
      </c>
      <c r="AY111" t="s">
        <v>357</v>
      </c>
      <c r="AZ111" t="s">
        <v>358</v>
      </c>
      <c r="BA111" t="s">
        <v>359</v>
      </c>
      <c r="BB111" t="s">
        <v>360</v>
      </c>
      <c r="BC111" t="s">
        <v>361</v>
      </c>
      <c r="BD111" t="s">
        <v>362</v>
      </c>
      <c r="BE111" t="s">
        <v>363</v>
      </c>
      <c r="BF111">
        <v>54.373063342450109</v>
      </c>
      <c r="BG111">
        <v>64.100870110721672</v>
      </c>
      <c r="BH111">
        <v>50.79188295553859</v>
      </c>
      <c r="BI111">
        <v>27.135680318647779</v>
      </c>
      <c r="BJ111">
        <v>84.013803486841567</v>
      </c>
      <c r="BK111">
        <v>35.204127305245343</v>
      </c>
      <c r="BL111">
        <v>32.839027113660897</v>
      </c>
      <c r="BM111">
        <v>66.819921877153917</v>
      </c>
      <c r="BN111">
        <v>74.970052644208735</v>
      </c>
      <c r="BO111">
        <v>78.685569668183987</v>
      </c>
      <c r="BP111">
        <v>63.779067098773432</v>
      </c>
      <c r="BQ111">
        <v>80.687624781011337</v>
      </c>
      <c r="BR111">
        <v>73.244971960835514</v>
      </c>
      <c r="BS111">
        <v>65.298582268185669</v>
      </c>
      <c r="BT111">
        <v>25.156524007271429</v>
      </c>
      <c r="BU111">
        <v>58.312046290069318</v>
      </c>
      <c r="BV111">
        <v>98.206960660244249</v>
      </c>
      <c r="BW111">
        <v>99.572054042589428</v>
      </c>
      <c r="BX111">
        <v>35.163879746909792</v>
      </c>
      <c r="BY111">
        <v>52.470553875303573</v>
      </c>
      <c r="BZ111">
        <v>52.783355868759088</v>
      </c>
      <c r="CA111">
        <v>64.913471612128362</v>
      </c>
      <c r="CB111">
        <v>84.603828942539508</v>
      </c>
      <c r="CC111">
        <v>76.924337105618008</v>
      </c>
      <c r="CD111">
        <v>30.30716134293726</v>
      </c>
      <c r="CE111">
        <v>64.767150797523527</v>
      </c>
      <c r="CF111">
        <v>82.880562499967638</v>
      </c>
      <c r="CG111">
        <v>46.311170991214809</v>
      </c>
      <c r="CH111">
        <v>89.828278869102945</v>
      </c>
      <c r="CI111">
        <v>52.994515188725821</v>
      </c>
      <c r="CJ111">
        <v>52.320990415407778</v>
      </c>
      <c r="CK111">
        <v>64.347885132972308</v>
      </c>
      <c r="CL111">
        <v>36.748603481623498</v>
      </c>
      <c r="CM111">
        <v>66.500800966062812</v>
      </c>
      <c r="CN111">
        <v>53.847880871451792</v>
      </c>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row>
    <row r="112">
      <c r="A112" t="s">
        <v>423</v>
      </c>
      <c r="B112">
        <v>2016</v>
      </c>
      <c r="C112" t="s">
        <v>427</v>
      </c>
      <c r="D112">
        <v>150</v>
      </c>
      <c r="E112" t="s">
        <v>107</v>
      </c>
      <c r="F112" t="s">
        <v>109</v>
      </c>
      <c r="G112" t="s">
        <v>212</v>
      </c>
      <c r="H112">
        <v>85.734985402810509</v>
      </c>
      <c r="I112">
        <v>65.112869632903937</v>
      </c>
      <c r="J112">
        <v>42.017392624387867</v>
      </c>
      <c r="K112">
        <v>17.23535186569838</v>
      </c>
      <c r="L112">
        <v>3.5975676176706028</v>
      </c>
      <c r="M112">
        <v>41.770700294855047</v>
      </c>
      <c r="N112">
        <v>17.218339305744141</v>
      </c>
      <c r="O112">
        <v>7.6427963880679597</v>
      </c>
      <c r="P112">
        <v>3.3217370228354262</v>
      </c>
      <c r="Q112">
        <v>2.1758885891168842</v>
      </c>
      <c r="R112">
        <v>89.776892438444804</v>
      </c>
      <c r="S112">
        <v>75.459274940157812</v>
      </c>
      <c r="T112">
        <v>61.448290606967703</v>
      </c>
      <c r="U112">
        <v>42.380821283250633</v>
      </c>
      <c r="V112">
        <v>14.47083265637057</v>
      </c>
      <c r="W112" t="s">
        <v>329</v>
      </c>
      <c r="X112" t="s">
        <v>330</v>
      </c>
      <c r="Y112" t="s">
        <v>331</v>
      </c>
      <c r="Z112" t="s">
        <v>332</v>
      </c>
      <c r="AA112" t="s">
        <v>333</v>
      </c>
      <c r="AB112" t="s">
        <v>334</v>
      </c>
      <c r="AC112" t="s">
        <v>335</v>
      </c>
      <c r="AD112" t="s">
        <v>336</v>
      </c>
      <c r="AE112" t="s">
        <v>337</v>
      </c>
      <c r="AF112" t="s">
        <v>338</v>
      </c>
      <c r="AG112" t="s">
        <v>339</v>
      </c>
      <c r="AH112" t="s">
        <v>340</v>
      </c>
      <c r="AI112" t="s">
        <v>341</v>
      </c>
      <c r="AJ112" t="s">
        <v>342</v>
      </c>
      <c r="AK112" t="s">
        <v>343</v>
      </c>
      <c r="AL112" t="s">
        <v>344</v>
      </c>
      <c r="AM112" t="s">
        <v>345</v>
      </c>
      <c r="AN112" t="s">
        <v>346</v>
      </c>
      <c r="AO112" t="s">
        <v>347</v>
      </c>
      <c r="AP112" t="s">
        <v>348</v>
      </c>
      <c r="AQ112" t="s">
        <v>349</v>
      </c>
      <c r="AR112" t="s">
        <v>350</v>
      </c>
      <c r="AS112" t="s">
        <v>351</v>
      </c>
      <c r="AT112" t="s">
        <v>352</v>
      </c>
      <c r="AU112" t="s">
        <v>353</v>
      </c>
      <c r="AV112" t="s">
        <v>354</v>
      </c>
      <c r="AW112" t="s">
        <v>355</v>
      </c>
      <c r="AX112" t="s">
        <v>356</v>
      </c>
      <c r="AY112" t="s">
        <v>357</v>
      </c>
      <c r="AZ112" t="s">
        <v>358</v>
      </c>
      <c r="BA112" t="s">
        <v>359</v>
      </c>
      <c r="BB112" t="s">
        <v>360</v>
      </c>
      <c r="BC112" t="s">
        <v>361</v>
      </c>
      <c r="BD112" t="s">
        <v>362</v>
      </c>
      <c r="BE112" t="s">
        <v>363</v>
      </c>
      <c r="BF112">
        <v>40.049063500151867</v>
      </c>
      <c r="BG112">
        <v>26.607695121751458</v>
      </c>
      <c r="BH112">
        <v>37.138515331713982</v>
      </c>
      <c r="BI112">
        <v>67.010473330981853</v>
      </c>
      <c r="BJ112">
        <v>5.4089957467391407</v>
      </c>
      <c r="BK112">
        <v>58.15774048594897</v>
      </c>
      <c r="BL112">
        <v>48.494416451187817</v>
      </c>
      <c r="BM112">
        <v>8.07892725154327</v>
      </c>
      <c r="BN112">
        <v>7.0050540851957361</v>
      </c>
      <c r="BO112">
        <v>14.14384648395052</v>
      </c>
      <c r="BP112">
        <v>31.91100030625881</v>
      </c>
      <c r="BQ112">
        <v>11.65312183473722</v>
      </c>
      <c r="BR112">
        <v>15.12911689777213</v>
      </c>
      <c r="BS112">
        <v>26.117722763322782</v>
      </c>
      <c r="BT112">
        <v>70.267965654512906</v>
      </c>
      <c r="BU112">
        <v>38.809605080350643</v>
      </c>
      <c r="BV112">
        <v>0.92762086656837284</v>
      </c>
      <c r="BW112">
        <v>0</v>
      </c>
      <c r="BX112">
        <v>58.623551134849968</v>
      </c>
      <c r="BY112">
        <v>33.674709487655008</v>
      </c>
      <c r="BZ112">
        <v>16.740661282188199</v>
      </c>
      <c r="CA112">
        <v>26.63761161888366</v>
      </c>
      <c r="CB112">
        <v>10.029069124293329</v>
      </c>
      <c r="CC112">
        <v>7.8473771838149853</v>
      </c>
      <c r="CD112">
        <v>65.812821708095427</v>
      </c>
      <c r="CE112">
        <v>31.294414937125449</v>
      </c>
      <c r="CF112">
        <v>8.9941267920571146</v>
      </c>
      <c r="CG112">
        <v>48.391474611907782</v>
      </c>
      <c r="CH112">
        <v>0.89166351722443826</v>
      </c>
      <c r="CI112">
        <v>40.247223239059217</v>
      </c>
      <c r="CJ112">
        <v>37.865179835383792</v>
      </c>
      <c r="CK112">
        <v>14.958259852850761</v>
      </c>
      <c r="CL112">
        <v>55.065101718044673</v>
      </c>
      <c r="CM112">
        <v>19.05405219181895</v>
      </c>
      <c r="CN112">
        <v>27.643816445539859</v>
      </c>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row>
    <row r="113">
      <c r="A113" t="s">
        <v>423</v>
      </c>
      <c r="B113">
        <v>2016</v>
      </c>
      <c r="C113" t="s">
        <v>427</v>
      </c>
      <c r="D113">
        <v>151</v>
      </c>
      <c r="E113" t="s">
        <v>108</v>
      </c>
      <c r="F113" t="s">
        <v>49</v>
      </c>
      <c r="G113" t="s">
        <v>212</v>
      </c>
      <c r="H113">
        <v>4.0601466533151713</v>
      </c>
      <c r="I113">
        <v>8.9156849832335201</v>
      </c>
      <c r="J113">
        <v>12.64898171224829</v>
      </c>
      <c r="K113">
        <v>14.261032413160731</v>
      </c>
      <c r="L113">
        <v>5.636959438765806</v>
      </c>
      <c r="M113">
        <v>24.77581366459977</v>
      </c>
      <c r="N113">
        <v>26.7716767425757</v>
      </c>
      <c r="O113">
        <v>15.64396306723307</v>
      </c>
      <c r="P113">
        <v>7.4904156619113342</v>
      </c>
      <c r="Q113">
        <v>2.879137327051549</v>
      </c>
      <c r="R113">
        <v>2.6698352150245648</v>
      </c>
      <c r="S113">
        <v>5.9999925287846434</v>
      </c>
      <c r="T113">
        <v>7.1213253695806982</v>
      </c>
      <c r="U113">
        <v>7.6596201403392241</v>
      </c>
      <c r="V113">
        <v>6.2669781745990791</v>
      </c>
      <c r="W113" t="s">
        <v>329</v>
      </c>
      <c r="X113" t="s">
        <v>330</v>
      </c>
      <c r="Y113" t="s">
        <v>331</v>
      </c>
      <c r="Z113" t="s">
        <v>332</v>
      </c>
      <c r="AA113" t="s">
        <v>333</v>
      </c>
      <c r="AB113" t="s">
        <v>334</v>
      </c>
      <c r="AC113" t="s">
        <v>335</v>
      </c>
      <c r="AD113" t="s">
        <v>336</v>
      </c>
      <c r="AE113" t="s">
        <v>337</v>
      </c>
      <c r="AF113" t="s">
        <v>338</v>
      </c>
      <c r="AG113" t="s">
        <v>339</v>
      </c>
      <c r="AH113" t="s">
        <v>340</v>
      </c>
      <c r="AI113" t="s">
        <v>341</v>
      </c>
      <c r="AJ113" t="s">
        <v>342</v>
      </c>
      <c r="AK113" t="s">
        <v>343</v>
      </c>
      <c r="AL113" t="s">
        <v>344</v>
      </c>
      <c r="AM113" t="s">
        <v>345</v>
      </c>
      <c r="AN113" t="s">
        <v>346</v>
      </c>
      <c r="AO113" t="s">
        <v>347</v>
      </c>
      <c r="AP113" t="s">
        <v>348</v>
      </c>
      <c r="AQ113" t="s">
        <v>349</v>
      </c>
      <c r="AR113" t="s">
        <v>350</v>
      </c>
      <c r="AS113" t="s">
        <v>351</v>
      </c>
      <c r="AT113" t="s">
        <v>352</v>
      </c>
      <c r="AU113" t="s">
        <v>353</v>
      </c>
      <c r="AV113" t="s">
        <v>354</v>
      </c>
      <c r="AW113" t="s">
        <v>355</v>
      </c>
      <c r="AX113" t="s">
        <v>356</v>
      </c>
      <c r="AY113" t="s">
        <v>357</v>
      </c>
      <c r="AZ113" t="s">
        <v>358</v>
      </c>
      <c r="BA113" t="s">
        <v>359</v>
      </c>
      <c r="BB113" t="s">
        <v>360</v>
      </c>
      <c r="BC113" t="s">
        <v>361</v>
      </c>
      <c r="BD113" t="s">
        <v>362</v>
      </c>
      <c r="BE113" t="s">
        <v>363</v>
      </c>
      <c r="BF113">
        <v>5.8877965279878284</v>
      </c>
      <c r="BG113">
        <v>11.723616580952839</v>
      </c>
      <c r="BH113">
        <v>17.191385626103791</v>
      </c>
      <c r="BI113">
        <v>6.0386703665930073</v>
      </c>
      <c r="BJ113">
        <v>11.490845436697301</v>
      </c>
      <c r="BK113">
        <v>6.9183104896556147</v>
      </c>
      <c r="BL113">
        <v>19.263410831541009</v>
      </c>
      <c r="BM113">
        <v>25.500412915713621</v>
      </c>
      <c r="BN113">
        <v>19.588218543200892</v>
      </c>
      <c r="BO113">
        <v>9.799485587793594</v>
      </c>
      <c r="BP113">
        <v>4.4423462497328456</v>
      </c>
      <c r="BQ113">
        <v>7.8123396335334574</v>
      </c>
      <c r="BR113">
        <v>11.79812935788666</v>
      </c>
      <c r="BS113">
        <v>9.437946303418661</v>
      </c>
      <c r="BT113">
        <v>4.6734592148516869</v>
      </c>
      <c r="BU113">
        <v>3.403048747560689</v>
      </c>
      <c r="BV113">
        <v>0.86541847318749499</v>
      </c>
      <c r="BW113">
        <v>0.42794595741056762</v>
      </c>
      <c r="BX113">
        <v>6.7317253131582984</v>
      </c>
      <c r="BY113">
        <v>16.384187970899859</v>
      </c>
      <c r="BZ113">
        <v>35.984694228029433</v>
      </c>
      <c r="CA113">
        <v>9.8717208533590153</v>
      </c>
      <c r="CB113">
        <v>6.3124026688536699</v>
      </c>
      <c r="CC113">
        <v>16.183446433276082</v>
      </c>
      <c r="CD113">
        <v>4.0214110391918068</v>
      </c>
      <c r="CE113">
        <v>3.9636273097829879</v>
      </c>
      <c r="CF113">
        <v>8.351274578014884</v>
      </c>
      <c r="CG113">
        <v>5.734700326904032</v>
      </c>
      <c r="CH113">
        <v>9.3325224997028009</v>
      </c>
      <c r="CI113">
        <v>7.5112071628580894</v>
      </c>
      <c r="CJ113">
        <v>10.85349873474043</v>
      </c>
      <c r="CK113">
        <v>22.901976611899151</v>
      </c>
      <c r="CL113">
        <v>8.5966714478702215</v>
      </c>
      <c r="CM113">
        <v>14.83569022788147</v>
      </c>
      <c r="CN113">
        <v>19.38166441253669</v>
      </c>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row>
    <row r="114">
      <c r="A114" t="s">
        <v>423</v>
      </c>
      <c r="B114">
        <v>2016</v>
      </c>
      <c r="C114" t="s">
        <v>427</v>
      </c>
      <c r="D114">
        <v>152</v>
      </c>
      <c r="E114" t="s">
        <v>108</v>
      </c>
      <c r="F114" t="s">
        <v>48</v>
      </c>
      <c r="G114" t="s">
        <v>212</v>
      </c>
      <c r="H114">
        <v>13.16096962082147</v>
      </c>
      <c r="I114">
        <v>29.32575513627296</v>
      </c>
      <c r="J114">
        <v>48.237868671033773</v>
      </c>
      <c r="K114">
        <v>71.833092369388822</v>
      </c>
      <c r="L114">
        <v>92.833630636440205</v>
      </c>
      <c r="M114">
        <v>38.395953483519961</v>
      </c>
      <c r="N114">
        <v>61.427834820808833</v>
      </c>
      <c r="O114">
        <v>80.632395890979609</v>
      </c>
      <c r="P114">
        <v>91.706688723640312</v>
      </c>
      <c r="Q114">
        <v>96.998941136670112</v>
      </c>
      <c r="R114">
        <v>10.059750566553999</v>
      </c>
      <c r="S114">
        <v>22.191796542257279</v>
      </c>
      <c r="T114">
        <v>34.165955200058661</v>
      </c>
      <c r="U114">
        <v>51.993760532010157</v>
      </c>
      <c r="V114">
        <v>80.855462197243284</v>
      </c>
      <c r="W114" t="s">
        <v>329</v>
      </c>
      <c r="X114" t="s">
        <v>330</v>
      </c>
      <c r="Y114" t="s">
        <v>331</v>
      </c>
      <c r="Z114" t="s">
        <v>332</v>
      </c>
      <c r="AA114" t="s">
        <v>333</v>
      </c>
      <c r="AB114" t="s">
        <v>334</v>
      </c>
      <c r="AC114" t="s">
        <v>335</v>
      </c>
      <c r="AD114" t="s">
        <v>336</v>
      </c>
      <c r="AE114" t="s">
        <v>337</v>
      </c>
      <c r="AF114" t="s">
        <v>338</v>
      </c>
      <c r="AG114" t="s">
        <v>339</v>
      </c>
      <c r="AH114" t="s">
        <v>340</v>
      </c>
      <c r="AI114" t="s">
        <v>341</v>
      </c>
      <c r="AJ114" t="s">
        <v>342</v>
      </c>
      <c r="AK114" t="s">
        <v>343</v>
      </c>
      <c r="AL114" t="s">
        <v>344</v>
      </c>
      <c r="AM114" t="s">
        <v>345</v>
      </c>
      <c r="AN114" t="s">
        <v>346</v>
      </c>
      <c r="AO114" t="s">
        <v>347</v>
      </c>
      <c r="AP114" t="s">
        <v>348</v>
      </c>
      <c r="AQ114" t="s">
        <v>349</v>
      </c>
      <c r="AR114" t="s">
        <v>350</v>
      </c>
      <c r="AS114" t="s">
        <v>351</v>
      </c>
      <c r="AT114" t="s">
        <v>352</v>
      </c>
      <c r="AU114" t="s">
        <v>353</v>
      </c>
      <c r="AV114" t="s">
        <v>354</v>
      </c>
      <c r="AW114" t="s">
        <v>355</v>
      </c>
      <c r="AX114" t="s">
        <v>356</v>
      </c>
      <c r="AY114" t="s">
        <v>357</v>
      </c>
      <c r="AZ114" t="s">
        <v>358</v>
      </c>
      <c r="BA114" t="s">
        <v>359</v>
      </c>
      <c r="BB114" t="s">
        <v>360</v>
      </c>
      <c r="BC114" t="s">
        <v>361</v>
      </c>
      <c r="BD114" t="s">
        <v>362</v>
      </c>
      <c r="BE114" t="s">
        <v>363</v>
      </c>
      <c r="BF114">
        <v>55.626174040447509</v>
      </c>
      <c r="BG114">
        <v>79.18890589405386</v>
      </c>
      <c r="BH114">
        <v>72.1583264231313</v>
      </c>
      <c r="BI114">
        <v>28.142436514727351</v>
      </c>
      <c r="BJ114">
        <v>86.715718478205929</v>
      </c>
      <c r="BK114">
        <v>35.791015547094247</v>
      </c>
      <c r="BL114">
        <v>33.919754577420797</v>
      </c>
      <c r="BM114">
        <v>67.491797038937591</v>
      </c>
      <c r="BN114">
        <v>76.694078127302035</v>
      </c>
      <c r="BO114">
        <v>79.032713963129126</v>
      </c>
      <c r="BP114">
        <v>65.291264556075262</v>
      </c>
      <c r="BQ114">
        <v>81.989228230391092</v>
      </c>
      <c r="BR114">
        <v>73.78903585624947</v>
      </c>
      <c r="BS114">
        <v>69.784254382534712</v>
      </c>
      <c r="BT114">
        <v>25.532235645085368</v>
      </c>
      <c r="BU114">
        <v>61.415609977024403</v>
      </c>
      <c r="BV114">
        <v>98.462637403080294</v>
      </c>
      <c r="BW114">
        <v>99.572054042589428</v>
      </c>
      <c r="BX114">
        <v>36.12846075062253</v>
      </c>
      <c r="BY114">
        <v>54.338417051698521</v>
      </c>
      <c r="BZ114">
        <v>62.856484276461387</v>
      </c>
      <c r="CA114">
        <v>82.413932114977342</v>
      </c>
      <c r="CB114">
        <v>92.907610372679315</v>
      </c>
      <c r="CC114">
        <v>82.302532994859163</v>
      </c>
      <c r="CD114">
        <v>31.240659815930819</v>
      </c>
      <c r="CE114">
        <v>64.859839167953908</v>
      </c>
      <c r="CF114">
        <v>84.704437254569868</v>
      </c>
      <c r="CG114">
        <v>48.612476174171718</v>
      </c>
      <c r="CH114">
        <v>90.434239860837167</v>
      </c>
      <c r="CI114">
        <v>54.214511717020528</v>
      </c>
      <c r="CJ114">
        <v>59.091003396122098</v>
      </c>
      <c r="CK114">
        <v>74.907462798685714</v>
      </c>
      <c r="CL114">
        <v>37.694828864328471</v>
      </c>
      <c r="CM114">
        <v>68.093853782055731</v>
      </c>
      <c r="CN114">
        <v>55.617694058969008</v>
      </c>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row>
    <row r="115">
      <c r="A115" t="s">
        <v>423</v>
      </c>
      <c r="B115">
        <v>2016</v>
      </c>
      <c r="C115" t="s">
        <v>427</v>
      </c>
      <c r="D115">
        <v>153</v>
      </c>
      <c r="E115" t="s">
        <v>61</v>
      </c>
      <c r="F115" t="s">
        <v>196</v>
      </c>
      <c r="G115" t="s">
        <v>212</v>
      </c>
      <c r="H115">
        <v>0.29461820395689042</v>
      </c>
      <c r="I115">
        <v>1.4505184529931101</v>
      </c>
      <c r="J115">
        <v>4.1603785277833651</v>
      </c>
      <c r="K115">
        <v>10.53841344261499</v>
      </c>
      <c r="L115">
        <v>25.88760434689706</v>
      </c>
      <c r="M115">
        <v>7.9225612903442819</v>
      </c>
      <c r="N115">
        <v>15.14940540444189</v>
      </c>
      <c r="O115">
        <v>21.036544247889601</v>
      </c>
      <c r="P115">
        <v>28.904417601507159</v>
      </c>
      <c r="Q115">
        <v>39.133623211074571</v>
      </c>
      <c r="R115">
        <v>0.14086915646424039</v>
      </c>
      <c r="S115">
        <v>0.38885869292316722</v>
      </c>
      <c r="T115">
        <v>1.0591581228962319</v>
      </c>
      <c r="U115">
        <v>1.9630323676498049</v>
      </c>
      <c r="V115">
        <v>4.3377045769711406</v>
      </c>
      <c r="W115" t="s">
        <v>329</v>
      </c>
      <c r="X115" t="s">
        <v>330</v>
      </c>
      <c r="Y115" t="s">
        <v>331</v>
      </c>
      <c r="Z115" t="s">
        <v>332</v>
      </c>
      <c r="AA115" t="s">
        <v>333</v>
      </c>
      <c r="AB115" t="s">
        <v>334</v>
      </c>
      <c r="AC115" t="s">
        <v>335</v>
      </c>
      <c r="AD115" t="s">
        <v>336</v>
      </c>
      <c r="AE115" t="s">
        <v>337</v>
      </c>
      <c r="AF115" t="s">
        <v>338</v>
      </c>
      <c r="AG115" t="s">
        <v>339</v>
      </c>
      <c r="AH115" t="s">
        <v>340</v>
      </c>
      <c r="AI115" t="s">
        <v>341</v>
      </c>
      <c r="AJ115" t="s">
        <v>342</v>
      </c>
      <c r="AK115" t="s">
        <v>343</v>
      </c>
      <c r="AL115" t="s">
        <v>344</v>
      </c>
      <c r="AM115" t="s">
        <v>345</v>
      </c>
      <c r="AN115" t="s">
        <v>346</v>
      </c>
      <c r="AO115" t="s">
        <v>347</v>
      </c>
      <c r="AP115" t="s">
        <v>348</v>
      </c>
      <c r="AQ115" t="s">
        <v>349</v>
      </c>
      <c r="AR115" t="s">
        <v>350</v>
      </c>
      <c r="AS115" t="s">
        <v>351</v>
      </c>
      <c r="AT115" t="s">
        <v>352</v>
      </c>
      <c r="AU115" t="s">
        <v>353</v>
      </c>
      <c r="AV115" t="s">
        <v>354</v>
      </c>
      <c r="AW115" t="s">
        <v>355</v>
      </c>
      <c r="AX115" t="s">
        <v>356</v>
      </c>
      <c r="AY115" t="s">
        <v>357</v>
      </c>
      <c r="AZ115" t="s">
        <v>358</v>
      </c>
      <c r="BA115" t="s">
        <v>359</v>
      </c>
      <c r="BB115" t="s">
        <v>360</v>
      </c>
      <c r="BC115" t="s">
        <v>361</v>
      </c>
      <c r="BD115" t="s">
        <v>362</v>
      </c>
      <c r="BE115" t="s">
        <v>363</v>
      </c>
      <c r="BF115">
        <v>2.964837460985382</v>
      </c>
      <c r="BG115">
        <v>1.962142545299346</v>
      </c>
      <c r="BH115">
        <v>0.9327531042958076</v>
      </c>
      <c r="BI115">
        <v>0.53093197264495684</v>
      </c>
      <c r="BJ115">
        <v>89.046143368699205</v>
      </c>
      <c r="BK115">
        <v>1.212288372792347</v>
      </c>
      <c r="BL115">
        <v>20.9355645214</v>
      </c>
      <c r="BM115">
        <v>35.946069486236553</v>
      </c>
      <c r="BN115">
        <v>57.092977980952092</v>
      </c>
      <c r="BO115">
        <v>12.307164769812189</v>
      </c>
      <c r="BP115">
        <v>30.928718604510191</v>
      </c>
      <c r="BQ115">
        <v>20.305576945904932</v>
      </c>
      <c r="BR115">
        <v>6.9090324839791553</v>
      </c>
      <c r="BS115">
        <v>6.9380754213222318</v>
      </c>
      <c r="BT115">
        <v>1.540804276062768</v>
      </c>
      <c r="BU115">
        <v>15.769243455259801</v>
      </c>
      <c r="BV115">
        <v>1.2654774361092189</v>
      </c>
      <c r="BW115">
        <v>0</v>
      </c>
      <c r="BX115">
        <v>4.1695427812938384</v>
      </c>
      <c r="BY115">
        <v>16.405565725553458</v>
      </c>
      <c r="BZ115">
        <v>0.36645807175603878</v>
      </c>
      <c r="CA115">
        <v>0.7695930493652392</v>
      </c>
      <c r="CB115">
        <v>0.77560708342453477</v>
      </c>
      <c r="CC115">
        <v>1.2678716333456579</v>
      </c>
      <c r="CD115">
        <v>1.723354547578035</v>
      </c>
      <c r="CE115">
        <v>3.1102351474468071</v>
      </c>
      <c r="CF115">
        <v>26.83032294467975</v>
      </c>
      <c r="CG115">
        <v>5.5022413371329737</v>
      </c>
      <c r="CH115">
        <v>10.80569954601653</v>
      </c>
      <c r="CI115">
        <v>4.0906984641414681</v>
      </c>
      <c r="CJ115">
        <v>14.2954685477727</v>
      </c>
      <c r="CK115">
        <v>0.91157423057820708</v>
      </c>
      <c r="CL115">
        <v>4.6343268622175886</v>
      </c>
      <c r="CM115">
        <v>9.3546094300452349</v>
      </c>
      <c r="CN115">
        <v>1.4995836572344761</v>
      </c>
      <c r="CO115">
        <v>1662.7027960000009</v>
      </c>
      <c r="CP115">
        <v>8186.2647159999933</v>
      </c>
      <c r="CQ115">
        <v>23479.42389300001</v>
      </c>
      <c r="CR115">
        <v>59475.355991000237</v>
      </c>
      <c r="CS115">
        <v>146100.81380400099</v>
      </c>
      <c r="CT115">
        <v>14770.48105499998</v>
      </c>
      <c r="CU115">
        <v>28246.171518000061</v>
      </c>
      <c r="CV115">
        <v>39219.087082000107</v>
      </c>
      <c r="CW115">
        <v>53878.281736000114</v>
      </c>
      <c r="CX115">
        <v>72973.834967999821</v>
      </c>
      <c r="CY115">
        <v>532.3792659999998</v>
      </c>
      <c r="CZ115">
        <v>1469.605117000001</v>
      </c>
      <c r="DA115">
        <v>4002.7825670000011</v>
      </c>
      <c r="DB115">
        <v>7418.8755740000042</v>
      </c>
      <c r="DC115">
        <v>16393.062316999971</v>
      </c>
      <c r="DD115">
        <v>3469.103938000002</v>
      </c>
      <c r="DE115">
        <v>46.869076999999983</v>
      </c>
      <c r="DF115">
        <v>628.30195999999978</v>
      </c>
      <c r="DG115">
        <v>1310.3745799999999</v>
      </c>
      <c r="DH115">
        <v>1964.2242600000041</v>
      </c>
      <c r="DI115">
        <v>776.80616800000041</v>
      </c>
      <c r="DJ115">
        <v>149.51797499999989</v>
      </c>
      <c r="DK115">
        <v>146.7469209999999</v>
      </c>
      <c r="DL115">
        <v>23609.688657000112</v>
      </c>
      <c r="DM115">
        <v>402.50574699999987</v>
      </c>
      <c r="DN115">
        <v>41674.620865000157</v>
      </c>
      <c r="DO115">
        <v>12933.22585099999</v>
      </c>
      <c r="DP115">
        <v>1045.279921999999</v>
      </c>
      <c r="DQ115">
        <v>1838.481472999998</v>
      </c>
      <c r="DR115">
        <v>1161.539572000001</v>
      </c>
      <c r="DS115">
        <v>21567.832199000011</v>
      </c>
      <c r="DT115">
        <v>1015.15656</v>
      </c>
      <c r="DU115">
        <v>0</v>
      </c>
      <c r="DV115">
        <v>7605.2714079999996</v>
      </c>
      <c r="DW115">
        <v>44974.072373000061</v>
      </c>
      <c r="DX115">
        <v>18.110644000000001</v>
      </c>
      <c r="DY115">
        <v>49.498940999999988</v>
      </c>
      <c r="DZ115">
        <v>18.171682000000011</v>
      </c>
      <c r="EA115">
        <v>41.893991999999997</v>
      </c>
      <c r="EB115">
        <v>1652.6835610000001</v>
      </c>
      <c r="EC115">
        <v>83.590524000000002</v>
      </c>
      <c r="ED115">
        <v>16368.49965099994</v>
      </c>
      <c r="EE115">
        <v>8513.1571980000081</v>
      </c>
      <c r="EF115">
        <v>123.328591</v>
      </c>
      <c r="EG115">
        <v>7432.1398280000076</v>
      </c>
      <c r="EH115">
        <v>12328.116201000021</v>
      </c>
      <c r="EI115">
        <v>73.421531000000002</v>
      </c>
      <c r="EJ115">
        <v>20527.402865999971</v>
      </c>
      <c r="EK115">
        <v>2155.5896599999951</v>
      </c>
      <c r="EL115">
        <v>3176.467408</v>
      </c>
    </row>
    <row r="116">
      <c r="A116" t="s">
        <v>423</v>
      </c>
      <c r="B116">
        <v>2016</v>
      </c>
      <c r="C116" t="s">
        <v>427</v>
      </c>
      <c r="D116">
        <v>154</v>
      </c>
      <c r="E116" t="s">
        <v>61</v>
      </c>
      <c r="F116" t="s">
        <v>197</v>
      </c>
      <c r="G116" t="s">
        <v>212</v>
      </c>
      <c r="H116">
        <v>5.4114630783508186</v>
      </c>
      <c r="I116">
        <v>16.50941392199989</v>
      </c>
      <c r="J116">
        <v>33.838307548605897</v>
      </c>
      <c r="K116">
        <v>54.123371470819102</v>
      </c>
      <c r="L116">
        <v>58.889259185879418</v>
      </c>
      <c r="M116">
        <v>32.371927874452624</v>
      </c>
      <c r="N116">
        <v>52.155095053898847</v>
      </c>
      <c r="O116">
        <v>58.417569003633062</v>
      </c>
      <c r="P116">
        <v>57.766775667561568</v>
      </c>
      <c r="Q116">
        <v>52.063338421669663</v>
      </c>
      <c r="R116">
        <v>3.7154550998085041</v>
      </c>
      <c r="S116">
        <v>9.7194817541609737</v>
      </c>
      <c r="T116">
        <v>19.26832375456187</v>
      </c>
      <c r="U116">
        <v>34.718298402268942</v>
      </c>
      <c r="V116">
        <v>59.911077831177238</v>
      </c>
      <c r="W116" t="s">
        <v>329</v>
      </c>
      <c r="X116" t="s">
        <v>330</v>
      </c>
      <c r="Y116" t="s">
        <v>331</v>
      </c>
      <c r="Z116" t="s">
        <v>332</v>
      </c>
      <c r="AA116" t="s">
        <v>333</v>
      </c>
      <c r="AB116" t="s">
        <v>334</v>
      </c>
      <c r="AC116" t="s">
        <v>335</v>
      </c>
      <c r="AD116" t="s">
        <v>336</v>
      </c>
      <c r="AE116" t="s">
        <v>337</v>
      </c>
      <c r="AF116" t="s">
        <v>338</v>
      </c>
      <c r="AG116" t="s">
        <v>339</v>
      </c>
      <c r="AH116" t="s">
        <v>340</v>
      </c>
      <c r="AI116" t="s">
        <v>341</v>
      </c>
      <c r="AJ116" t="s">
        <v>342</v>
      </c>
      <c r="AK116" t="s">
        <v>343</v>
      </c>
      <c r="AL116" t="s">
        <v>344</v>
      </c>
      <c r="AM116" t="s">
        <v>345</v>
      </c>
      <c r="AN116" t="s">
        <v>346</v>
      </c>
      <c r="AO116" t="s">
        <v>347</v>
      </c>
      <c r="AP116" t="s">
        <v>348</v>
      </c>
      <c r="AQ116" t="s">
        <v>349</v>
      </c>
      <c r="AR116" t="s">
        <v>350</v>
      </c>
      <c r="AS116" t="s">
        <v>351</v>
      </c>
      <c r="AT116" t="s">
        <v>352</v>
      </c>
      <c r="AU116" t="s">
        <v>353</v>
      </c>
      <c r="AV116" t="s">
        <v>354</v>
      </c>
      <c r="AW116" t="s">
        <v>355</v>
      </c>
      <c r="AX116" t="s">
        <v>356</v>
      </c>
      <c r="AY116" t="s">
        <v>357</v>
      </c>
      <c r="AZ116" t="s">
        <v>358</v>
      </c>
      <c r="BA116" t="s">
        <v>359</v>
      </c>
      <c r="BB116" t="s">
        <v>360</v>
      </c>
      <c r="BC116" t="s">
        <v>361</v>
      </c>
      <c r="BD116" t="s">
        <v>362</v>
      </c>
      <c r="BE116" t="s">
        <v>363</v>
      </c>
      <c r="BF116">
        <v>54.606965796073951</v>
      </c>
      <c r="BG116">
        <v>35.054961613944023</v>
      </c>
      <c r="BH116">
        <v>18.467021692420079</v>
      </c>
      <c r="BI116">
        <v>24.15899193279693</v>
      </c>
      <c r="BJ116">
        <v>3.3420776802222019</v>
      </c>
      <c r="BK116">
        <v>30.138858400489109</v>
      </c>
      <c r="BL116">
        <v>20.241833240646599</v>
      </c>
      <c r="BM116">
        <v>21.562878192582239</v>
      </c>
      <c r="BN116">
        <v>33.874119450830968</v>
      </c>
      <c r="BO116">
        <v>69.398607767843075</v>
      </c>
      <c r="BP116">
        <v>13.533185386959079</v>
      </c>
      <c r="BQ116">
        <v>31.45580345054795</v>
      </c>
      <c r="BR116">
        <v>56.480154058935959</v>
      </c>
      <c r="BS116">
        <v>44.292244318610372</v>
      </c>
      <c r="BT116">
        <v>23.001063852428022</v>
      </c>
      <c r="BU116">
        <v>18.373041211406441</v>
      </c>
      <c r="BV116">
        <v>63.369176057366097</v>
      </c>
      <c r="BW116">
        <v>58.446176545121347</v>
      </c>
      <c r="BX116">
        <v>29.440876047864631</v>
      </c>
      <c r="BY116">
        <v>41.755659970598217</v>
      </c>
      <c r="BZ116">
        <v>33.641654511540331</v>
      </c>
      <c r="CA116">
        <v>36.689788847565637</v>
      </c>
      <c r="CB116">
        <v>65.030078000954049</v>
      </c>
      <c r="CC116">
        <v>47.058888142637443</v>
      </c>
      <c r="CD116">
        <v>20.91221243677893</v>
      </c>
      <c r="CE116">
        <v>61.676698653169751</v>
      </c>
      <c r="CF116">
        <v>41.778701421821197</v>
      </c>
      <c r="CG116">
        <v>32.804399363058749</v>
      </c>
      <c r="CH116">
        <v>84.721373672037501</v>
      </c>
      <c r="CI116">
        <v>51.074047817252321</v>
      </c>
      <c r="CJ116">
        <v>43.146178247141037</v>
      </c>
      <c r="CK116">
        <v>26.15370108299285</v>
      </c>
      <c r="CL116">
        <v>33.123031983844299</v>
      </c>
      <c r="CM116">
        <v>22.272969846611101</v>
      </c>
      <c r="CN116">
        <v>32.608376109312601</v>
      </c>
      <c r="CO116">
        <v>30540.050376999949</v>
      </c>
      <c r="CP116">
        <v>93173.880272000009</v>
      </c>
      <c r="CQ116">
        <v>190969.1537559994</v>
      </c>
      <c r="CR116">
        <v>305454.59268500208</v>
      </c>
      <c r="CS116">
        <v>332350.90339299751</v>
      </c>
      <c r="CT116">
        <v>60352.824025000351</v>
      </c>
      <c r="CU116">
        <v>97243.536699999997</v>
      </c>
      <c r="CV116">
        <v>108909.7001329996</v>
      </c>
      <c r="CW116">
        <v>107678.163847</v>
      </c>
      <c r="CX116">
        <v>97084.326830000209</v>
      </c>
      <c r="CY116">
        <v>14041.62066800002</v>
      </c>
      <c r="CZ116">
        <v>36732.62390799987</v>
      </c>
      <c r="DA116">
        <v>72819.070876000376</v>
      </c>
      <c r="DB116">
        <v>131210.64136899941</v>
      </c>
      <c r="DC116">
        <v>226416.07212700191</v>
      </c>
      <c r="DD116">
        <v>63894.646023000168</v>
      </c>
      <c r="DE116">
        <v>837.34675599999775</v>
      </c>
      <c r="DF116">
        <v>12439.375297999961</v>
      </c>
      <c r="DG116">
        <v>59625.960646999767</v>
      </c>
      <c r="DH116">
        <v>73.721216999999996</v>
      </c>
      <c r="DI116">
        <v>19312.278849999999</v>
      </c>
      <c r="DJ116">
        <v>144.5634729999999</v>
      </c>
      <c r="DK116">
        <v>88.028705999999971</v>
      </c>
      <c r="DL116">
        <v>14007.98210300002</v>
      </c>
      <c r="DM116">
        <v>2269.681033999997</v>
      </c>
      <c r="DN116">
        <v>18235.167687000001</v>
      </c>
      <c r="DO116">
        <v>20035.136722999971</v>
      </c>
      <c r="DP116">
        <v>8544.983855000015</v>
      </c>
      <c r="DQ116">
        <v>11736.75200000001</v>
      </c>
      <c r="DR116">
        <v>17339.41570500001</v>
      </c>
      <c r="DS116">
        <v>25129.085676000021</v>
      </c>
      <c r="DT116">
        <v>50834.280360000077</v>
      </c>
      <c r="DU116">
        <v>96.191610999999952</v>
      </c>
      <c r="DV116">
        <v>53700.337081999533</v>
      </c>
      <c r="DW116">
        <v>114468.59589700081</v>
      </c>
      <c r="DX116">
        <v>1662.596829999995</v>
      </c>
      <c r="DY116">
        <v>2359.8260079999868</v>
      </c>
      <c r="DZ116">
        <v>1523.5883260000051</v>
      </c>
      <c r="EA116">
        <v>1554.956063000003</v>
      </c>
      <c r="EB116">
        <v>20054.648514999979</v>
      </c>
      <c r="EC116">
        <v>1657.6198629999981</v>
      </c>
      <c r="ED116">
        <v>25488.126290999939</v>
      </c>
      <c r="EE116">
        <v>50755.49970499982</v>
      </c>
      <c r="EF116">
        <v>966.94967299999541</v>
      </c>
      <c r="EG116">
        <v>92793.313485999985</v>
      </c>
      <c r="EH116">
        <v>37208.371119999989</v>
      </c>
      <c r="EI116">
        <v>2106.5149830000032</v>
      </c>
      <c r="EJ116">
        <v>146715.98311699971</v>
      </c>
      <c r="EK116">
        <v>5132.3771300000062</v>
      </c>
      <c r="EL116">
        <v>69072.134415000197</v>
      </c>
    </row>
    <row r="117">
      <c r="A117" t="s">
        <v>423</v>
      </c>
      <c r="B117">
        <v>2016</v>
      </c>
      <c r="C117" t="s">
        <v>427</v>
      </c>
      <c r="D117">
        <v>155</v>
      </c>
      <c r="E117" t="s">
        <v>61</v>
      </c>
      <c r="F117" t="s">
        <v>198</v>
      </c>
      <c r="G117" t="s">
        <v>212</v>
      </c>
      <c r="H117">
        <v>3.7597298038898561</v>
      </c>
      <c r="I117">
        <v>8.4894737657494925</v>
      </c>
      <c r="J117">
        <v>11.747700445467441</v>
      </c>
      <c r="K117">
        <v>11.5187038529448</v>
      </c>
      <c r="L117">
        <v>7.7220577847431784</v>
      </c>
      <c r="M117">
        <v>10.03118697260237</v>
      </c>
      <c r="N117">
        <v>9.5398208446132955</v>
      </c>
      <c r="O117">
        <v>8.20494046485444</v>
      </c>
      <c r="P117">
        <v>6.4807190949235638</v>
      </c>
      <c r="Q117">
        <v>4.6347308621694419</v>
      </c>
      <c r="R117">
        <v>2.7483583836754799</v>
      </c>
      <c r="S117">
        <v>6.4525660475954139</v>
      </c>
      <c r="T117">
        <v>9.6852917088829003</v>
      </c>
      <c r="U117">
        <v>12.75235012474298</v>
      </c>
      <c r="V117">
        <v>13.743419468234411</v>
      </c>
      <c r="W117" t="s">
        <v>329</v>
      </c>
      <c r="X117" t="s">
        <v>330</v>
      </c>
      <c r="Y117" t="s">
        <v>331</v>
      </c>
      <c r="Z117" t="s">
        <v>332</v>
      </c>
      <c r="AA117" t="s">
        <v>333</v>
      </c>
      <c r="AB117" t="s">
        <v>334</v>
      </c>
      <c r="AC117" t="s">
        <v>335</v>
      </c>
      <c r="AD117" t="s">
        <v>336</v>
      </c>
      <c r="AE117" t="s">
        <v>337</v>
      </c>
      <c r="AF117" t="s">
        <v>338</v>
      </c>
      <c r="AG117" t="s">
        <v>339</v>
      </c>
      <c r="AH117" t="s">
        <v>340</v>
      </c>
      <c r="AI117" t="s">
        <v>341</v>
      </c>
      <c r="AJ117" t="s">
        <v>342</v>
      </c>
      <c r="AK117" t="s">
        <v>343</v>
      </c>
      <c r="AL117" t="s">
        <v>344</v>
      </c>
      <c r="AM117" t="s">
        <v>345</v>
      </c>
      <c r="AN117" t="s">
        <v>346</v>
      </c>
      <c r="AO117" t="s">
        <v>347</v>
      </c>
      <c r="AP117" t="s">
        <v>348</v>
      </c>
      <c r="AQ117" t="s">
        <v>349</v>
      </c>
      <c r="AR117" t="s">
        <v>350</v>
      </c>
      <c r="AS117" t="s">
        <v>351</v>
      </c>
      <c r="AT117" t="s">
        <v>352</v>
      </c>
      <c r="AU117" t="s">
        <v>353</v>
      </c>
      <c r="AV117" t="s">
        <v>354</v>
      </c>
      <c r="AW117" t="s">
        <v>355</v>
      </c>
      <c r="AX117" t="s">
        <v>356</v>
      </c>
      <c r="AY117" t="s">
        <v>357</v>
      </c>
      <c r="AZ117" t="s">
        <v>358</v>
      </c>
      <c r="BA117" t="s">
        <v>359</v>
      </c>
      <c r="BB117" t="s">
        <v>360</v>
      </c>
      <c r="BC117" t="s">
        <v>361</v>
      </c>
      <c r="BD117" t="s">
        <v>362</v>
      </c>
      <c r="BE117" t="s">
        <v>363</v>
      </c>
      <c r="BF117">
        <v>1.0348948635607429</v>
      </c>
      <c r="BG117">
        <v>16.224583917229349</v>
      </c>
      <c r="BH117">
        <v>14.248959825568379</v>
      </c>
      <c r="BI117">
        <v>4.0547111199849493</v>
      </c>
      <c r="BJ117">
        <v>1.015210375409519</v>
      </c>
      <c r="BK117">
        <v>7.0381318198096006</v>
      </c>
      <c r="BL117">
        <v>4.9153307859583286</v>
      </c>
      <c r="BM117">
        <v>17.336285690667371</v>
      </c>
      <c r="BN117">
        <v>1.1184611941768781</v>
      </c>
      <c r="BO117">
        <v>2.9341006362570821</v>
      </c>
      <c r="BP117">
        <v>18.777064071091559</v>
      </c>
      <c r="BQ117">
        <v>18.266582692994259</v>
      </c>
      <c r="BR117">
        <v>19.50887197088532</v>
      </c>
      <c r="BS117">
        <v>5.1953257302074336</v>
      </c>
      <c r="BT117">
        <v>3.7284464271206068</v>
      </c>
      <c r="BU117">
        <v>14.13236833941358</v>
      </c>
      <c r="BV117">
        <v>24.707967188625791</v>
      </c>
      <c r="BW117">
        <v>28.638006516515009</v>
      </c>
      <c r="BX117">
        <v>4.2402632580541084</v>
      </c>
      <c r="BY117">
        <v>4.5331204318677596</v>
      </c>
      <c r="BZ117">
        <v>17.66032046919895</v>
      </c>
      <c r="CA117">
        <v>15.199696239260421</v>
      </c>
      <c r="CB117">
        <v>16.07970737637244</v>
      </c>
      <c r="CC117">
        <v>33.4982014373116</v>
      </c>
      <c r="CD117">
        <v>5.0864622522470517</v>
      </c>
      <c r="CE117">
        <v>3.9186512622573169</v>
      </c>
      <c r="CF117">
        <v>15.14447092201299</v>
      </c>
      <c r="CG117">
        <v>9.7317041823341999</v>
      </c>
      <c r="CH117">
        <v>1.9508716135593041</v>
      </c>
      <c r="CI117">
        <v>2.882876020077783</v>
      </c>
      <c r="CJ117">
        <v>2.878055712405045</v>
      </c>
      <c r="CK117">
        <v>8.9112611383012776</v>
      </c>
      <c r="CL117">
        <v>5.5076841635754734</v>
      </c>
      <c r="CM117">
        <v>35.303745655146869</v>
      </c>
      <c r="CN117">
        <v>19.1526677352863</v>
      </c>
      <c r="CO117">
        <v>21218.353697000039</v>
      </c>
      <c r="CP117">
        <v>47911.889299000009</v>
      </c>
      <c r="CQ117">
        <v>66299.072713000452</v>
      </c>
      <c r="CR117">
        <v>65007.794193999987</v>
      </c>
      <c r="CS117">
        <v>43580.661674000279</v>
      </c>
      <c r="CT117">
        <v>18701.711695000002</v>
      </c>
      <c r="CU117">
        <v>17787.062173999981</v>
      </c>
      <c r="CV117">
        <v>15296.727009999981</v>
      </c>
      <c r="CW117">
        <v>12080.160689000029</v>
      </c>
      <c r="CX117">
        <v>8642.5446279999924</v>
      </c>
      <c r="CY117">
        <v>10386.72379200001</v>
      </c>
      <c r="CZ117">
        <v>24386.041134999999</v>
      </c>
      <c r="DA117">
        <v>36602.765886000103</v>
      </c>
      <c r="DB117">
        <v>48194.874629000107</v>
      </c>
      <c r="DC117">
        <v>51939.159939000187</v>
      </c>
      <c r="DD117">
        <v>1210.912198</v>
      </c>
      <c r="DE117">
        <v>387.55149300000119</v>
      </c>
      <c r="DF117">
        <v>9598.0912260000168</v>
      </c>
      <c r="DG117">
        <v>10007.290301999999</v>
      </c>
      <c r="DH117">
        <v>22.394017000000002</v>
      </c>
      <c r="DI117">
        <v>4509.8710269999856</v>
      </c>
      <c r="DJ117">
        <v>35.104393999999999</v>
      </c>
      <c r="DK117">
        <v>70.773983999999999</v>
      </c>
      <c r="DL117">
        <v>462.51783499999999</v>
      </c>
      <c r="DM117">
        <v>95.959742999999989</v>
      </c>
      <c r="DN117">
        <v>25300.984374000062</v>
      </c>
      <c r="DO117">
        <v>11634.52977100001</v>
      </c>
      <c r="DP117">
        <v>2951.5322470000001</v>
      </c>
      <c r="DQ117">
        <v>1376.680061999999</v>
      </c>
      <c r="DR117">
        <v>2810.6996680000002</v>
      </c>
      <c r="DS117">
        <v>19329.053405999999</v>
      </c>
      <c r="DT117">
        <v>19820.546981000021</v>
      </c>
      <c r="DU117">
        <v>47.132868999999971</v>
      </c>
      <c r="DV117">
        <v>7734.2659879999946</v>
      </c>
      <c r="DW117">
        <v>12427.05614599999</v>
      </c>
      <c r="DX117">
        <v>872.78682499999991</v>
      </c>
      <c r="DY117">
        <v>977.61910400000022</v>
      </c>
      <c r="DZ117">
        <v>376.73112500000082</v>
      </c>
      <c r="EA117">
        <v>1106.8733980000011</v>
      </c>
      <c r="EB117">
        <v>4877.8776019999987</v>
      </c>
      <c r="EC117">
        <v>105.317475</v>
      </c>
      <c r="ED117">
        <v>9239.2576679999856</v>
      </c>
      <c r="EE117">
        <v>15057.050833000019</v>
      </c>
      <c r="EF117">
        <v>22.265865000000009</v>
      </c>
      <c r="EG117">
        <v>5237.7211069999976</v>
      </c>
      <c r="EH117">
        <v>2481.9756789999992</v>
      </c>
      <c r="EI117">
        <v>717.74564700000019</v>
      </c>
      <c r="EJ117">
        <v>24395.87345599999</v>
      </c>
      <c r="EK117">
        <v>8135.0685629999998</v>
      </c>
      <c r="EL117">
        <v>40569.810523000007</v>
      </c>
    </row>
    <row r="118">
      <c r="A118" t="s">
        <v>423</v>
      </c>
      <c r="B118">
        <v>2016</v>
      </c>
      <c r="C118" t="s">
        <v>427</v>
      </c>
      <c r="D118">
        <v>156</v>
      </c>
      <c r="E118" t="s">
        <v>61</v>
      </c>
      <c r="F118" t="s">
        <v>199</v>
      </c>
      <c r="G118" t="s">
        <v>212</v>
      </c>
      <c r="H118">
        <v>0.25635136993809282</v>
      </c>
      <c r="I118">
        <v>0.67759759238704154</v>
      </c>
      <c r="J118">
        <v>1.3194700746918879</v>
      </c>
      <c r="K118">
        <v>2.2427497655145681</v>
      </c>
      <c r="L118">
        <v>1.750516262415821</v>
      </c>
      <c r="M118">
        <v>2.42694749994644</v>
      </c>
      <c r="N118">
        <v>3.8568448046876131</v>
      </c>
      <c r="O118">
        <v>3.215369452179897</v>
      </c>
      <c r="P118">
        <v>2.2093152105596019</v>
      </c>
      <c r="Q118">
        <v>1.960705383189369</v>
      </c>
      <c r="R118">
        <v>0.18757934225768541</v>
      </c>
      <c r="S118">
        <v>0.35214012426962171</v>
      </c>
      <c r="T118">
        <v>0.58102521472128288</v>
      </c>
      <c r="U118">
        <v>0.68953903329745769</v>
      </c>
      <c r="V118">
        <v>0.77472247816622997</v>
      </c>
      <c r="W118" t="s">
        <v>329</v>
      </c>
      <c r="X118" t="s">
        <v>330</v>
      </c>
      <c r="Y118" t="s">
        <v>331</v>
      </c>
      <c r="Z118" t="s">
        <v>332</v>
      </c>
      <c r="AA118" t="s">
        <v>333</v>
      </c>
      <c r="AB118" t="s">
        <v>334</v>
      </c>
      <c r="AC118" t="s">
        <v>335</v>
      </c>
      <c r="AD118" t="s">
        <v>336</v>
      </c>
      <c r="AE118" t="s">
        <v>337</v>
      </c>
      <c r="AF118" t="s">
        <v>338</v>
      </c>
      <c r="AG118" t="s">
        <v>339</v>
      </c>
      <c r="AH118" t="s">
        <v>340</v>
      </c>
      <c r="AI118" t="s">
        <v>341</v>
      </c>
      <c r="AJ118" t="s">
        <v>342</v>
      </c>
      <c r="AK118" t="s">
        <v>343</v>
      </c>
      <c r="AL118" t="s">
        <v>344</v>
      </c>
      <c r="AM118" t="s">
        <v>345</v>
      </c>
      <c r="AN118" t="s">
        <v>346</v>
      </c>
      <c r="AO118" t="s">
        <v>347</v>
      </c>
      <c r="AP118" t="s">
        <v>348</v>
      </c>
      <c r="AQ118" t="s">
        <v>349</v>
      </c>
      <c r="AR118" t="s">
        <v>350</v>
      </c>
      <c r="AS118" t="s">
        <v>351</v>
      </c>
      <c r="AT118" t="s">
        <v>352</v>
      </c>
      <c r="AU118" t="s">
        <v>353</v>
      </c>
      <c r="AV118" t="s">
        <v>354</v>
      </c>
      <c r="AW118" t="s">
        <v>355</v>
      </c>
      <c r="AX118" t="s">
        <v>356</v>
      </c>
      <c r="AY118" t="s">
        <v>357</v>
      </c>
      <c r="AZ118" t="s">
        <v>358</v>
      </c>
      <c r="BA118" t="s">
        <v>359</v>
      </c>
      <c r="BB118" t="s">
        <v>360</v>
      </c>
      <c r="BC118" t="s">
        <v>361</v>
      </c>
      <c r="BD118" t="s">
        <v>362</v>
      </c>
      <c r="BE118" t="s">
        <v>363</v>
      </c>
      <c r="BF118">
        <v>1.0365489864739781</v>
      </c>
      <c r="BG118">
        <v>4.2825163274940694</v>
      </c>
      <c r="BH118">
        <v>0.54783302835994463</v>
      </c>
      <c r="BI118">
        <v>0.45217627423553719</v>
      </c>
      <c r="BJ118">
        <v>3.43642897786569</v>
      </c>
      <c r="BK118">
        <v>0.39981029700973642</v>
      </c>
      <c r="BL118">
        <v>0.64783273835707744</v>
      </c>
      <c r="BM118">
        <v>0.1084959647859379</v>
      </c>
      <c r="BN118">
        <v>2.942384937204201</v>
      </c>
      <c r="BO118">
        <v>0.29514957473576942</v>
      </c>
      <c r="BP118">
        <v>0.99830184020224944</v>
      </c>
      <c r="BQ118">
        <v>0.30001610838111348</v>
      </c>
      <c r="BR118">
        <v>0.31592129760052262</v>
      </c>
      <c r="BS118">
        <v>4.1668971379734936</v>
      </c>
      <c r="BT118">
        <v>0.28971549300413901</v>
      </c>
      <c r="BU118">
        <v>1.7761106669347131</v>
      </c>
      <c r="BV118">
        <v>0.1394555537329264</v>
      </c>
      <c r="BW118">
        <v>0</v>
      </c>
      <c r="BX118">
        <v>0.42097943476522959</v>
      </c>
      <c r="BY118">
        <v>3.2227340846359311</v>
      </c>
      <c r="BZ118">
        <v>1.7386542013894219</v>
      </c>
      <c r="CA118">
        <v>0.47845455877012011</v>
      </c>
      <c r="CB118">
        <v>0.38150126108078058</v>
      </c>
      <c r="CC118">
        <v>1.363779177022225</v>
      </c>
      <c r="CD118">
        <v>0.2178843227365366</v>
      </c>
      <c r="CE118">
        <v>0.012137840754049001</v>
      </c>
      <c r="CF118">
        <v>0.62333418921280792</v>
      </c>
      <c r="CG118">
        <v>1.1804738750614949</v>
      </c>
      <c r="CH118">
        <v>0.39570681997467022</v>
      </c>
      <c r="CI118">
        <v>0.64645570426757004</v>
      </c>
      <c r="CJ118">
        <v>7.0436615970524459</v>
      </c>
      <c r="CK118">
        <v>0.0228532555744697</v>
      </c>
      <c r="CL118">
        <v>0.73063607023069643</v>
      </c>
      <c r="CM118">
        <v>1.014057523791428</v>
      </c>
      <c r="CN118">
        <v>1.193244602948103</v>
      </c>
      <c r="CO118">
        <v>1446.7406759999999</v>
      </c>
      <c r="CP118">
        <v>3824.1452570000019</v>
      </c>
      <c r="CQ118">
        <v>7446.5332879999924</v>
      </c>
      <c r="CR118">
        <v>12657.34556999999</v>
      </c>
      <c r="CS118">
        <v>9879.3170309999932</v>
      </c>
      <c r="CT118">
        <v>4524.6960870000021</v>
      </c>
      <c r="CU118">
        <v>7191.1139060000069</v>
      </c>
      <c r="CV118">
        <v>5994.5137880000011</v>
      </c>
      <c r="CW118">
        <v>4118.1977439999991</v>
      </c>
      <c r="CX118">
        <v>3656.1958570000002</v>
      </c>
      <c r="CY118">
        <v>708.90857200000016</v>
      </c>
      <c r="CZ118">
        <v>1330.835437</v>
      </c>
      <c r="DA118">
        <v>2195.8171780000011</v>
      </c>
      <c r="DB118">
        <v>2605.9704239999992</v>
      </c>
      <c r="DC118">
        <v>2927.832828999999</v>
      </c>
      <c r="DD118">
        <v>1212.8476579999999</v>
      </c>
      <c r="DE118">
        <v>102.29510999999999</v>
      </c>
      <c r="DF118">
        <v>369.02001600000011</v>
      </c>
      <c r="DG118">
        <v>1116.000403</v>
      </c>
      <c r="DH118">
        <v>75.802464999999998</v>
      </c>
      <c r="DI118">
        <v>256.18913099999992</v>
      </c>
      <c r="DJ118">
        <v>4.626703</v>
      </c>
      <c r="DK118">
        <v>0.44292599999999999</v>
      </c>
      <c r="DL118">
        <v>1216.7659619999999</v>
      </c>
      <c r="DM118">
        <v>9.6528650000000003</v>
      </c>
      <c r="DN118">
        <v>1345.152744</v>
      </c>
      <c r="DO118">
        <v>191.08918200000011</v>
      </c>
      <c r="DP118">
        <v>47.796300000000002</v>
      </c>
      <c r="DQ118">
        <v>1104.16257</v>
      </c>
      <c r="DR118">
        <v>218.40282699999989</v>
      </c>
      <c r="DS118">
        <v>2429.2133569999978</v>
      </c>
      <c r="DT118">
        <v>111.870205</v>
      </c>
      <c r="DU118">
        <v>0</v>
      </c>
      <c r="DV118">
        <v>767.86905100000035</v>
      </c>
      <c r="DW118">
        <v>8834.7746359999874</v>
      </c>
      <c r="DX118">
        <v>85.925647999999995</v>
      </c>
      <c r="DY118">
        <v>30.773399000000001</v>
      </c>
      <c r="DZ118">
        <v>8.9381850000000007</v>
      </c>
      <c r="EA118">
        <v>45.063043000000022</v>
      </c>
      <c r="EB118">
        <v>208.94936499999989</v>
      </c>
      <c r="EC118">
        <v>0.32621600000000001</v>
      </c>
      <c r="ED118">
        <v>380.28038199999992</v>
      </c>
      <c r="EE118">
        <v>1826.4483600000001</v>
      </c>
      <c r="EF118">
        <v>4.5163169999999999</v>
      </c>
      <c r="EG118">
        <v>1174.5058280000001</v>
      </c>
      <c r="EH118">
        <v>6074.307978000008</v>
      </c>
      <c r="EI118">
        <v>1.8406849999999999</v>
      </c>
      <c r="EJ118">
        <v>3236.2976129999979</v>
      </c>
      <c r="EK118">
        <v>233.6700350000001</v>
      </c>
      <c r="EL118">
        <v>2527.5699510000022</v>
      </c>
    </row>
    <row r="119">
      <c r="A119" t="s">
        <v>423</v>
      </c>
      <c r="B119">
        <v>2016</v>
      </c>
      <c r="C119" t="s">
        <v>427</v>
      </c>
      <c r="D119">
        <v>157</v>
      </c>
      <c r="E119" t="s">
        <v>61</v>
      </c>
      <c r="F119" t="s">
        <v>200</v>
      </c>
      <c r="G119" t="s">
        <v>212</v>
      </c>
      <c r="H119">
        <v>0.038681468530974102</v>
      </c>
      <c r="I119">
        <v>0.1093684803030963</v>
      </c>
      <c r="J119">
        <v>0.13886605562294069</v>
      </c>
      <c r="K119">
        <v>0.18782056967436539</v>
      </c>
      <c r="L119">
        <v>0.14362527482441159</v>
      </c>
      <c r="M119">
        <v>0.23969284784540379</v>
      </c>
      <c r="N119">
        <v>0.32158762031935778</v>
      </c>
      <c r="O119">
        <v>0.23578424553739161</v>
      </c>
      <c r="P119">
        <v>0.1705038440292761</v>
      </c>
      <c r="Q119">
        <v>0.11756698069142241</v>
      </c>
      <c r="R119">
        <v>0.027254540052271702</v>
      </c>
      <c r="S119">
        <v>0.081735326725036195</v>
      </c>
      <c r="T119">
        <v>0.077267551543561103</v>
      </c>
      <c r="U119">
        <v>0.098925155091923803</v>
      </c>
      <c r="V119">
        <v>0.102912296573567</v>
      </c>
      <c r="W119" t="s">
        <v>329</v>
      </c>
      <c r="X119" t="s">
        <v>330</v>
      </c>
      <c r="Y119" t="s">
        <v>331</v>
      </c>
      <c r="Z119" t="s">
        <v>332</v>
      </c>
      <c r="AA119" t="s">
        <v>333</v>
      </c>
      <c r="AB119" t="s">
        <v>334</v>
      </c>
      <c r="AC119" t="s">
        <v>335</v>
      </c>
      <c r="AD119" t="s">
        <v>336</v>
      </c>
      <c r="AE119" t="s">
        <v>337</v>
      </c>
      <c r="AF119" t="s">
        <v>338</v>
      </c>
      <c r="AG119" t="s">
        <v>339</v>
      </c>
      <c r="AH119" t="s">
        <v>340</v>
      </c>
      <c r="AI119" t="s">
        <v>341</v>
      </c>
      <c r="AJ119" t="s">
        <v>342</v>
      </c>
      <c r="AK119" t="s">
        <v>343</v>
      </c>
      <c r="AL119" t="s">
        <v>344</v>
      </c>
      <c r="AM119" t="s">
        <v>345</v>
      </c>
      <c r="AN119" t="s">
        <v>346</v>
      </c>
      <c r="AO119" t="s">
        <v>347</v>
      </c>
      <c r="AP119" t="s">
        <v>348</v>
      </c>
      <c r="AQ119" t="s">
        <v>349</v>
      </c>
      <c r="AR119" t="s">
        <v>350</v>
      </c>
      <c r="AS119" t="s">
        <v>351</v>
      </c>
      <c r="AT119" t="s">
        <v>352</v>
      </c>
      <c r="AU119" t="s">
        <v>353</v>
      </c>
      <c r="AV119" t="s">
        <v>354</v>
      </c>
      <c r="AW119" t="s">
        <v>355</v>
      </c>
      <c r="AX119" t="s">
        <v>356</v>
      </c>
      <c r="AY119" t="s">
        <v>357</v>
      </c>
      <c r="AZ119" t="s">
        <v>358</v>
      </c>
      <c r="BA119" t="s">
        <v>359</v>
      </c>
      <c r="BB119" t="s">
        <v>360</v>
      </c>
      <c r="BC119" t="s">
        <v>361</v>
      </c>
      <c r="BD119" t="s">
        <v>362</v>
      </c>
      <c r="BE119" t="s">
        <v>363</v>
      </c>
      <c r="BF119">
        <v>0.0022698488144882001</v>
      </c>
      <c r="BG119">
        <v>0.42913480267262988</v>
      </c>
      <c r="BH119">
        <v>0.084166306293416204</v>
      </c>
      <c r="BI119">
        <v>0.14731891252447801</v>
      </c>
      <c r="BJ119">
        <v>0</v>
      </c>
      <c r="BK119">
        <v>0.029140484350085</v>
      </c>
      <c r="BL119">
        <v>0.16137321442311189</v>
      </c>
      <c r="BM119">
        <v>0.65973358624612177</v>
      </c>
      <c r="BN119">
        <v>0.76246975406346551</v>
      </c>
      <c r="BO119">
        <v>0.046544421049906297</v>
      </c>
      <c r="BP119">
        <v>0.0588371691677676</v>
      </c>
      <c r="BQ119">
        <v>0.071461588491450803</v>
      </c>
      <c r="BR119">
        <v>0.18573145432834831</v>
      </c>
      <c r="BS119">
        <v>0.23027677584966069</v>
      </c>
      <c r="BT119">
        <v>0.072149842970471806</v>
      </c>
      <c r="BU119">
        <v>0.46803902482997928</v>
      </c>
      <c r="BV119">
        <v>0.027314245497444201</v>
      </c>
      <c r="BW119">
        <v>0</v>
      </c>
      <c r="BX119">
        <v>0.1160538446939879</v>
      </c>
      <c r="BY119">
        <v>0.093565927581100702</v>
      </c>
      <c r="BZ119">
        <v>0.1612361214682313</v>
      </c>
      <c r="CA119">
        <v>0.062668214416389506</v>
      </c>
      <c r="CB119">
        <v>0.034077797545808697</v>
      </c>
      <c r="CC119">
        <v>0.1175786983339684</v>
      </c>
      <c r="CD119">
        <v>0.1180527469831365</v>
      </c>
      <c r="CE119">
        <v>0</v>
      </c>
      <c r="CF119">
        <v>0.017648081510251299</v>
      </c>
      <c r="CG119">
        <v>0.080279729578406206</v>
      </c>
      <c r="CH119">
        <v>0.074725424633403106</v>
      </c>
      <c r="CI119">
        <v>0.045904694151954598</v>
      </c>
      <c r="CJ119">
        <v>0.23790358987941981</v>
      </c>
      <c r="CK119">
        <v>0.051655532588262498</v>
      </c>
      <c r="CL119">
        <v>0.0634135887647366</v>
      </c>
      <c r="CM119">
        <v>0.1972671492236929</v>
      </c>
      <c r="CN119">
        <v>0.20480705650523881</v>
      </c>
      <c r="CO119">
        <v>218.30214499999991</v>
      </c>
      <c r="CP119">
        <v>617.24091099999987</v>
      </c>
      <c r="CQ119">
        <v>783.70152199999984</v>
      </c>
      <c r="CR119">
        <v>1059.9978169999999</v>
      </c>
      <c r="CS119">
        <v>810.57208900000035</v>
      </c>
      <c r="CT119">
        <v>446.87299200000012</v>
      </c>
      <c r="CU119">
        <v>599.60235000000011</v>
      </c>
      <c r="CV119">
        <v>439.57994000000002</v>
      </c>
      <c r="CW119">
        <v>317.82180399999999</v>
      </c>
      <c r="CX119">
        <v>219.231258</v>
      </c>
      <c r="CY119">
        <v>103.001625</v>
      </c>
      <c r="CZ119">
        <v>308.90052500000002</v>
      </c>
      <c r="DA119">
        <v>292.01042000000001</v>
      </c>
      <c r="DB119">
        <v>373.86720099999991</v>
      </c>
      <c r="DC119">
        <v>388.92636900000008</v>
      </c>
      <c r="DD119">
        <v>2.65591</v>
      </c>
      <c r="DE119">
        <v>10.250607</v>
      </c>
      <c r="DF119">
        <v>56.694375999999998</v>
      </c>
      <c r="DG119">
        <v>363.5926409999999</v>
      </c>
      <c r="DH119">
        <v>0</v>
      </c>
      <c r="DI119">
        <v>18.672543999999998</v>
      </c>
      <c r="DJ119">
        <v>1.152498</v>
      </c>
      <c r="DK119">
        <v>2.6933090000000002</v>
      </c>
      <c r="DL119">
        <v>315.30451099999999</v>
      </c>
      <c r="DM119">
        <v>1.522235</v>
      </c>
      <c r="DN119">
        <v>79.279608999999994</v>
      </c>
      <c r="DO119">
        <v>45.516010999999999</v>
      </c>
      <c r="DP119">
        <v>28.099644999999992</v>
      </c>
      <c r="DQ119">
        <v>61.019744000000003</v>
      </c>
      <c r="DR119">
        <v>54.390358999999997</v>
      </c>
      <c r="DS119">
        <v>640.14403600000003</v>
      </c>
      <c r="DT119">
        <v>21.911283999999998</v>
      </c>
      <c r="DU119">
        <v>0</v>
      </c>
      <c r="DV119">
        <v>211.68291900000011</v>
      </c>
      <c r="DW119">
        <v>256.50080400000002</v>
      </c>
      <c r="DX119">
        <v>7.9684149999999976</v>
      </c>
      <c r="DY119">
        <v>4.0307149999999998</v>
      </c>
      <c r="DZ119">
        <v>0.79840800000000001</v>
      </c>
      <c r="EA119">
        <v>3.885126000000001</v>
      </c>
      <c r="EB119">
        <v>113.211663</v>
      </c>
      <c r="EC119">
        <v>0</v>
      </c>
      <c r="ED119">
        <v>10.766647000000001</v>
      </c>
      <c r="EE119">
        <v>124.21010200000001</v>
      </c>
      <c r="EF119">
        <v>0.85286300000000004</v>
      </c>
      <c r="EG119">
        <v>83.401431000000002</v>
      </c>
      <c r="EH119">
        <v>205.16313199999999</v>
      </c>
      <c r="EI119">
        <v>4.1605259999999999</v>
      </c>
      <c r="EJ119">
        <v>280.88573000000008</v>
      </c>
      <c r="EK119">
        <v>45.456417000000002</v>
      </c>
      <c r="EL119">
        <v>433.82904099999979</v>
      </c>
    </row>
    <row r="120">
      <c r="A120" t="s">
        <v>423</v>
      </c>
      <c r="B120">
        <v>2016</v>
      </c>
      <c r="C120" t="s">
        <v>427</v>
      </c>
      <c r="D120">
        <v>158</v>
      </c>
      <c r="E120" t="s">
        <v>61</v>
      </c>
      <c r="F120" t="s">
        <v>201</v>
      </c>
      <c r="G120" t="s">
        <v>212</v>
      </c>
      <c r="H120">
        <v>0.25608557380448382</v>
      </c>
      <c r="I120">
        <v>0.66591656050900572</v>
      </c>
      <c r="J120">
        <v>1.126966363447842</v>
      </c>
      <c r="K120">
        <v>1.032452982101445</v>
      </c>
      <c r="L120">
        <v>0.56482081474306767</v>
      </c>
      <c r="M120">
        <v>0.63764441430216667</v>
      </c>
      <c r="N120">
        <v>0.83418412524104368</v>
      </c>
      <c r="O120">
        <v>0.77321343450131252</v>
      </c>
      <c r="P120">
        <v>0.38658782196341029</v>
      </c>
      <c r="Q120">
        <v>0.28997157137953161</v>
      </c>
      <c r="R120">
        <v>0.19793597870323851</v>
      </c>
      <c r="S120">
        <v>0.47493180343835489</v>
      </c>
      <c r="T120">
        <v>0.86319100583944108</v>
      </c>
      <c r="U120">
        <v>1.271200290460563</v>
      </c>
      <c r="V120">
        <v>1.196471836090846</v>
      </c>
      <c r="W120" t="s">
        <v>329</v>
      </c>
      <c r="X120" t="s">
        <v>330</v>
      </c>
      <c r="Y120" t="s">
        <v>331</v>
      </c>
      <c r="Z120" t="s">
        <v>332</v>
      </c>
      <c r="AA120" t="s">
        <v>333</v>
      </c>
      <c r="AB120" t="s">
        <v>334</v>
      </c>
      <c r="AC120" t="s">
        <v>335</v>
      </c>
      <c r="AD120" t="s">
        <v>336</v>
      </c>
      <c r="AE120" t="s">
        <v>337</v>
      </c>
      <c r="AF120" t="s">
        <v>338</v>
      </c>
      <c r="AG120" t="s">
        <v>339</v>
      </c>
      <c r="AH120" t="s">
        <v>340</v>
      </c>
      <c r="AI120" t="s">
        <v>341</v>
      </c>
      <c r="AJ120" t="s">
        <v>342</v>
      </c>
      <c r="AK120" t="s">
        <v>343</v>
      </c>
      <c r="AL120" t="s">
        <v>344</v>
      </c>
      <c r="AM120" t="s">
        <v>345</v>
      </c>
      <c r="AN120" t="s">
        <v>346</v>
      </c>
      <c r="AO120" t="s">
        <v>347</v>
      </c>
      <c r="AP120" t="s">
        <v>348</v>
      </c>
      <c r="AQ120" t="s">
        <v>349</v>
      </c>
      <c r="AR120" t="s">
        <v>350</v>
      </c>
      <c r="AS120" t="s">
        <v>351</v>
      </c>
      <c r="AT120" t="s">
        <v>352</v>
      </c>
      <c r="AU120" t="s">
        <v>353</v>
      </c>
      <c r="AV120" t="s">
        <v>354</v>
      </c>
      <c r="AW120" t="s">
        <v>355</v>
      </c>
      <c r="AX120" t="s">
        <v>356</v>
      </c>
      <c r="AY120" t="s">
        <v>357</v>
      </c>
      <c r="AZ120" t="s">
        <v>358</v>
      </c>
      <c r="BA120" t="s">
        <v>359</v>
      </c>
      <c r="BB120" t="s">
        <v>360</v>
      </c>
      <c r="BC120" t="s">
        <v>361</v>
      </c>
      <c r="BD120" t="s">
        <v>362</v>
      </c>
      <c r="BE120" t="s">
        <v>363</v>
      </c>
      <c r="BF120">
        <v>0</v>
      </c>
      <c r="BG120">
        <v>0.50037156665897475</v>
      </c>
      <c r="BH120">
        <v>1.4383577863934509</v>
      </c>
      <c r="BI120">
        <v>0.46333553252942272</v>
      </c>
      <c r="BJ120">
        <v>0</v>
      </c>
      <c r="BK120">
        <v>1.8358752278120971</v>
      </c>
      <c r="BL120">
        <v>0</v>
      </c>
      <c r="BM120">
        <v>0.42177859587767808</v>
      </c>
      <c r="BN120">
        <v>0</v>
      </c>
      <c r="BO120">
        <v>0</v>
      </c>
      <c r="BP120">
        <v>0.23278013584373911</v>
      </c>
      <c r="BQ120">
        <v>0.11868572028558</v>
      </c>
      <c r="BR120">
        <v>0.035284927523821299</v>
      </c>
      <c r="BS120">
        <v>0.026100883871377399</v>
      </c>
      <c r="BT120">
        <v>0.26568626513144539</v>
      </c>
      <c r="BU120">
        <v>3.6192752830503201</v>
      </c>
      <c r="BV120">
        <v>0.021469285889132699</v>
      </c>
      <c r="BW120">
        <v>0.29892297330644002</v>
      </c>
      <c r="BX120">
        <v>0.27582355449480839</v>
      </c>
      <c r="BY120">
        <v>0.83201188933438286</v>
      </c>
      <c r="BZ120">
        <v>0.084467220891150593</v>
      </c>
      <c r="CA120">
        <v>0.34532974384284221</v>
      </c>
      <c r="CB120">
        <v>0.11561131240098101</v>
      </c>
      <c r="CC120">
        <v>0.035674126757414999</v>
      </c>
      <c r="CD120">
        <v>0.48181747070099967</v>
      </c>
      <c r="CE120">
        <v>0</v>
      </c>
      <c r="CF120">
        <v>0.057757345748868399</v>
      </c>
      <c r="CG120">
        <v>0.31980567137581489</v>
      </c>
      <c r="CH120">
        <v>0.053946754872743502</v>
      </c>
      <c r="CI120">
        <v>0.055026941920704703</v>
      </c>
      <c r="CJ120">
        <v>0.43036500962817509</v>
      </c>
      <c r="CK120">
        <v>0.058906754489735702</v>
      </c>
      <c r="CL120">
        <v>0.31489883266699809</v>
      </c>
      <c r="CM120">
        <v>6.5484614785390267</v>
      </c>
      <c r="CN120">
        <v>2.1334957483592638</v>
      </c>
      <c r="CO120">
        <v>1445.240633000001</v>
      </c>
      <c r="CP120">
        <v>3758.2212290000011</v>
      </c>
      <c r="CQ120">
        <v>6360.1234319999849</v>
      </c>
      <c r="CR120">
        <v>5826.8266839999924</v>
      </c>
      <c r="CS120">
        <v>3187.6561300000012</v>
      </c>
      <c r="CT120">
        <v>1188.796703</v>
      </c>
      <c r="CU120">
        <v>1555.342091</v>
      </c>
      <c r="CV120">
        <v>1441.525978000001</v>
      </c>
      <c r="CW120">
        <v>720.60568299999954</v>
      </c>
      <c r="CX120">
        <v>540.72012399999994</v>
      </c>
      <c r="CY120">
        <v>748.04885399999978</v>
      </c>
      <c r="CZ120">
        <v>1794.899333000001</v>
      </c>
      <c r="DA120">
        <v>3262.181382999996</v>
      </c>
      <c r="DB120">
        <v>4804.2390639999894</v>
      </c>
      <c r="DC120">
        <v>4521.708894999997</v>
      </c>
      <c r="DD120">
        <v>0</v>
      </c>
      <c r="DE120">
        <v>11.952216999999999</v>
      </c>
      <c r="DF120">
        <v>968.87698600000044</v>
      </c>
      <c r="DG120">
        <v>1143.542177</v>
      </c>
      <c r="DH120">
        <v>0</v>
      </c>
      <c r="DI120">
        <v>1176.3861079999999</v>
      </c>
      <c r="DJ120">
        <v>0</v>
      </c>
      <c r="DK120">
        <v>1.7218770000000001</v>
      </c>
      <c r="DL120">
        <v>0</v>
      </c>
      <c r="DM120">
        <v>0</v>
      </c>
      <c r="DN120">
        <v>313.65747900000002</v>
      </c>
      <c r="DO120">
        <v>75.594465</v>
      </c>
      <c r="DP120">
        <v>5.3383200000000004</v>
      </c>
      <c r="DQ120">
        <v>6.9163259999999998</v>
      </c>
      <c r="DR120">
        <v>200.28832700000001</v>
      </c>
      <c r="DS120">
        <v>4950.1374119999946</v>
      </c>
      <c r="DT120">
        <v>17.222501000000001</v>
      </c>
      <c r="DU120">
        <v>0.49197200000000002</v>
      </c>
      <c r="DV120">
        <v>503.10384200000021</v>
      </c>
      <c r="DW120">
        <v>2280.870014000001</v>
      </c>
      <c r="DX120">
        <v>4.174436</v>
      </c>
      <c r="DY120">
        <v>22.211033</v>
      </c>
      <c r="DZ120">
        <v>2.7086549999999998</v>
      </c>
      <c r="EA120">
        <v>1.1787719999999999</v>
      </c>
      <c r="EB120">
        <v>462.05919399999988</v>
      </c>
      <c r="EC120">
        <v>0</v>
      </c>
      <c r="ED120">
        <v>35.236291999999999</v>
      </c>
      <c r="EE120">
        <v>494.80853100000019</v>
      </c>
      <c r="EF120">
        <v>0.61570999999999998</v>
      </c>
      <c r="EG120">
        <v>99.975085000000007</v>
      </c>
      <c r="EH120">
        <v>371.13787700000012</v>
      </c>
      <c r="EI120">
        <v>4.7445659999999998</v>
      </c>
      <c r="EJ120">
        <v>1394.820735</v>
      </c>
      <c r="EK120">
        <v>1508.9668850000021</v>
      </c>
      <c r="EL120">
        <v>4519.2408419999983</v>
      </c>
    </row>
    <row r="121">
      <c r="A121" t="s">
        <v>423</v>
      </c>
      <c r="B121">
        <v>2016</v>
      </c>
      <c r="C121" t="s">
        <v>427</v>
      </c>
      <c r="D121">
        <v>159</v>
      </c>
      <c r="E121" t="s">
        <v>61</v>
      </c>
      <c r="F121" t="s">
        <v>202</v>
      </c>
      <c r="G121" t="s">
        <v>212</v>
      </c>
      <c r="H121">
        <v>3.6456998323049081</v>
      </c>
      <c r="I121">
        <v>6.5594250537018102</v>
      </c>
      <c r="J121">
        <v>6.0970173330120883</v>
      </c>
      <c r="K121">
        <v>4.9281822402462234</v>
      </c>
      <c r="L121">
        <v>3.0317805868777872</v>
      </c>
      <c r="M121">
        <v>5.9742653127821814</v>
      </c>
      <c r="N121">
        <v>4.2053464219009138</v>
      </c>
      <c r="O121">
        <v>3.395511062674661</v>
      </c>
      <c r="P121">
        <v>2.7946456817960001</v>
      </c>
      <c r="Q121">
        <v>1.4999263714288611</v>
      </c>
      <c r="R121">
        <v>2.6554136600786791</v>
      </c>
      <c r="S121">
        <v>6.2768606036461572</v>
      </c>
      <c r="T121">
        <v>6.5356460475245637</v>
      </c>
      <c r="U121">
        <v>6.0779090231514026</v>
      </c>
      <c r="V121">
        <v>5.8699175517909534</v>
      </c>
      <c r="W121" t="s">
        <v>329</v>
      </c>
      <c r="X121" t="s">
        <v>330</v>
      </c>
      <c r="Y121" t="s">
        <v>331</v>
      </c>
      <c r="Z121" t="s">
        <v>332</v>
      </c>
      <c r="AA121" t="s">
        <v>333</v>
      </c>
      <c r="AB121" t="s">
        <v>334</v>
      </c>
      <c r="AC121" t="s">
        <v>335</v>
      </c>
      <c r="AD121" t="s">
        <v>336</v>
      </c>
      <c r="AE121" t="s">
        <v>337</v>
      </c>
      <c r="AF121" t="s">
        <v>338</v>
      </c>
      <c r="AG121" t="s">
        <v>339</v>
      </c>
      <c r="AH121" t="s">
        <v>340</v>
      </c>
      <c r="AI121" t="s">
        <v>341</v>
      </c>
      <c r="AJ121" t="s">
        <v>342</v>
      </c>
      <c r="AK121" t="s">
        <v>343</v>
      </c>
      <c r="AL121" t="s">
        <v>344</v>
      </c>
      <c r="AM121" t="s">
        <v>345</v>
      </c>
      <c r="AN121" t="s">
        <v>346</v>
      </c>
      <c r="AO121" t="s">
        <v>347</v>
      </c>
      <c r="AP121" t="s">
        <v>348</v>
      </c>
      <c r="AQ121" t="s">
        <v>349</v>
      </c>
      <c r="AR121" t="s">
        <v>350</v>
      </c>
      <c r="AS121" t="s">
        <v>351</v>
      </c>
      <c r="AT121" t="s">
        <v>352</v>
      </c>
      <c r="AU121" t="s">
        <v>353</v>
      </c>
      <c r="AV121" t="s">
        <v>354</v>
      </c>
      <c r="AW121" t="s">
        <v>355</v>
      </c>
      <c r="AX121" t="s">
        <v>356</v>
      </c>
      <c r="AY121" t="s">
        <v>357</v>
      </c>
      <c r="AZ121" t="s">
        <v>358</v>
      </c>
      <c r="BA121" t="s">
        <v>359</v>
      </c>
      <c r="BB121" t="s">
        <v>360</v>
      </c>
      <c r="BC121" t="s">
        <v>361</v>
      </c>
      <c r="BD121" t="s">
        <v>362</v>
      </c>
      <c r="BE121" t="s">
        <v>363</v>
      </c>
      <c r="BF121">
        <v>1.308358647726714</v>
      </c>
      <c r="BG121">
        <v>15.992662432036861</v>
      </c>
      <c r="BH121">
        <v>24.276110310808569</v>
      </c>
      <c r="BI121">
        <v>2.8880250380362331</v>
      </c>
      <c r="BJ121">
        <v>0.76108175075983475</v>
      </c>
      <c r="BK121">
        <v>1.4088512221296869</v>
      </c>
      <c r="BL121">
        <v>5.2514817863841747</v>
      </c>
      <c r="BM121">
        <v>15.81185303632385</v>
      </c>
      <c r="BN121">
        <v>0.1182020143200164</v>
      </c>
      <c r="BO121">
        <v>1.0997148100357861</v>
      </c>
      <c r="BP121">
        <v>4.2635547194336674</v>
      </c>
      <c r="BQ121">
        <v>17.909006736674229</v>
      </c>
      <c r="BR121">
        <v>0.83100116240217381</v>
      </c>
      <c r="BS121">
        <v>2.3680128545476569</v>
      </c>
      <c r="BT121">
        <v>0.877019301443829</v>
      </c>
      <c r="BU121">
        <v>8.2553545344657362</v>
      </c>
      <c r="BV121">
        <v>9.5584905312431143</v>
      </c>
      <c r="BW121">
        <v>12.50693934189907</v>
      </c>
      <c r="BX121">
        <v>2.4277380511624682</v>
      </c>
      <c r="BY121">
        <v>2.366715331317542</v>
      </c>
      <c r="BZ121">
        <v>30.100421966826669</v>
      </c>
      <c r="CA121">
        <v>13.01631732762265</v>
      </c>
      <c r="CB121">
        <v>7.7153946697543079</v>
      </c>
      <c r="CC121">
        <v>9.8083911392980578</v>
      </c>
      <c r="CD121">
        <v>5.6832208179132024</v>
      </c>
      <c r="CE121">
        <v>0</v>
      </c>
      <c r="CF121">
        <v>7.0481019447706368</v>
      </c>
      <c r="CG121">
        <v>3.1003520637573949</v>
      </c>
      <c r="CH121">
        <v>1.269893957788051</v>
      </c>
      <c r="CI121">
        <v>0.28656328467081682</v>
      </c>
      <c r="CJ121">
        <v>0.98672882701222264</v>
      </c>
      <c r="CK121">
        <v>48.232357380372491</v>
      </c>
      <c r="CL121">
        <v>1.062520506322572</v>
      </c>
      <c r="CM121">
        <v>7.0947488573035757</v>
      </c>
      <c r="CN121">
        <v>15.560027104313381</v>
      </c>
      <c r="CO121">
        <v>20574.815890999991</v>
      </c>
      <c r="CP121">
        <v>37019.308347000078</v>
      </c>
      <c r="CQ121">
        <v>34408.997520000034</v>
      </c>
      <c r="CR121">
        <v>27813.04745000006</v>
      </c>
      <c r="CS121">
        <v>17110.336093000002</v>
      </c>
      <c r="CT121">
        <v>11138.16219099999</v>
      </c>
      <c r="CU121">
        <v>7840.8975899999759</v>
      </c>
      <c r="CV121">
        <v>6330.3574239999907</v>
      </c>
      <c r="CW121">
        <v>5209.2628010000053</v>
      </c>
      <c r="CX121">
        <v>2796.9651289999988</v>
      </c>
      <c r="CY121">
        <v>10035.46277100001</v>
      </c>
      <c r="CZ121">
        <v>23722.001409999939</v>
      </c>
      <c r="DA121">
        <v>24699.588755999939</v>
      </c>
      <c r="DB121">
        <v>22970.202395000051</v>
      </c>
      <c r="DC121">
        <v>22183.60483400002</v>
      </c>
      <c r="DD121">
        <v>1530.887340999999</v>
      </c>
      <c r="DE121">
        <v>382.01165799999978</v>
      </c>
      <c r="DF121">
        <v>16352.37408399991</v>
      </c>
      <c r="DG121">
        <v>7127.8333030000076</v>
      </c>
      <c r="DH121">
        <v>16.788321</v>
      </c>
      <c r="DI121">
        <v>902.75906600000019</v>
      </c>
      <c r="DJ121">
        <v>37.505123000000019</v>
      </c>
      <c r="DK121">
        <v>64.550611000000018</v>
      </c>
      <c r="DL121">
        <v>48.880139999999997</v>
      </c>
      <c r="DM121">
        <v>35.966166000000001</v>
      </c>
      <c r="DN121">
        <v>5744.888068000002</v>
      </c>
      <c r="DO121">
        <v>11406.77901</v>
      </c>
      <c r="DP121">
        <v>125.723657</v>
      </c>
      <c r="DQ121">
        <v>627.48636999999997</v>
      </c>
      <c r="DR121">
        <v>661.14342999999974</v>
      </c>
      <c r="DS121">
        <v>11290.97295300001</v>
      </c>
      <c r="DT121">
        <v>7667.749807000012</v>
      </c>
      <c r="DU121">
        <v>20.584112000000001</v>
      </c>
      <c r="DV121">
        <v>4428.2089800000022</v>
      </c>
      <c r="DW121">
        <v>6488.0924179999911</v>
      </c>
      <c r="DX121">
        <v>1487.586352999999</v>
      </c>
      <c r="DY121">
        <v>837.18781499999898</v>
      </c>
      <c r="DZ121">
        <v>180.76381899999981</v>
      </c>
      <c r="EA121">
        <v>324.09642200000002</v>
      </c>
      <c r="EB121">
        <v>5450.1644090000118</v>
      </c>
      <c r="EC121">
        <v>0</v>
      </c>
      <c r="ED121">
        <v>4299.8682669999889</v>
      </c>
      <c r="EE121">
        <v>4796.9150879999979</v>
      </c>
      <c r="EF121">
        <v>14.493669000000001</v>
      </c>
      <c r="EG121">
        <v>520.63930399999981</v>
      </c>
      <c r="EH121">
        <v>850.93451800000003</v>
      </c>
      <c r="EI121">
        <v>3884.8109170000039</v>
      </c>
      <c r="EJ121">
        <v>4706.3548030000075</v>
      </c>
      <c r="EK121">
        <v>1634.8482949999991</v>
      </c>
      <c r="EL121">
        <v>32959.761015000033</v>
      </c>
    </row>
    <row r="122">
      <c r="A122" t="s">
        <v>423</v>
      </c>
      <c r="B122">
        <v>2016</v>
      </c>
      <c r="C122" t="s">
        <v>427</v>
      </c>
      <c r="D122">
        <v>160</v>
      </c>
      <c r="E122" t="s">
        <v>61</v>
      </c>
      <c r="F122" t="s">
        <v>203</v>
      </c>
      <c r="G122" t="s">
        <v>212</v>
      </c>
      <c r="H122">
        <v>2.605430183223052</v>
      </c>
      <c r="I122">
        <v>2.4781381158117561</v>
      </c>
      <c r="J122">
        <v>1.194103501089087</v>
      </c>
      <c r="K122">
        <v>0.72393929499373733</v>
      </c>
      <c r="L122">
        <v>0.21869511668146641</v>
      </c>
      <c r="M122">
        <v>1.405606095311648</v>
      </c>
      <c r="N122">
        <v>0.65342311238808304</v>
      </c>
      <c r="O122">
        <v>0.32112611651190848</v>
      </c>
      <c r="P122">
        <v>0.1420471376977202</v>
      </c>
      <c r="Q122">
        <v>0.053576611483996402</v>
      </c>
      <c r="R122">
        <v>2.2775836364458462</v>
      </c>
      <c r="S122">
        <v>3.2057652291883332</v>
      </c>
      <c r="T122">
        <v>2.0324432912620942</v>
      </c>
      <c r="U122">
        <v>1.2445697576498249</v>
      </c>
      <c r="V122">
        <v>0.75117307798541266</v>
      </c>
      <c r="W122" t="s">
        <v>329</v>
      </c>
      <c r="X122" t="s">
        <v>330</v>
      </c>
      <c r="Y122" t="s">
        <v>331</v>
      </c>
      <c r="Z122" t="s">
        <v>332</v>
      </c>
      <c r="AA122" t="s">
        <v>333</v>
      </c>
      <c r="AB122" t="s">
        <v>334</v>
      </c>
      <c r="AC122" t="s">
        <v>335</v>
      </c>
      <c r="AD122" t="s">
        <v>336</v>
      </c>
      <c r="AE122" t="s">
        <v>337</v>
      </c>
      <c r="AF122" t="s">
        <v>338</v>
      </c>
      <c r="AG122" t="s">
        <v>339</v>
      </c>
      <c r="AH122" t="s">
        <v>340</v>
      </c>
      <c r="AI122" t="s">
        <v>341</v>
      </c>
      <c r="AJ122" t="s">
        <v>342</v>
      </c>
      <c r="AK122" t="s">
        <v>343</v>
      </c>
      <c r="AL122" t="s">
        <v>344</v>
      </c>
      <c r="AM122" t="s">
        <v>345</v>
      </c>
      <c r="AN122" t="s">
        <v>346</v>
      </c>
      <c r="AO122" t="s">
        <v>347</v>
      </c>
      <c r="AP122" t="s">
        <v>348</v>
      </c>
      <c r="AQ122" t="s">
        <v>349</v>
      </c>
      <c r="AR122" t="s">
        <v>350</v>
      </c>
      <c r="AS122" t="s">
        <v>351</v>
      </c>
      <c r="AT122" t="s">
        <v>352</v>
      </c>
      <c r="AU122" t="s">
        <v>353</v>
      </c>
      <c r="AV122" t="s">
        <v>354</v>
      </c>
      <c r="AW122" t="s">
        <v>355</v>
      </c>
      <c r="AX122" t="s">
        <v>356</v>
      </c>
      <c r="AY122" t="s">
        <v>357</v>
      </c>
      <c r="AZ122" t="s">
        <v>358</v>
      </c>
      <c r="BA122" t="s">
        <v>359</v>
      </c>
      <c r="BB122" t="s">
        <v>360</v>
      </c>
      <c r="BC122" t="s">
        <v>361</v>
      </c>
      <c r="BD122" t="s">
        <v>362</v>
      </c>
      <c r="BE122" t="s">
        <v>363</v>
      </c>
      <c r="BF122">
        <v>0.33489523550550598</v>
      </c>
      <c r="BG122">
        <v>12.857640881801119</v>
      </c>
      <c r="BH122">
        <v>25.910024555542559</v>
      </c>
      <c r="BI122">
        <v>0.67268312564540444</v>
      </c>
      <c r="BJ122">
        <v>0</v>
      </c>
      <c r="BK122">
        <v>0.29369581155991259</v>
      </c>
      <c r="BL122">
        <v>1.0297491217924919</v>
      </c>
      <c r="BM122">
        <v>0.46348034070416649</v>
      </c>
      <c r="BN122">
        <v>0</v>
      </c>
      <c r="BO122">
        <v>0.053968119148786499</v>
      </c>
      <c r="BP122">
        <v>0.56101000878886775</v>
      </c>
      <c r="BQ122">
        <v>1.09751567364364</v>
      </c>
      <c r="BR122">
        <v>0.2695550552786346</v>
      </c>
      <c r="BS122">
        <v>1.1420055219637171</v>
      </c>
      <c r="BT122">
        <v>0.1328044360176045</v>
      </c>
      <c r="BU122">
        <v>1.5399278911133989</v>
      </c>
      <c r="BV122">
        <v>0.1162211891030895</v>
      </c>
      <c r="BW122">
        <v>0</v>
      </c>
      <c r="BX122">
        <v>0.83533573921626725</v>
      </c>
      <c r="BY122">
        <v>0.31373571264248629</v>
      </c>
      <c r="BZ122">
        <v>13.567417258546101</v>
      </c>
      <c r="CA122">
        <v>18.287871147451391</v>
      </c>
      <c r="CB122">
        <v>8.8153980074584588</v>
      </c>
      <c r="CC122">
        <v>4.8247897291890389</v>
      </c>
      <c r="CD122">
        <v>0.7601109805811751</v>
      </c>
      <c r="CE122">
        <v>0.077278608113493602</v>
      </c>
      <c r="CF122">
        <v>1.426504435429462</v>
      </c>
      <c r="CG122">
        <v>1.500770622588375</v>
      </c>
      <c r="CH122">
        <v>0.22753718012256</v>
      </c>
      <c r="CI122">
        <v>0.85985599808331981</v>
      </c>
      <c r="CJ122">
        <v>0.59495105259216441</v>
      </c>
      <c r="CK122">
        <v>12.714886371072071</v>
      </c>
      <c r="CL122">
        <v>0.42370706427494509</v>
      </c>
      <c r="CM122">
        <v>0.92834904059886703</v>
      </c>
      <c r="CN122">
        <v>1.3731366888115439</v>
      </c>
      <c r="CO122">
        <v>14703.965988</v>
      </c>
      <c r="CP122">
        <v>13985.823190999999</v>
      </c>
      <c r="CQ122">
        <v>6739.0171559999881</v>
      </c>
      <c r="CR122">
        <v>4085.676418</v>
      </c>
      <c r="CS122">
        <v>1234.240685</v>
      </c>
      <c r="CT122">
        <v>2620.5512889999982</v>
      </c>
      <c r="CU122">
        <v>1218.3119280000001</v>
      </c>
      <c r="CV122">
        <v>598.68545800000004</v>
      </c>
      <c r="CW122">
        <v>264.77806299999997</v>
      </c>
      <c r="CX122">
        <v>99.906179999999992</v>
      </c>
      <c r="CY122">
        <v>8607.54997799999</v>
      </c>
      <c r="CZ122">
        <v>12115.478117000001</v>
      </c>
      <c r="DA122">
        <v>7681.0330759999833</v>
      </c>
      <c r="DB122">
        <v>4703.5944629999922</v>
      </c>
      <c r="DC122">
        <v>2838.834886000001</v>
      </c>
      <c r="DD122">
        <v>391.85499899999991</v>
      </c>
      <c r="DE122">
        <v>307.12639199999978</v>
      </c>
      <c r="DF122">
        <v>17452.977788999979</v>
      </c>
      <c r="DG122">
        <v>1660.225629</v>
      </c>
      <c r="DH122">
        <v>0</v>
      </c>
      <c r="DI122">
        <v>188.19343900000001</v>
      </c>
      <c r="DJ122">
        <v>7.3542800000000002</v>
      </c>
      <c r="DK122">
        <v>1.8921209999999999</v>
      </c>
      <c r="DL122">
        <v>0</v>
      </c>
      <c r="DM122">
        <v>1.7650269999999999</v>
      </c>
      <c r="DN122">
        <v>755.92783899999984</v>
      </c>
      <c r="DO122">
        <v>699.04037300000061</v>
      </c>
      <c r="DP122">
        <v>40.781468000000039</v>
      </c>
      <c r="DQ122">
        <v>302.61360199999979</v>
      </c>
      <c r="DR122">
        <v>100.114992</v>
      </c>
      <c r="DS122">
        <v>2106.1826110000002</v>
      </c>
      <c r="DT122">
        <v>93.231770999999981</v>
      </c>
      <c r="DU122">
        <v>0</v>
      </c>
      <c r="DV122">
        <v>1523.657472000001</v>
      </c>
      <c r="DW122">
        <v>860.07229999999981</v>
      </c>
      <c r="DX122">
        <v>670.51235299999996</v>
      </c>
      <c r="DY122">
        <v>1176.245361999999</v>
      </c>
      <c r="DZ122">
        <v>206.53577399999989</v>
      </c>
      <c r="EA122">
        <v>159.42442200000019</v>
      </c>
      <c r="EB122">
        <v>728.9404980000005</v>
      </c>
      <c r="EC122">
        <v>2.076935999999999</v>
      </c>
      <c r="ED122">
        <v>870.27418200000022</v>
      </c>
      <c r="EE122">
        <v>2322.016692000002</v>
      </c>
      <c r="EF122">
        <v>2.5969479999999998</v>
      </c>
      <c r="EG122">
        <v>1562.219769</v>
      </c>
      <c r="EH122">
        <v>513.07347400000003</v>
      </c>
      <c r="EI122">
        <v>1024.10357</v>
      </c>
      <c r="EJ122">
        <v>1876.778626999999</v>
      </c>
      <c r="EK122">
        <v>213.92016500000011</v>
      </c>
      <c r="EL122">
        <v>2908.6232820000009</v>
      </c>
    </row>
    <row r="123">
      <c r="A123" t="s">
        <v>423</v>
      </c>
      <c r="B123">
        <v>2016</v>
      </c>
      <c r="C123" t="s">
        <v>427</v>
      </c>
      <c r="D123">
        <v>161</v>
      </c>
      <c r="E123" t="s">
        <v>61</v>
      </c>
      <c r="F123" t="s">
        <v>204</v>
      </c>
      <c r="G123" t="s">
        <v>212</v>
      </c>
      <c r="H123">
        <v>82.778883725863608</v>
      </c>
      <c r="I123">
        <v>61.758559880495348</v>
      </c>
      <c r="J123">
        <v>39.113149616717088</v>
      </c>
      <c r="K123">
        <v>13.90587521745004</v>
      </c>
      <c r="L123">
        <v>1.529409924793629</v>
      </c>
      <c r="M123">
        <v>36.828232851879569</v>
      </c>
      <c r="N123">
        <v>11.800488436615851</v>
      </c>
      <c r="O123">
        <v>3.723641041787292</v>
      </c>
      <c r="P123">
        <v>0.80289561444809554</v>
      </c>
      <c r="Q123">
        <v>0.1219215362784572</v>
      </c>
      <c r="R123">
        <v>87.270414218421195</v>
      </c>
      <c r="S123">
        <v>71.808210928958218</v>
      </c>
      <c r="T123">
        <v>58.712719430360082</v>
      </c>
      <c r="U123">
        <v>40.346619327651773</v>
      </c>
      <c r="V123">
        <v>12.877559628158259</v>
      </c>
      <c r="W123" t="s">
        <v>329</v>
      </c>
      <c r="X123" t="s">
        <v>330</v>
      </c>
      <c r="Y123" t="s">
        <v>331</v>
      </c>
      <c r="Z123" t="s">
        <v>332</v>
      </c>
      <c r="AA123" t="s">
        <v>333</v>
      </c>
      <c r="AB123" t="s">
        <v>334</v>
      </c>
      <c r="AC123" t="s">
        <v>335</v>
      </c>
      <c r="AD123" t="s">
        <v>336</v>
      </c>
      <c r="AE123" t="s">
        <v>337</v>
      </c>
      <c r="AF123" t="s">
        <v>338</v>
      </c>
      <c r="AG123" t="s">
        <v>339</v>
      </c>
      <c r="AH123" t="s">
        <v>340</v>
      </c>
      <c r="AI123" t="s">
        <v>341</v>
      </c>
      <c r="AJ123" t="s">
        <v>342</v>
      </c>
      <c r="AK123" t="s">
        <v>343</v>
      </c>
      <c r="AL123" t="s">
        <v>344</v>
      </c>
      <c r="AM123" t="s">
        <v>345</v>
      </c>
      <c r="AN123" t="s">
        <v>346</v>
      </c>
      <c r="AO123" t="s">
        <v>347</v>
      </c>
      <c r="AP123" t="s">
        <v>348</v>
      </c>
      <c r="AQ123" t="s">
        <v>349</v>
      </c>
      <c r="AR123" t="s">
        <v>350</v>
      </c>
      <c r="AS123" t="s">
        <v>351</v>
      </c>
      <c r="AT123" t="s">
        <v>352</v>
      </c>
      <c r="AU123" t="s">
        <v>353</v>
      </c>
      <c r="AV123" t="s">
        <v>354</v>
      </c>
      <c r="AW123" t="s">
        <v>355</v>
      </c>
      <c r="AX123" t="s">
        <v>356</v>
      </c>
      <c r="AY123" t="s">
        <v>357</v>
      </c>
      <c r="AZ123" t="s">
        <v>358</v>
      </c>
      <c r="BA123" t="s">
        <v>359</v>
      </c>
      <c r="BB123" t="s">
        <v>360</v>
      </c>
      <c r="BC123" t="s">
        <v>361</v>
      </c>
      <c r="BD123" t="s">
        <v>362</v>
      </c>
      <c r="BE123" t="s">
        <v>363</v>
      </c>
      <c r="BF123">
        <v>38.486029431565143</v>
      </c>
      <c r="BG123">
        <v>9.0874775249927087</v>
      </c>
      <c r="BH123">
        <v>10.65028795076454</v>
      </c>
      <c r="BI123">
        <v>65.818893118679384</v>
      </c>
      <c r="BJ123">
        <v>1.7934360850968041</v>
      </c>
      <c r="BK123">
        <v>57.290673963250541</v>
      </c>
      <c r="BL123">
        <v>46.816834591038251</v>
      </c>
      <c r="BM123">
        <v>7.0077900453488748</v>
      </c>
      <c r="BN123">
        <v>3.7177033294977262</v>
      </c>
      <c r="BO123">
        <v>11.167800449077349</v>
      </c>
      <c r="BP123">
        <v>30.26638919419301</v>
      </c>
      <c r="BQ123">
        <v>10.198432136075899</v>
      </c>
      <c r="BR123">
        <v>14.412834785864259</v>
      </c>
      <c r="BS123">
        <v>20.77779931404686</v>
      </c>
      <c r="BT123">
        <v>69.794305140062676</v>
      </c>
      <c r="BU123">
        <v>35.181341275415512</v>
      </c>
      <c r="BV123">
        <v>0.67194412373235735</v>
      </c>
      <c r="BW123">
        <v>0</v>
      </c>
      <c r="BX123">
        <v>57.139813936219618</v>
      </c>
      <c r="BY123">
        <v>29.277394977401329</v>
      </c>
      <c r="BZ123">
        <v>1.1588214955090781</v>
      </c>
      <c r="CA123">
        <v>7.7143470316633174</v>
      </c>
      <c r="CB123">
        <v>0.77998695846706956</v>
      </c>
      <c r="CC123">
        <v>1.5140205718649069</v>
      </c>
      <c r="CD123">
        <v>64.737929144875324</v>
      </c>
      <c r="CE123">
        <v>31.176533522262421</v>
      </c>
      <c r="CF123">
        <v>6.944288167414836</v>
      </c>
      <c r="CG123">
        <v>45.652823498920839</v>
      </c>
      <c r="CH123">
        <v>0.23323763946019549</v>
      </c>
      <c r="CI123">
        <v>38.274281120121039</v>
      </c>
      <c r="CJ123">
        <v>30.05549786913782</v>
      </c>
      <c r="CK123">
        <v>2.1905605894150342</v>
      </c>
      <c r="CL123">
        <v>53.708499687797961</v>
      </c>
      <c r="CM123">
        <v>17.07045599006258</v>
      </c>
      <c r="CN123">
        <v>25.00064152849458</v>
      </c>
      <c r="CO123">
        <v>467169.64387201233</v>
      </c>
      <c r="CP123">
        <v>348545.66559800482</v>
      </c>
      <c r="CQ123">
        <v>220738.14041399909</v>
      </c>
      <c r="CR123">
        <v>78480.207996000187</v>
      </c>
      <c r="CS123">
        <v>8631.4682370000028</v>
      </c>
      <c r="CT123">
        <v>68660.966534999985</v>
      </c>
      <c r="CU123">
        <v>22002.092589</v>
      </c>
      <c r="CV123">
        <v>6942.10040200001</v>
      </c>
      <c r="CW123">
        <v>1496.6098509999999</v>
      </c>
      <c r="CX123">
        <v>227.35135</v>
      </c>
      <c r="CY123">
        <v>329816.40716300532</v>
      </c>
      <c r="CZ123">
        <v>271383.19431800261</v>
      </c>
      <c r="DA123">
        <v>221887.78494599939</v>
      </c>
      <c r="DB123">
        <v>152481.71836399921</v>
      </c>
      <c r="DC123">
        <v>48666.900598999899</v>
      </c>
      <c r="DD123">
        <v>45031.823166000147</v>
      </c>
      <c r="DE123">
        <v>217.06969499999991</v>
      </c>
      <c r="DF123">
        <v>7174.0279000000091</v>
      </c>
      <c r="DG123">
        <v>162445.30160199909</v>
      </c>
      <c r="DH123">
        <v>39.560508000000013</v>
      </c>
      <c r="DI123">
        <v>36710.5301859998</v>
      </c>
      <c r="DJ123">
        <v>334.35727500000007</v>
      </c>
      <c r="DK123">
        <v>28.608736000000011</v>
      </c>
      <c r="DL123">
        <v>1537.3837770000009</v>
      </c>
      <c r="DM123">
        <v>365.24284400000028</v>
      </c>
      <c r="DN123">
        <v>40782.171118999933</v>
      </c>
      <c r="DO123">
        <v>6495.6847320000052</v>
      </c>
      <c r="DP123">
        <v>2180.543637000002</v>
      </c>
      <c r="DQ123">
        <v>5505.7918470000286</v>
      </c>
      <c r="DR123">
        <v>52614.630280999649</v>
      </c>
      <c r="DS123">
        <v>48118.05127599978</v>
      </c>
      <c r="DT123">
        <v>539.02856400000019</v>
      </c>
      <c r="DU123">
        <v>0</v>
      </c>
      <c r="DV123">
        <v>104223.368360001</v>
      </c>
      <c r="DW123">
        <v>80260.790918999832</v>
      </c>
      <c r="DX123">
        <v>57.269862999999987</v>
      </c>
      <c r="DY123">
        <v>496.17393099999981</v>
      </c>
      <c r="DZ123">
        <v>18.274297999999991</v>
      </c>
      <c r="EA123">
        <v>50.027435000000082</v>
      </c>
      <c r="EB123">
        <v>62083.168795000143</v>
      </c>
      <c r="EC123">
        <v>837.89895300000035</v>
      </c>
      <c r="ED123">
        <v>4236.5341140000019</v>
      </c>
      <c r="EE123">
        <v>70634.790291000507</v>
      </c>
      <c r="EF123">
        <v>2.6620089999999998</v>
      </c>
      <c r="EG123">
        <v>69538.200283999948</v>
      </c>
      <c r="EH123">
        <v>25919.239300999991</v>
      </c>
      <c r="EI123">
        <v>176.4357819999999</v>
      </c>
      <c r="EJ123">
        <v>237897.7666440004</v>
      </c>
      <c r="EK123">
        <v>3933.5579639999942</v>
      </c>
      <c r="EL123">
        <v>52957.180889000003</v>
      </c>
    </row>
    <row r="124">
      <c r="A124" t="s">
        <v>423</v>
      </c>
      <c r="B124">
        <v>2016</v>
      </c>
      <c r="C124" t="s">
        <v>427</v>
      </c>
      <c r="D124">
        <v>162</v>
      </c>
      <c r="E124" t="s">
        <v>61</v>
      </c>
      <c r="F124" t="s">
        <v>205</v>
      </c>
      <c r="G124" t="s">
        <v>212</v>
      </c>
      <c r="H124">
        <v>0.18046046836468621</v>
      </c>
      <c r="I124">
        <v>0.23436036050853121</v>
      </c>
      <c r="J124">
        <v>0.23911680396174731</v>
      </c>
      <c r="K124">
        <v>0.13852694192743539</v>
      </c>
      <c r="L124">
        <v>0.081123803197607106</v>
      </c>
      <c r="M124">
        <v>0.21610389433547941</v>
      </c>
      <c r="N124">
        <v>0.2174589277392365</v>
      </c>
      <c r="O124">
        <v>0.123421035044692</v>
      </c>
      <c r="P124">
        <v>0.083822079808810901</v>
      </c>
      <c r="Q124">
        <v>0.058099103001980401</v>
      </c>
      <c r="R124">
        <v>0.1593870774490376</v>
      </c>
      <c r="S124">
        <v>0.24672405345429349</v>
      </c>
      <c r="T124">
        <v>0.25471229274257168</v>
      </c>
      <c r="U124">
        <v>0.18004212512691001</v>
      </c>
      <c r="V124">
        <v>0.1188962194074641</v>
      </c>
      <c r="W124" t="s">
        <v>329</v>
      </c>
      <c r="X124" t="s">
        <v>330</v>
      </c>
      <c r="Y124" t="s">
        <v>331</v>
      </c>
      <c r="Z124" t="s">
        <v>332</v>
      </c>
      <c r="AA124" t="s">
        <v>333</v>
      </c>
      <c r="AB124" t="s">
        <v>334</v>
      </c>
      <c r="AC124" t="s">
        <v>335</v>
      </c>
      <c r="AD124" t="s">
        <v>336</v>
      </c>
      <c r="AE124" t="s">
        <v>337</v>
      </c>
      <c r="AF124" t="s">
        <v>338</v>
      </c>
      <c r="AG124" t="s">
        <v>339</v>
      </c>
      <c r="AH124" t="s">
        <v>340</v>
      </c>
      <c r="AI124" t="s">
        <v>341</v>
      </c>
      <c r="AJ124" t="s">
        <v>342</v>
      </c>
      <c r="AK124" t="s">
        <v>343</v>
      </c>
      <c r="AL124" t="s">
        <v>344</v>
      </c>
      <c r="AM124" t="s">
        <v>345</v>
      </c>
      <c r="AN124" t="s">
        <v>346</v>
      </c>
      <c r="AO124" t="s">
        <v>347</v>
      </c>
      <c r="AP124" t="s">
        <v>348</v>
      </c>
      <c r="AQ124" t="s">
        <v>349</v>
      </c>
      <c r="AR124" t="s">
        <v>350</v>
      </c>
      <c r="AS124" t="s">
        <v>351</v>
      </c>
      <c r="AT124" t="s">
        <v>352</v>
      </c>
      <c r="AU124" t="s">
        <v>353</v>
      </c>
      <c r="AV124" t="s">
        <v>354</v>
      </c>
      <c r="AW124" t="s">
        <v>355</v>
      </c>
      <c r="AX124" t="s">
        <v>356</v>
      </c>
      <c r="AY124" t="s">
        <v>357</v>
      </c>
      <c r="AZ124" t="s">
        <v>358</v>
      </c>
      <c r="BA124" t="s">
        <v>359</v>
      </c>
      <c r="BB124" t="s">
        <v>360</v>
      </c>
      <c r="BC124" t="s">
        <v>361</v>
      </c>
      <c r="BD124" t="s">
        <v>362</v>
      </c>
      <c r="BE124" t="s">
        <v>363</v>
      </c>
      <c r="BF124">
        <v>0.0143561017063211</v>
      </c>
      <c r="BG124">
        <v>0.5120703027238781</v>
      </c>
      <c r="BH124">
        <v>1.3176142416426639</v>
      </c>
      <c r="BI124">
        <v>0.20033610449511299</v>
      </c>
      <c r="BJ124">
        <v>0.17184782194801129</v>
      </c>
      <c r="BK124">
        <v>0.13868815788103731</v>
      </c>
      <c r="BL124">
        <v>0</v>
      </c>
      <c r="BM124">
        <v>0</v>
      </c>
      <c r="BN124">
        <v>0.0287155204615725</v>
      </c>
      <c r="BO124">
        <v>0.047856300217805001</v>
      </c>
      <c r="BP124">
        <v>0.278358464631562</v>
      </c>
      <c r="BQ124">
        <v>0.080043792546390199</v>
      </c>
      <c r="BR124">
        <v>0.036962744890080203</v>
      </c>
      <c r="BS124">
        <v>0.066752600118336405</v>
      </c>
      <c r="BT124">
        <v>0.20206481557318001</v>
      </c>
      <c r="BU124">
        <v>0.082567267844442196</v>
      </c>
      <c r="BV124">
        <v>0.1032284878900777</v>
      </c>
      <c r="BW124">
        <v>0.10995462315822831</v>
      </c>
      <c r="BX124">
        <v>0.26078142047239528</v>
      </c>
      <c r="BY124">
        <v>0.26773134296649043</v>
      </c>
      <c r="BZ124">
        <v>1.1357455549058171</v>
      </c>
      <c r="CA124">
        <v>3.4179131095612361</v>
      </c>
      <c r="CB124">
        <v>0.064607681188953797</v>
      </c>
      <c r="CC124">
        <v>0.088458501336155598</v>
      </c>
      <c r="CD124">
        <v>0.036841467709754903</v>
      </c>
      <c r="CE124">
        <v>0</v>
      </c>
      <c r="CF124">
        <v>0.031338788240618899</v>
      </c>
      <c r="CG124">
        <v>0.0284073852332123</v>
      </c>
      <c r="CH124">
        <v>0.060666114037270097</v>
      </c>
      <c r="CI124">
        <v>0.17447258340197991</v>
      </c>
      <c r="CJ124">
        <v>0.071887984545554506</v>
      </c>
      <c r="CK124">
        <v>0.15099382109456419</v>
      </c>
      <c r="CL124">
        <v>0.053174847195755902</v>
      </c>
      <c r="CM124">
        <v>0.0443405493095516</v>
      </c>
      <c r="CN124">
        <v>0.18355424410668439</v>
      </c>
      <c r="CO124">
        <v>1018.443942999999</v>
      </c>
      <c r="CP124">
        <v>1322.6553210000011</v>
      </c>
      <c r="CQ124">
        <v>1349.474516</v>
      </c>
      <c r="CR124">
        <v>781.80071700000019</v>
      </c>
      <c r="CS124">
        <v>457.83509000000021</v>
      </c>
      <c r="CT124">
        <v>402.89476599999978</v>
      </c>
      <c r="CU124">
        <v>405.45368000000008</v>
      </c>
      <c r="CV124">
        <v>230.09769399999999</v>
      </c>
      <c r="CW124">
        <v>156.245654</v>
      </c>
      <c r="CX124">
        <v>108.339428</v>
      </c>
      <c r="CY124">
        <v>602.36305400000049</v>
      </c>
      <c r="CZ124">
        <v>932.43879599999934</v>
      </c>
      <c r="DA124">
        <v>962.61162800000034</v>
      </c>
      <c r="DB124">
        <v>680.43204300000048</v>
      </c>
      <c r="DC124">
        <v>449.33284400000019</v>
      </c>
      <c r="DD124">
        <v>16.797820999999999</v>
      </c>
      <c r="DE124">
        <v>12.231661000000001</v>
      </c>
      <c r="DF124">
        <v>887.54420300000061</v>
      </c>
      <c r="DG124">
        <v>494.44251300000019</v>
      </c>
      <c r="DH124">
        <v>3.790705</v>
      </c>
      <c r="DI124">
        <v>88.868143000000003</v>
      </c>
      <c r="DJ124">
        <v>0</v>
      </c>
      <c r="DK124">
        <v>0</v>
      </c>
      <c r="DL124">
        <v>11.874744</v>
      </c>
      <c r="DM124">
        <v>1.56514</v>
      </c>
      <c r="DN124">
        <v>375.07158399999997</v>
      </c>
      <c r="DO124">
        <v>50.982272000000002</v>
      </c>
      <c r="DP124">
        <v>5.5921600000000007</v>
      </c>
      <c r="DQ124">
        <v>17.688395</v>
      </c>
      <c r="DR124">
        <v>152.32712100000001</v>
      </c>
      <c r="DS124">
        <v>112.928498</v>
      </c>
      <c r="DT124">
        <v>82.809123</v>
      </c>
      <c r="DU124">
        <v>0.18096499999999999</v>
      </c>
      <c r="DV124">
        <v>475.66689800000017</v>
      </c>
      <c r="DW124">
        <v>733.95632899999998</v>
      </c>
      <c r="DX124">
        <v>56.129432000000008</v>
      </c>
      <c r="DY124">
        <v>219.83446900000001</v>
      </c>
      <c r="DZ124">
        <v>1.513692</v>
      </c>
      <c r="EA124">
        <v>2.922914</v>
      </c>
      <c r="EB124">
        <v>35.330680000000001</v>
      </c>
      <c r="EC124">
        <v>0</v>
      </c>
      <c r="ED124">
        <v>19.119</v>
      </c>
      <c r="EE124">
        <v>43.952368</v>
      </c>
      <c r="EF124">
        <v>0.6923999999999999</v>
      </c>
      <c r="EG124">
        <v>316.98856499999999</v>
      </c>
      <c r="EH124">
        <v>61.994709999999998</v>
      </c>
      <c r="EI124">
        <v>12.161595999999999</v>
      </c>
      <c r="EJ124">
        <v>235.53399300000009</v>
      </c>
      <c r="EK124">
        <v>10.217426</v>
      </c>
      <c r="EL124">
        <v>388.81063499999999</v>
      </c>
    </row>
    <row r="125">
      <c r="A125" t="s">
        <v>423</v>
      </c>
      <c r="B125">
        <v>2016</v>
      </c>
      <c r="C125" t="s">
        <v>427</v>
      </c>
      <c r="D125">
        <v>163</v>
      </c>
      <c r="E125" t="s">
        <v>61</v>
      </c>
      <c r="F125" t="s">
        <v>206</v>
      </c>
      <c r="G125" t="s">
        <v>212</v>
      </c>
      <c r="H125">
        <v>0.67827616798691859</v>
      </c>
      <c r="I125">
        <v>0.86865377133284516</v>
      </c>
      <c r="J125">
        <v>0.63425429770978126</v>
      </c>
      <c r="K125">
        <v>0.29717663397281879</v>
      </c>
      <c r="L125">
        <v>0.0821605851679824</v>
      </c>
      <c r="M125">
        <v>0.83591709847973439</v>
      </c>
      <c r="N125">
        <v>0.35876229610192578</v>
      </c>
      <c r="O125">
        <v>0.1702201177971992</v>
      </c>
      <c r="P125">
        <v>0.0907911855736344</v>
      </c>
      <c r="Q125">
        <v>0.026854889467434001</v>
      </c>
      <c r="R125">
        <v>0.57843366532390006</v>
      </c>
      <c r="S125">
        <v>0.89956677789918471</v>
      </c>
      <c r="T125">
        <v>0.80811890904063599</v>
      </c>
      <c r="U125">
        <v>0.55742122825743057</v>
      </c>
      <c r="V125">
        <v>0.2487675633846208</v>
      </c>
      <c r="W125" t="s">
        <v>329</v>
      </c>
      <c r="X125" t="s">
        <v>330</v>
      </c>
      <c r="Y125" t="s">
        <v>331</v>
      </c>
      <c r="Z125" t="s">
        <v>332</v>
      </c>
      <c r="AA125" t="s">
        <v>333</v>
      </c>
      <c r="AB125" t="s">
        <v>334</v>
      </c>
      <c r="AC125" t="s">
        <v>335</v>
      </c>
      <c r="AD125" t="s">
        <v>336</v>
      </c>
      <c r="AE125" t="s">
        <v>337</v>
      </c>
      <c r="AF125" t="s">
        <v>338</v>
      </c>
      <c r="AG125" t="s">
        <v>339</v>
      </c>
      <c r="AH125" t="s">
        <v>340</v>
      </c>
      <c r="AI125" t="s">
        <v>341</v>
      </c>
      <c r="AJ125" t="s">
        <v>342</v>
      </c>
      <c r="AK125" t="s">
        <v>343</v>
      </c>
      <c r="AL125" t="s">
        <v>344</v>
      </c>
      <c r="AM125" t="s">
        <v>345</v>
      </c>
      <c r="AN125" t="s">
        <v>346</v>
      </c>
      <c r="AO125" t="s">
        <v>347</v>
      </c>
      <c r="AP125" t="s">
        <v>348</v>
      </c>
      <c r="AQ125" t="s">
        <v>349</v>
      </c>
      <c r="AR125" t="s">
        <v>350</v>
      </c>
      <c r="AS125" t="s">
        <v>351</v>
      </c>
      <c r="AT125" t="s">
        <v>352</v>
      </c>
      <c r="AU125" t="s">
        <v>353</v>
      </c>
      <c r="AV125" t="s">
        <v>354</v>
      </c>
      <c r="AW125" t="s">
        <v>355</v>
      </c>
      <c r="AX125" t="s">
        <v>356</v>
      </c>
      <c r="AY125" t="s">
        <v>357</v>
      </c>
      <c r="AZ125" t="s">
        <v>358</v>
      </c>
      <c r="BA125" t="s">
        <v>359</v>
      </c>
      <c r="BB125" t="s">
        <v>360</v>
      </c>
      <c r="BC125" t="s">
        <v>361</v>
      </c>
      <c r="BD125" t="s">
        <v>362</v>
      </c>
      <c r="BE125" t="s">
        <v>363</v>
      </c>
      <c r="BF125">
        <v>0.0192537809812219</v>
      </c>
      <c r="BG125">
        <v>2.716377697683527</v>
      </c>
      <c r="BH125">
        <v>2.0965014008641871</v>
      </c>
      <c r="BI125">
        <v>0.54587605600564026</v>
      </c>
      <c r="BJ125">
        <v>0.25464325622210993</v>
      </c>
      <c r="BK125">
        <v>0.040425828787480599</v>
      </c>
      <c r="BL125">
        <v>0</v>
      </c>
      <c r="BM125">
        <v>0.18247416052292589</v>
      </c>
      <c r="BN125">
        <v>0</v>
      </c>
      <c r="BO125">
        <v>0.022164810833463399</v>
      </c>
      <c r="BP125">
        <v>0.0165011421051189</v>
      </c>
      <c r="BQ125">
        <v>0.1397172378176082</v>
      </c>
      <c r="BR125">
        <v>0.88384429928368358</v>
      </c>
      <c r="BS125">
        <v>14.765488652150291</v>
      </c>
      <c r="BT125">
        <v>0.044799564756603898</v>
      </c>
      <c r="BU125">
        <v>0.49050580337996741</v>
      </c>
      <c r="BV125">
        <v>0.0192559008109379</v>
      </c>
      <c r="BW125">
        <v>0</v>
      </c>
      <c r="BX125">
        <v>0.44536990711443519</v>
      </c>
      <c r="BY125">
        <v>0.070919893125691705</v>
      </c>
      <c r="BZ125">
        <v>0.10903480122482199</v>
      </c>
      <c r="CA125">
        <v>3.8610818494820052</v>
      </c>
      <c r="CB125">
        <v>0.15584695406599799</v>
      </c>
      <c r="CC125">
        <v>0.27755913716579228</v>
      </c>
      <c r="CD125">
        <v>0.14521655199166131</v>
      </c>
      <c r="CE125">
        <v>0</v>
      </c>
      <c r="CF125">
        <v>0.097531759157580902</v>
      </c>
      <c r="CG125">
        <v>0.0413356556181994</v>
      </c>
      <c r="CH125">
        <v>0.1711593998308707</v>
      </c>
      <c r="CI125">
        <v>1.143186955323672</v>
      </c>
      <c r="CJ125">
        <v>0.088232246232306799</v>
      </c>
      <c r="CK125">
        <v>0.57129020673204622</v>
      </c>
      <c r="CL125">
        <v>0.17584749736451891</v>
      </c>
      <c r="CM125">
        <v>0.12980484200157941</v>
      </c>
      <c r="CN125">
        <v>1.0136718993426801</v>
      </c>
      <c r="CO125">
        <v>3827.9090219999962</v>
      </c>
      <c r="CP125">
        <v>4902.4055530000023</v>
      </c>
      <c r="CQ125">
        <v>3579.4640830000012</v>
      </c>
      <c r="CR125">
        <v>1677.167649</v>
      </c>
      <c r="CS125">
        <v>463.68633399999999</v>
      </c>
      <c r="CT125">
        <v>1558.4477309999991</v>
      </c>
      <c r="CU125">
        <v>668.91479100000004</v>
      </c>
      <c r="CV125">
        <v>317.34668699999997</v>
      </c>
      <c r="CW125">
        <v>169.236175</v>
      </c>
      <c r="CX125">
        <v>50.077250999999997</v>
      </c>
      <c r="CY125">
        <v>2186.0434029999992</v>
      </c>
      <c r="CZ125">
        <v>3399.7129650000002</v>
      </c>
      <c r="DA125">
        <v>3054.0522810000011</v>
      </c>
      <c r="DB125">
        <v>2106.6584550000011</v>
      </c>
      <c r="DC125">
        <v>940.14290199999971</v>
      </c>
      <c r="DD125">
        <v>22.528509</v>
      </c>
      <c r="DE125">
        <v>64.885252999999949</v>
      </c>
      <c r="DF125">
        <v>1412.2021500000001</v>
      </c>
      <c r="DG125">
        <v>1347.2575479999989</v>
      </c>
      <c r="DH125">
        <v>5.6170479999999996</v>
      </c>
      <c r="DI125">
        <v>25.903929999999999</v>
      </c>
      <c r="DJ125">
        <v>0</v>
      </c>
      <c r="DK125">
        <v>0.74493600000000004</v>
      </c>
      <c r="DL125">
        <v>0</v>
      </c>
      <c r="DM125">
        <v>0.72489999999999999</v>
      </c>
      <c r="DN125">
        <v>22.234314000000001</v>
      </c>
      <c r="DO125">
        <v>88.990063999999975</v>
      </c>
      <c r="DP125">
        <v>133.71838999999991</v>
      </c>
      <c r="DQ125">
        <v>3912.623556000005</v>
      </c>
      <c r="DR125">
        <v>33.772276000000012</v>
      </c>
      <c r="DS125">
        <v>670.87218800000062</v>
      </c>
      <c r="DT125">
        <v>15.44694</v>
      </c>
      <c r="DU125">
        <v>0</v>
      </c>
      <c r="DV125">
        <v>812.35742100000004</v>
      </c>
      <c r="DW125">
        <v>194.41916599999999</v>
      </c>
      <c r="DX125">
        <v>5.388585</v>
      </c>
      <c r="DY125">
        <v>248.3383429999999</v>
      </c>
      <c r="DZ125">
        <v>3.651335</v>
      </c>
      <c r="EA125">
        <v>9.171323000000001</v>
      </c>
      <c r="EB125">
        <v>139.26154</v>
      </c>
      <c r="EC125">
        <v>0</v>
      </c>
      <c r="ED125">
        <v>59.501652999999997</v>
      </c>
      <c r="EE125">
        <v>63.955198000000003</v>
      </c>
      <c r="EF125">
        <v>1.953492</v>
      </c>
      <c r="EG125">
        <v>2076.9864550000002</v>
      </c>
      <c r="EH125">
        <v>76.089663000000002</v>
      </c>
      <c r="EI125">
        <v>46.01380799999999</v>
      </c>
      <c r="EJ125">
        <v>778.90328599999975</v>
      </c>
      <c r="EK125">
        <v>29.911027000000001</v>
      </c>
      <c r="EL125">
        <v>2147.1931460000001</v>
      </c>
    </row>
    <row r="126">
      <c r="A126" t="s">
        <v>423</v>
      </c>
      <c r="B126">
        <v>2016</v>
      </c>
      <c r="C126" t="s">
        <v>427</v>
      </c>
      <c r="D126">
        <v>164</v>
      </c>
      <c r="E126" t="s">
        <v>61</v>
      </c>
      <c r="F126" t="s">
        <v>46</v>
      </c>
      <c r="G126" t="s">
        <v>212</v>
      </c>
      <c r="H126">
        <v>0.094320123785952295</v>
      </c>
      <c r="I126">
        <v>0.19857404420997279</v>
      </c>
      <c r="J126">
        <v>0.39066943189007269</v>
      </c>
      <c r="K126">
        <v>0.36278758773991288</v>
      </c>
      <c r="L126">
        <v>0.098946313779681105</v>
      </c>
      <c r="M126">
        <v>1.109913847717356</v>
      </c>
      <c r="N126">
        <v>0.90758295205258699</v>
      </c>
      <c r="O126">
        <v>0.38265977758886183</v>
      </c>
      <c r="P126">
        <v>0.16747906013000971</v>
      </c>
      <c r="Q126">
        <v>0.039685058165060599</v>
      </c>
      <c r="R126">
        <v>0.041315241319692497</v>
      </c>
      <c r="S126">
        <v>0.093158657741372206</v>
      </c>
      <c r="T126">
        <v>0.1221026706245105</v>
      </c>
      <c r="U126">
        <v>0.1000931646515259</v>
      </c>
      <c r="V126">
        <v>0.067377472060687907</v>
      </c>
      <c r="W126" t="s">
        <v>329</v>
      </c>
      <c r="X126" t="s">
        <v>330</v>
      </c>
      <c r="Y126" t="s">
        <v>331</v>
      </c>
      <c r="Z126" t="s">
        <v>332</v>
      </c>
      <c r="AA126" t="s">
        <v>333</v>
      </c>
      <c r="AB126" t="s">
        <v>334</v>
      </c>
      <c r="AC126" t="s">
        <v>335</v>
      </c>
      <c r="AD126" t="s">
        <v>336</v>
      </c>
      <c r="AE126" t="s">
        <v>337</v>
      </c>
      <c r="AF126" t="s">
        <v>338</v>
      </c>
      <c r="AG126" t="s">
        <v>339</v>
      </c>
      <c r="AH126" t="s">
        <v>340</v>
      </c>
      <c r="AI126" t="s">
        <v>341</v>
      </c>
      <c r="AJ126" t="s">
        <v>342</v>
      </c>
      <c r="AK126" t="s">
        <v>343</v>
      </c>
      <c r="AL126" t="s">
        <v>344</v>
      </c>
      <c r="AM126" t="s">
        <v>345</v>
      </c>
      <c r="AN126" t="s">
        <v>346</v>
      </c>
      <c r="AO126" t="s">
        <v>347</v>
      </c>
      <c r="AP126" t="s">
        <v>348</v>
      </c>
      <c r="AQ126" t="s">
        <v>349</v>
      </c>
      <c r="AR126" t="s">
        <v>350</v>
      </c>
      <c r="AS126" t="s">
        <v>351</v>
      </c>
      <c r="AT126" t="s">
        <v>352</v>
      </c>
      <c r="AU126" t="s">
        <v>353</v>
      </c>
      <c r="AV126" t="s">
        <v>354</v>
      </c>
      <c r="AW126" t="s">
        <v>355</v>
      </c>
      <c r="AX126" t="s">
        <v>356</v>
      </c>
      <c r="AY126" t="s">
        <v>357</v>
      </c>
      <c r="AZ126" t="s">
        <v>358</v>
      </c>
      <c r="BA126" t="s">
        <v>359</v>
      </c>
      <c r="BB126" t="s">
        <v>360</v>
      </c>
      <c r="BC126" t="s">
        <v>361</v>
      </c>
      <c r="BD126" t="s">
        <v>362</v>
      </c>
      <c r="BE126" t="s">
        <v>363</v>
      </c>
      <c r="BF126">
        <v>0.1915898466072207</v>
      </c>
      <c r="BG126">
        <v>0.38006038746356718</v>
      </c>
      <c r="BH126">
        <v>0.030369797046823601</v>
      </c>
      <c r="BI126">
        <v>0.066720812421600495</v>
      </c>
      <c r="BJ126">
        <v>0.17913068377664901</v>
      </c>
      <c r="BK126">
        <v>0.17356041412863191</v>
      </c>
      <c r="BL126">
        <v>0</v>
      </c>
      <c r="BM126">
        <v>0.49916090070428848</v>
      </c>
      <c r="BN126">
        <v>0.3449658184938113</v>
      </c>
      <c r="BO126">
        <v>2.6269283409886168</v>
      </c>
      <c r="BP126">
        <v>0.085299263074666107</v>
      </c>
      <c r="BQ126">
        <v>0.057157916636583699</v>
      </c>
      <c r="BR126">
        <v>0.13080575902871419</v>
      </c>
      <c r="BS126">
        <v>0.0310207893387234</v>
      </c>
      <c r="BT126">
        <v>0.051140585428449001</v>
      </c>
      <c r="BU126">
        <v>0.31222524688698922</v>
      </c>
      <c r="BV126">
        <v>0</v>
      </c>
      <c r="BW126">
        <v>0</v>
      </c>
      <c r="BX126">
        <v>0.22742202464889921</v>
      </c>
      <c r="BY126">
        <v>0.8608447129752157</v>
      </c>
      <c r="BZ126">
        <v>0.27576832674357238</v>
      </c>
      <c r="CA126">
        <v>0.15693888099880859</v>
      </c>
      <c r="CB126">
        <v>0.052182897287007798</v>
      </c>
      <c r="CC126">
        <v>0.14478770573883401</v>
      </c>
      <c r="CD126">
        <v>0.096897259902284302</v>
      </c>
      <c r="CE126">
        <v>0.028464965995490098</v>
      </c>
      <c r="CF126">
        <v>0</v>
      </c>
      <c r="CG126">
        <v>0.057406615336914303</v>
      </c>
      <c r="CH126">
        <v>0.035181877667012501</v>
      </c>
      <c r="CI126">
        <v>0.46663041658726129</v>
      </c>
      <c r="CJ126">
        <v>0.17106931660139421</v>
      </c>
      <c r="CK126">
        <v>0.0299596367891704</v>
      </c>
      <c r="CL126">
        <v>0.20225889574128381</v>
      </c>
      <c r="CM126">
        <v>0.041189637366021201</v>
      </c>
      <c r="CN126">
        <v>0.076793625285678804</v>
      </c>
      <c r="CO126">
        <v>532.30360999999994</v>
      </c>
      <c r="CP126">
        <v>1120.6887359999989</v>
      </c>
      <c r="CQ126">
        <v>2204.7737080000002</v>
      </c>
      <c r="CR126">
        <v>2047.4543960000001</v>
      </c>
      <c r="CS126">
        <v>558.41926399999988</v>
      </c>
      <c r="CT126">
        <v>2069.2754350000009</v>
      </c>
      <c r="CU126">
        <v>1692.1947130000001</v>
      </c>
      <c r="CV126">
        <v>713.40458599999999</v>
      </c>
      <c r="CW126">
        <v>312.18356000000011</v>
      </c>
      <c r="CX126">
        <v>74.002115000000003</v>
      </c>
      <c r="CY126">
        <v>156.14048100000011</v>
      </c>
      <c r="CZ126">
        <v>352.0724689999999</v>
      </c>
      <c r="DA126">
        <v>461.45181799999989</v>
      </c>
      <c r="DB126">
        <v>378.28145200000012</v>
      </c>
      <c r="DC126">
        <v>254.63308500000011</v>
      </c>
      <c r="DD126">
        <v>224.175895</v>
      </c>
      <c r="DE126">
        <v>9.0783819999999977</v>
      </c>
      <c r="DF126">
        <v>20.457077999999999</v>
      </c>
      <c r="DG126">
        <v>164.67129700000001</v>
      </c>
      <c r="DH126">
        <v>3.9513539999999998</v>
      </c>
      <c r="DI126">
        <v>111.21347299999999</v>
      </c>
      <c r="DJ126">
        <v>0</v>
      </c>
      <c r="DK126">
        <v>2.0377839999999998</v>
      </c>
      <c r="DL126">
        <v>142.65389300000001</v>
      </c>
      <c r="DM126">
        <v>85.913674999999969</v>
      </c>
      <c r="DN126">
        <v>114.935717</v>
      </c>
      <c r="DO126">
        <v>36.405577000000008</v>
      </c>
      <c r="DP126">
        <v>19.789838</v>
      </c>
      <c r="DQ126">
        <v>8.2200239999999987</v>
      </c>
      <c r="DR126">
        <v>38.552472000000002</v>
      </c>
      <c r="DS126">
        <v>427.03518100000002</v>
      </c>
      <c r="DT126">
        <v>0</v>
      </c>
      <c r="DU126">
        <v>0</v>
      </c>
      <c r="DV126">
        <v>414.81915699999968</v>
      </c>
      <c r="DW126">
        <v>2359.9120609999991</v>
      </c>
      <c r="DX126">
        <v>13.628686</v>
      </c>
      <c r="DY126">
        <v>10.094047</v>
      </c>
      <c r="DZ126">
        <v>1.2225919999999999</v>
      </c>
      <c r="EA126">
        <v>4.7841869999999993</v>
      </c>
      <c r="EB126">
        <v>92.923715999999985</v>
      </c>
      <c r="EC126">
        <v>0.76502300000000001</v>
      </c>
      <c r="ED126">
        <v>0</v>
      </c>
      <c r="EE126">
        <v>88.820447999999999</v>
      </c>
      <c r="EF126">
        <v>0.40154099999999998</v>
      </c>
      <c r="EG126">
        <v>847.79226199999994</v>
      </c>
      <c r="EH126">
        <v>147.52663799999999</v>
      </c>
      <c r="EI126">
        <v>2.4130590000000001</v>
      </c>
      <c r="EJ126">
        <v>895.89059200000031</v>
      </c>
      <c r="EK126">
        <v>9.4913589999999992</v>
      </c>
      <c r="EL126">
        <v>162.66678200000001</v>
      </c>
    </row>
    <row r="127">
      <c r="A127" t="s">
        <v>423</v>
      </c>
      <c r="B127">
        <v>2016</v>
      </c>
      <c r="C127" t="s">
        <v>427</v>
      </c>
      <c r="D127">
        <v>222</v>
      </c>
      <c r="E127" t="s">
        <v>36</v>
      </c>
      <c r="F127" t="s">
        <v>15</v>
      </c>
      <c r="G127" t="s">
        <v>450</v>
      </c>
      <c r="H127">
        <v>24.966208002759981</v>
      </c>
      <c r="I127">
        <v>42.991906695162633</v>
      </c>
      <c r="J127">
        <v>59.819875521751896</v>
      </c>
      <c r="K127">
        <v>76.371238392706161</v>
      </c>
      <c r="L127">
        <v>91.78487617537688</v>
      </c>
      <c r="M127">
        <v>53.496514257022163</v>
      </c>
      <c r="N127">
        <v>73.502615328398406</v>
      </c>
      <c r="O127">
        <v>83.147295449346018</v>
      </c>
      <c r="P127">
        <v>91.073303394410573</v>
      </c>
      <c r="Q127">
        <v>95.365348874631792</v>
      </c>
      <c r="R127">
        <v>21.622575841943949</v>
      </c>
      <c r="S127">
        <v>35.108465650230322</v>
      </c>
      <c r="T127">
        <v>47.249184569828493</v>
      </c>
      <c r="U127">
        <v>61.047063974871527</v>
      </c>
      <c r="V127">
        <v>81.254041910807246</v>
      </c>
      <c r="W127" t="s">
        <v>329</v>
      </c>
      <c r="X127" t="s">
        <v>330</v>
      </c>
      <c r="Y127" t="s">
        <v>331</v>
      </c>
      <c r="Z127" t="s">
        <v>332</v>
      </c>
      <c r="AA127" t="s">
        <v>333</v>
      </c>
      <c r="AB127" t="s">
        <v>334</v>
      </c>
      <c r="AC127" t="s">
        <v>335</v>
      </c>
      <c r="AD127" t="s">
        <v>336</v>
      </c>
      <c r="AE127" t="s">
        <v>337</v>
      </c>
      <c r="AF127" t="s">
        <v>338</v>
      </c>
      <c r="AG127" t="s">
        <v>339</v>
      </c>
      <c r="AH127" t="s">
        <v>340</v>
      </c>
      <c r="AI127" t="s">
        <v>341</v>
      </c>
      <c r="AJ127" t="s">
        <v>342</v>
      </c>
      <c r="AK127" t="s">
        <v>343</v>
      </c>
      <c r="AL127" t="s">
        <v>344</v>
      </c>
      <c r="AM127" t="s">
        <v>345</v>
      </c>
      <c r="AN127" t="s">
        <v>346</v>
      </c>
      <c r="AO127" t="s">
        <v>347</v>
      </c>
      <c r="AP127" t="s">
        <v>348</v>
      </c>
      <c r="AQ127" t="s">
        <v>349</v>
      </c>
      <c r="AR127" t="s">
        <v>350</v>
      </c>
      <c r="AS127" t="s">
        <v>351</v>
      </c>
      <c r="AT127" t="s">
        <v>352</v>
      </c>
      <c r="AU127" t="s">
        <v>353</v>
      </c>
      <c r="AV127" t="s">
        <v>354</v>
      </c>
      <c r="AW127" t="s">
        <v>355</v>
      </c>
      <c r="AX127" t="s">
        <v>356</v>
      </c>
      <c r="AY127" t="s">
        <v>357</v>
      </c>
      <c r="AZ127" t="s">
        <v>358</v>
      </c>
      <c r="BA127" t="s">
        <v>359</v>
      </c>
      <c r="BB127" t="s">
        <v>360</v>
      </c>
      <c r="BC127" t="s">
        <v>361</v>
      </c>
      <c r="BD127" t="s">
        <v>362</v>
      </c>
      <c r="BE127" t="s">
        <v>363</v>
      </c>
      <c r="BF127">
        <v>55.581248153228891</v>
      </c>
      <c r="BG127">
        <v>55.033958815029159</v>
      </c>
      <c r="BH127">
        <v>44.397213658120208</v>
      </c>
      <c r="BI127">
        <v>38.868358823586121</v>
      </c>
      <c r="BJ127">
        <v>89.120965186980712</v>
      </c>
      <c r="BK127">
        <v>43.890644044420561</v>
      </c>
      <c r="BL127">
        <v>48.553881988811128</v>
      </c>
      <c r="BM127">
        <v>76.959334290398289</v>
      </c>
      <c r="BN127">
        <v>82.07199471572801</v>
      </c>
      <c r="BO127">
        <v>80.035434869931663</v>
      </c>
      <c r="BP127">
        <v>67.444610501618698</v>
      </c>
      <c r="BQ127">
        <v>76.416412795092654</v>
      </c>
      <c r="BR127">
        <v>69.609345830431181</v>
      </c>
      <c r="BS127">
        <v>75.421844754840578</v>
      </c>
      <c r="BT127">
        <v>31.298697666933791</v>
      </c>
      <c r="BU127">
        <v>67.855481801009702</v>
      </c>
      <c r="BV127">
        <v>72.438392975406146</v>
      </c>
      <c r="BW127">
        <v>65.312605644829191</v>
      </c>
      <c r="BX127">
        <v>56.208241672701263</v>
      </c>
      <c r="BY127">
        <v>78.016687659542157</v>
      </c>
      <c r="BZ127">
        <v>65.876273925393278</v>
      </c>
      <c r="CA127">
        <v>86.600401602114246</v>
      </c>
      <c r="CB127">
        <v>93.544800881806793</v>
      </c>
      <c r="CC127">
        <v>65.038478157633136</v>
      </c>
      <c r="CD127">
        <v>28.689394198977141</v>
      </c>
      <c r="CE127">
        <v>51.815249663044924</v>
      </c>
      <c r="CF127">
        <v>88.248357898100124</v>
      </c>
      <c r="CG127">
        <v>60.535376922646122</v>
      </c>
      <c r="CH127">
        <v>95.668141734666307</v>
      </c>
      <c r="CI127">
        <v>46.582931452320857</v>
      </c>
      <c r="CJ127">
        <v>64.731871420882484</v>
      </c>
      <c r="CK127">
        <v>44.063289013386893</v>
      </c>
      <c r="CL127">
        <v>68.951701977364678</v>
      </c>
      <c r="CM127">
        <v>76.432902802947694</v>
      </c>
      <c r="CN127">
        <v>43.081674613410897</v>
      </c>
      <c r="CO127">
        <v>140898.91016300101</v>
      </c>
      <c r="CP127">
        <v>242632.64498700271</v>
      </c>
      <c r="CQ127">
        <v>337598.17892100301</v>
      </c>
      <c r="CR127">
        <v>431014.2713239998</v>
      </c>
      <c r="CS127">
        <v>518002.55150799069</v>
      </c>
      <c r="CT127">
        <v>99736.590400999557</v>
      </c>
      <c r="CU127">
        <v>137046.1364099991</v>
      </c>
      <c r="CV127">
        <v>155014.10224199889</v>
      </c>
      <c r="CW127">
        <v>169762.04698400179</v>
      </c>
      <c r="CX127">
        <v>177831.09917800059</v>
      </c>
      <c r="CY127">
        <v>81717.043991000348</v>
      </c>
      <c r="CZ127">
        <v>132684.65308500061</v>
      </c>
      <c r="DA127">
        <v>178564.66207699961</v>
      </c>
      <c r="DB127">
        <v>230714.77539100111</v>
      </c>
      <c r="DC127">
        <v>307075.4471440005</v>
      </c>
      <c r="DD127">
        <v>65034.636598000121</v>
      </c>
      <c r="DE127">
        <v>1314.5787289999951</v>
      </c>
      <c r="DF127">
        <v>29905.93784299996</v>
      </c>
      <c r="DG127">
        <v>95929.633160000172</v>
      </c>
      <c r="DH127">
        <v>1965.8747170000031</v>
      </c>
      <c r="DI127">
        <v>28124.10295800009</v>
      </c>
      <c r="DJ127">
        <v>346.76295000000022</v>
      </c>
      <c r="DK127">
        <v>314.18025700000021</v>
      </c>
      <c r="DL127">
        <v>33939.274341999982</v>
      </c>
      <c r="DM127">
        <v>2617.5583980000042</v>
      </c>
      <c r="DN127">
        <v>90877.627617999431</v>
      </c>
      <c r="DO127">
        <v>48671.885957000282</v>
      </c>
      <c r="DP127">
        <v>10531.32283699994</v>
      </c>
      <c r="DQ127">
        <v>19985.609239000019</v>
      </c>
      <c r="DR127">
        <v>23594.60994300013</v>
      </c>
      <c r="DS127">
        <v>92806.966257999549</v>
      </c>
      <c r="DT127">
        <v>58109.538524000047</v>
      </c>
      <c r="DU127">
        <v>107.492485</v>
      </c>
      <c r="DV127">
        <v>102524.1748819997</v>
      </c>
      <c r="DW127">
        <v>213874.25559100119</v>
      </c>
      <c r="DX127">
        <v>3255.6568869999801</v>
      </c>
      <c r="DY127">
        <v>5569.9933529999662</v>
      </c>
      <c r="DZ127">
        <v>2191.659166999998</v>
      </c>
      <c r="EA127">
        <v>2149.0515379999988</v>
      </c>
      <c r="EB127">
        <v>27512.905126999889</v>
      </c>
      <c r="EC127">
        <v>1392.5840539999961</v>
      </c>
      <c r="ED127">
        <v>53838.085305000102</v>
      </c>
      <c r="EE127">
        <v>93661.318762000694</v>
      </c>
      <c r="EF127">
        <v>1091.888319999995</v>
      </c>
      <c r="EG127">
        <v>84633.678865999944</v>
      </c>
      <c r="EH127">
        <v>55823.426152000218</v>
      </c>
      <c r="EI127">
        <v>3549.0188640000019</v>
      </c>
      <c r="EJ127">
        <v>305416.38664400199</v>
      </c>
      <c r="EK127">
        <v>17612.49106100007</v>
      </c>
      <c r="EL127">
        <v>91257.019660999897</v>
      </c>
    </row>
    <row r="128">
      <c r="A128" t="s">
        <v>423</v>
      </c>
      <c r="B128">
        <v>2016</v>
      </c>
      <c r="C128" t="s">
        <v>427</v>
      </c>
      <c r="D128">
        <v>223</v>
      </c>
      <c r="E128" t="s">
        <v>36</v>
      </c>
      <c r="F128" t="s">
        <v>16</v>
      </c>
      <c r="G128" t="s">
        <v>451</v>
      </c>
      <c r="H128">
        <v>69.287093603270961</v>
      </c>
      <c r="I128">
        <v>53.258557953835087</v>
      </c>
      <c r="J128">
        <v>37.277120518935689</v>
      </c>
      <c r="K128">
        <v>21.64007119362196</v>
      </c>
      <c r="L128">
        <v>6.7609147270960523</v>
      </c>
      <c r="M128">
        <v>42.510489789693942</v>
      </c>
      <c r="N128">
        <v>24.293744199585671</v>
      </c>
      <c r="O128">
        <v>14.7153151008251</v>
      </c>
      <c r="P128">
        <v>7.4006322474769988</v>
      </c>
      <c r="Q128">
        <v>3.1363103460355828</v>
      </c>
      <c r="R128">
        <v>72.252931831649576</v>
      </c>
      <c r="S128">
        <v>60.548812937187243</v>
      </c>
      <c r="T128">
        <v>49.171064072559481</v>
      </c>
      <c r="U128">
        <v>36.42051772990748</v>
      </c>
      <c r="V128">
        <v>17.271340987339169</v>
      </c>
      <c r="W128" t="s">
        <v>329</v>
      </c>
      <c r="X128" t="s">
        <v>330</v>
      </c>
      <c r="Y128" t="s">
        <v>331</v>
      </c>
      <c r="Z128" t="s">
        <v>332</v>
      </c>
      <c r="AA128" t="s">
        <v>333</v>
      </c>
      <c r="AB128" t="s">
        <v>334</v>
      </c>
      <c r="AC128" t="s">
        <v>335</v>
      </c>
      <c r="AD128" t="s">
        <v>336</v>
      </c>
      <c r="AE128" t="s">
        <v>337</v>
      </c>
      <c r="AF128" t="s">
        <v>338</v>
      </c>
      <c r="AG128" t="s">
        <v>339</v>
      </c>
      <c r="AH128" t="s">
        <v>340</v>
      </c>
      <c r="AI128" t="s">
        <v>341</v>
      </c>
      <c r="AJ128" t="s">
        <v>342</v>
      </c>
      <c r="AK128" t="s">
        <v>343</v>
      </c>
      <c r="AL128" t="s">
        <v>344</v>
      </c>
      <c r="AM128" t="s">
        <v>345</v>
      </c>
      <c r="AN128" t="s">
        <v>346</v>
      </c>
      <c r="AO128" t="s">
        <v>347</v>
      </c>
      <c r="AP128" t="s">
        <v>348</v>
      </c>
      <c r="AQ128" t="s">
        <v>349</v>
      </c>
      <c r="AR128" t="s">
        <v>350</v>
      </c>
      <c r="AS128" t="s">
        <v>351</v>
      </c>
      <c r="AT128" t="s">
        <v>352</v>
      </c>
      <c r="AU128" t="s">
        <v>353</v>
      </c>
      <c r="AV128" t="s">
        <v>354</v>
      </c>
      <c r="AW128" t="s">
        <v>355</v>
      </c>
      <c r="AX128" t="s">
        <v>356</v>
      </c>
      <c r="AY128" t="s">
        <v>357</v>
      </c>
      <c r="AZ128" t="s">
        <v>358</v>
      </c>
      <c r="BA128" t="s">
        <v>359</v>
      </c>
      <c r="BB128" t="s">
        <v>360</v>
      </c>
      <c r="BC128" t="s">
        <v>361</v>
      </c>
      <c r="BD128" t="s">
        <v>362</v>
      </c>
      <c r="BE128" t="s">
        <v>363</v>
      </c>
      <c r="BF128">
        <v>43.882945716321068</v>
      </c>
      <c r="BG128">
        <v>40.551786725451883</v>
      </c>
      <c r="BH128">
        <v>47.692290157554353</v>
      </c>
      <c r="BI128">
        <v>55.361151361279028</v>
      </c>
      <c r="BJ128">
        <v>10.016196863658291</v>
      </c>
      <c r="BK128">
        <v>55.674646884505329</v>
      </c>
      <c r="BL128">
        <v>50.047148994450467</v>
      </c>
      <c r="BM128">
        <v>20.587254452666919</v>
      </c>
      <c r="BN128">
        <v>12.669605916610751</v>
      </c>
      <c r="BO128">
        <v>12.292673099106549</v>
      </c>
      <c r="BP128">
        <v>30.561912643767421</v>
      </c>
      <c r="BQ128">
        <v>21.34744921846837</v>
      </c>
      <c r="BR128">
        <v>28.694989173100769</v>
      </c>
      <c r="BS128">
        <v>20.76333259606962</v>
      </c>
      <c r="BT128">
        <v>62.949735703849733</v>
      </c>
      <c r="BU128">
        <v>27.047112807673759</v>
      </c>
      <c r="BV128">
        <v>26.606501033352611</v>
      </c>
      <c r="BW128">
        <v>34.597279746987937</v>
      </c>
      <c r="BX128">
        <v>40.724656190077837</v>
      </c>
      <c r="BY128">
        <v>19.99564869876944</v>
      </c>
      <c r="BZ128">
        <v>24.169968403595171</v>
      </c>
      <c r="CA128">
        <v>9.4965702334113633</v>
      </c>
      <c r="CB128">
        <v>5.8987360281848584</v>
      </c>
      <c r="CC128">
        <v>33.785934811992327</v>
      </c>
      <c r="CD128">
        <v>67.988020546051914</v>
      </c>
      <c r="CE128">
        <v>43.868977706346747</v>
      </c>
      <c r="CF128">
        <v>10.199425375240651</v>
      </c>
      <c r="CG128">
        <v>35.747973424845647</v>
      </c>
      <c r="CH128">
        <v>4.0555150037104566</v>
      </c>
      <c r="CI128">
        <v>48.442901374081153</v>
      </c>
      <c r="CJ128">
        <v>34.472081581371853</v>
      </c>
      <c r="CK128">
        <v>55.63760173337122</v>
      </c>
      <c r="CL128">
        <v>29.648369047534111</v>
      </c>
      <c r="CM128">
        <v>20.365407303801181</v>
      </c>
      <c r="CN128">
        <v>52.019800132615742</v>
      </c>
      <c r="CO128">
        <v>391027.58320300339</v>
      </c>
      <c r="CP128">
        <v>300574.35870799772</v>
      </c>
      <c r="CQ128">
        <v>210376.3655949996</v>
      </c>
      <c r="CR128">
        <v>122129.478494999</v>
      </c>
      <c r="CS128">
        <v>38156.297911999944</v>
      </c>
      <c r="CT128">
        <v>79254.72092500006</v>
      </c>
      <c r="CU128">
        <v>45295.854666000057</v>
      </c>
      <c r="CV128">
        <v>27434.221970000031</v>
      </c>
      <c r="CW128">
        <v>13794.893042</v>
      </c>
      <c r="CX128">
        <v>5848.3875200000057</v>
      </c>
      <c r="CY128">
        <v>273061.63947000128</v>
      </c>
      <c r="CZ128">
        <v>228830.79879700139</v>
      </c>
      <c r="DA128">
        <v>185827.85121099811</v>
      </c>
      <c r="DB128">
        <v>137643.82790199961</v>
      </c>
      <c r="DC128">
        <v>65271.888410000072</v>
      </c>
      <c r="DD128">
        <v>51346.659572000179</v>
      </c>
      <c r="DE128">
        <v>968.6476749999938</v>
      </c>
      <c r="DF128">
        <v>32125.499496999932</v>
      </c>
      <c r="DG128">
        <v>136634.9159610015</v>
      </c>
      <c r="DH128">
        <v>220.94226800000001</v>
      </c>
      <c r="DI128">
        <v>35675.01765399985</v>
      </c>
      <c r="DJ128">
        <v>357.42759000000041</v>
      </c>
      <c r="DK128">
        <v>84.045801000000012</v>
      </c>
      <c r="DL128">
        <v>5239.2686749999884</v>
      </c>
      <c r="DM128">
        <v>402.03179699999993</v>
      </c>
      <c r="DN128">
        <v>41180.371505999967</v>
      </c>
      <c r="DO128">
        <v>13596.82528700002</v>
      </c>
      <c r="DP128">
        <v>4341.3164020000122</v>
      </c>
      <c r="DQ128">
        <v>5501.9583930000126</v>
      </c>
      <c r="DR128">
        <v>47454.832649999829</v>
      </c>
      <c r="DS128">
        <v>36992.744271999771</v>
      </c>
      <c r="DT128">
        <v>21343.53666999999</v>
      </c>
      <c r="DU128">
        <v>56.940731999999997</v>
      </c>
      <c r="DV128">
        <v>74282.020731999844</v>
      </c>
      <c r="DW128">
        <v>54815.893994000187</v>
      </c>
      <c r="DX128">
        <v>1194.4987080000019</v>
      </c>
      <c r="DY128">
        <v>610.80355399999962</v>
      </c>
      <c r="DZ128">
        <v>138.20136199999999</v>
      </c>
      <c r="EA128">
        <v>1116.3809060000019</v>
      </c>
      <c r="EB128">
        <v>65199.981083000202</v>
      </c>
      <c r="EC128">
        <v>1179.020446999999</v>
      </c>
      <c r="ED128">
        <v>6222.4107790000089</v>
      </c>
      <c r="EE128">
        <v>55309.845321000139</v>
      </c>
      <c r="EF128">
        <v>46.286771999999978</v>
      </c>
      <c r="EG128">
        <v>88012.944450000374</v>
      </c>
      <c r="EH128">
        <v>29728.009684000019</v>
      </c>
      <c r="EI128">
        <v>4481.2564499999899</v>
      </c>
      <c r="EJ128">
        <v>131325.22453700021</v>
      </c>
      <c r="EK128">
        <v>4692.8160640000033</v>
      </c>
      <c r="EL128">
        <v>110190.0510150005</v>
      </c>
    </row>
    <row r="129">
      <c r="A129" t="s">
        <v>423</v>
      </c>
      <c r="B129">
        <v>2016</v>
      </c>
      <c r="C129" t="s">
        <v>427</v>
      </c>
      <c r="D129">
        <v>224</v>
      </c>
      <c r="E129" t="s">
        <v>36</v>
      </c>
      <c r="F129" t="s">
        <v>20</v>
      </c>
      <c r="G129" t="s">
        <v>452</v>
      </c>
      <c r="H129">
        <v>5.7466983939678986</v>
      </c>
      <c r="I129">
        <v>3.74953535100338</v>
      </c>
      <c r="J129">
        <v>2.9030039593123118</v>
      </c>
      <c r="K129">
        <v>1.98869041367064</v>
      </c>
      <c r="L129">
        <v>1.4542090975267279</v>
      </c>
      <c r="M129">
        <v>3.9929959532827808</v>
      </c>
      <c r="N129">
        <v>2.2036404720161209</v>
      </c>
      <c r="O129">
        <v>2.1373894498287651</v>
      </c>
      <c r="P129">
        <v>1.5260643581121951</v>
      </c>
      <c r="Q129">
        <v>1.4983407793327159</v>
      </c>
      <c r="R129">
        <v>6.124492326405254</v>
      </c>
      <c r="S129">
        <v>4.342721412582466</v>
      </c>
      <c r="T129">
        <v>3.5797513576112392</v>
      </c>
      <c r="U129">
        <v>2.5324182952220569</v>
      </c>
      <c r="V129">
        <v>1.474617101854049</v>
      </c>
      <c r="W129" t="s">
        <v>329</v>
      </c>
      <c r="X129" t="s">
        <v>330</v>
      </c>
      <c r="Y129" t="s">
        <v>331</v>
      </c>
      <c r="Z129" t="s">
        <v>332</v>
      </c>
      <c r="AA129" t="s">
        <v>333</v>
      </c>
      <c r="AB129" t="s">
        <v>334</v>
      </c>
      <c r="AC129" t="s">
        <v>335</v>
      </c>
      <c r="AD129" t="s">
        <v>336</v>
      </c>
      <c r="AE129" t="s">
        <v>337</v>
      </c>
      <c r="AF129" t="s">
        <v>338</v>
      </c>
      <c r="AG129" t="s">
        <v>339</v>
      </c>
      <c r="AH129" t="s">
        <v>340</v>
      </c>
      <c r="AI129" t="s">
        <v>341</v>
      </c>
      <c r="AJ129" t="s">
        <v>342</v>
      </c>
      <c r="AK129" t="s">
        <v>343</v>
      </c>
      <c r="AL129" t="s">
        <v>344</v>
      </c>
      <c r="AM129" t="s">
        <v>345</v>
      </c>
      <c r="AN129" t="s">
        <v>346</v>
      </c>
      <c r="AO129" t="s">
        <v>347</v>
      </c>
      <c r="AP129" t="s">
        <v>348</v>
      </c>
      <c r="AQ129" t="s">
        <v>349</v>
      </c>
      <c r="AR129" t="s">
        <v>350</v>
      </c>
      <c r="AS129" t="s">
        <v>351</v>
      </c>
      <c r="AT129" t="s">
        <v>352</v>
      </c>
      <c r="AU129" t="s">
        <v>353</v>
      </c>
      <c r="AV129" t="s">
        <v>354</v>
      </c>
      <c r="AW129" t="s">
        <v>355</v>
      </c>
      <c r="AX129" t="s">
        <v>356</v>
      </c>
      <c r="AY129" t="s">
        <v>357</v>
      </c>
      <c r="AZ129" t="s">
        <v>358</v>
      </c>
      <c r="BA129" t="s">
        <v>359</v>
      </c>
      <c r="BB129" t="s">
        <v>360</v>
      </c>
      <c r="BC129" t="s">
        <v>361</v>
      </c>
      <c r="BD129" t="s">
        <v>362</v>
      </c>
      <c r="BE129" t="s">
        <v>363</v>
      </c>
      <c r="BF129">
        <v>0.53580613045067549</v>
      </c>
      <c r="BG129">
        <v>4.4142544595186273</v>
      </c>
      <c r="BH129">
        <v>7.9104961843258863</v>
      </c>
      <c r="BI129">
        <v>5.7704898151356048</v>
      </c>
      <c r="BJ129">
        <v>0.8628379493610091</v>
      </c>
      <c r="BK129">
        <v>0.43470907107461809</v>
      </c>
      <c r="BL129">
        <v>1.3989690167385289</v>
      </c>
      <c r="BM129">
        <v>2.4534112569348618</v>
      </c>
      <c r="BN129">
        <v>5.2583993676615668</v>
      </c>
      <c r="BO129">
        <v>7.6718920309618133</v>
      </c>
      <c r="BP129">
        <v>1.993476854614769</v>
      </c>
      <c r="BQ129">
        <v>2.236137986439116</v>
      </c>
      <c r="BR129">
        <v>1.695664996468295</v>
      </c>
      <c r="BS129">
        <v>3.8148226490899182</v>
      </c>
      <c r="BT129">
        <v>5.7515666292166614</v>
      </c>
      <c r="BU129">
        <v>5.0974053913170616</v>
      </c>
      <c r="BV129">
        <v>0.95510599124132745</v>
      </c>
      <c r="BW129">
        <v>0.090114608183036293</v>
      </c>
      <c r="BX129">
        <v>3.0671021372210392</v>
      </c>
      <c r="BY129">
        <v>1.9876636416882769</v>
      </c>
      <c r="BZ129">
        <v>9.9537576710114841</v>
      </c>
      <c r="CA129">
        <v>3.903028164474164</v>
      </c>
      <c r="CB129">
        <v>0.55646309000839067</v>
      </c>
      <c r="CC129">
        <v>1.175587030375508</v>
      </c>
      <c r="CD129">
        <v>3.3225852549689932</v>
      </c>
      <c r="CE129">
        <v>4.3157726306075324</v>
      </c>
      <c r="CF129">
        <v>1.5522167266586171</v>
      </c>
      <c r="CG129">
        <v>3.7166496525051111</v>
      </c>
      <c r="CH129">
        <v>0.27634326162327189</v>
      </c>
      <c r="CI129">
        <v>4.9741671735980804</v>
      </c>
      <c r="CJ129">
        <v>0.79604699774624144</v>
      </c>
      <c r="CK129">
        <v>0.29910925324188181</v>
      </c>
      <c r="CL129">
        <v>1.399928975098516</v>
      </c>
      <c r="CM129">
        <v>3.201689893250995</v>
      </c>
      <c r="CN129">
        <v>4.8985252539739603</v>
      </c>
      <c r="CO129">
        <v>32431.979283999939</v>
      </c>
      <c r="CP129">
        <v>21161.184734999999</v>
      </c>
      <c r="CQ129">
        <v>16383.33148499999</v>
      </c>
      <c r="CR129">
        <v>11223.517747999969</v>
      </c>
      <c r="CS129">
        <v>8207.0604039999907</v>
      </c>
      <c r="CT129">
        <v>7444.3691780000026</v>
      </c>
      <c r="CU129">
        <v>4108.7029539999994</v>
      </c>
      <c r="CV129">
        <v>3984.8019699999982</v>
      </c>
      <c r="CW129">
        <v>2844.607580999997</v>
      </c>
      <c r="CX129">
        <v>2794.008420000001</v>
      </c>
      <c r="CY129">
        <v>23145.96616599994</v>
      </c>
      <c r="CZ129">
        <v>16412.351647999989</v>
      </c>
      <c r="DA129">
        <v>13528.637527000001</v>
      </c>
      <c r="DB129">
        <v>9570.752140000006</v>
      </c>
      <c r="DC129">
        <v>5572.8760719999927</v>
      </c>
      <c r="DD129">
        <v>626.93728799999997</v>
      </c>
      <c r="DE129">
        <v>105.4418970000002</v>
      </c>
      <c r="DF129">
        <v>5328.5057259999867</v>
      </c>
      <c r="DG129">
        <v>14241.943520999999</v>
      </c>
      <c r="DH129">
        <v>19.032910000000001</v>
      </c>
      <c r="DI129">
        <v>278.55145299999992</v>
      </c>
      <c r="DJ129">
        <v>9.9911809999999992</v>
      </c>
      <c r="DK129">
        <v>10.015853</v>
      </c>
      <c r="DL129">
        <v>2174.508605</v>
      </c>
      <c r="DM129">
        <v>250.9091810000001</v>
      </c>
      <c r="DN129">
        <v>2686.0922749999982</v>
      </c>
      <c r="DO129">
        <v>1424.2627869999969</v>
      </c>
      <c r="DP129">
        <v>256.54020000000003</v>
      </c>
      <c r="DQ129">
        <v>1010.868337000001</v>
      </c>
      <c r="DR129">
        <v>4335.8344370000023</v>
      </c>
      <c r="DS129">
        <v>6971.7982630000006</v>
      </c>
      <c r="DT129">
        <v>766.17890199999965</v>
      </c>
      <c r="DU129">
        <v>0.148312</v>
      </c>
      <c r="DV129">
        <v>5594.4129639999983</v>
      </c>
      <c r="DW129">
        <v>5448.9634780000033</v>
      </c>
      <c r="DX129">
        <v>491.92247499999979</v>
      </c>
      <c r="DY129">
        <v>251.0362599999998</v>
      </c>
      <c r="DZ129">
        <v>13.037362</v>
      </c>
      <c r="EA129">
        <v>38.84465299999998</v>
      </c>
      <c r="EB129">
        <v>3186.333327999997</v>
      </c>
      <c r="EC129">
        <v>115.990489</v>
      </c>
      <c r="ED129">
        <v>946.96806300000014</v>
      </c>
      <c r="EE129">
        <v>5750.4607310000029</v>
      </c>
      <c r="EF129">
        <v>3.1539860000000011</v>
      </c>
      <c r="EG129">
        <v>9037.2600879999864</v>
      </c>
      <c r="EH129">
        <v>686.49445500000002</v>
      </c>
      <c r="EI129">
        <v>24.091356000000001</v>
      </c>
      <c r="EJ129">
        <v>6200.880281000007</v>
      </c>
      <c r="EK129">
        <v>737.76780099999974</v>
      </c>
      <c r="EL129">
        <v>10376.217253000001</v>
      </c>
    </row>
    <row r="130">
      <c r="A130" t="s">
        <v>423</v>
      </c>
      <c r="B130">
        <v>2016</v>
      </c>
      <c r="C130" t="s">
        <v>427</v>
      </c>
      <c r="D130">
        <v>225</v>
      </c>
      <c r="E130" t="s">
        <v>365</v>
      </c>
      <c r="F130" t="s">
        <v>366</v>
      </c>
      <c r="G130" t="s">
        <v>212</v>
      </c>
      <c r="H130">
        <v>94.25330160603211</v>
      </c>
      <c r="I130">
        <v>96.250464648997067</v>
      </c>
      <c r="J130">
        <v>97.096996040687856</v>
      </c>
      <c r="K130">
        <v>98.011309586330171</v>
      </c>
      <c r="L130">
        <v>98.545790902473186</v>
      </c>
      <c r="M130">
        <v>96.007004046717114</v>
      </c>
      <c r="N130">
        <v>97.796359527983896</v>
      </c>
      <c r="O130">
        <v>97.862610550171013</v>
      </c>
      <c r="P130">
        <v>98.473935641887792</v>
      </c>
      <c r="Q130">
        <v>98.50165922066742</v>
      </c>
      <c r="R130">
        <v>93.875507673595223</v>
      </c>
      <c r="S130">
        <v>95.657278587418418</v>
      </c>
      <c r="T130">
        <v>96.420248642388614</v>
      </c>
      <c r="U130">
        <v>97.467581704778112</v>
      </c>
      <c r="V130">
        <v>98.525382898145892</v>
      </c>
      <c r="W130" t="s">
        <v>329</v>
      </c>
      <c r="X130" t="s">
        <v>330</v>
      </c>
      <c r="Y130" t="s">
        <v>331</v>
      </c>
      <c r="Z130" t="s">
        <v>332</v>
      </c>
      <c r="AA130" t="s">
        <v>333</v>
      </c>
      <c r="AB130" t="s">
        <v>334</v>
      </c>
      <c r="AC130" t="s">
        <v>335</v>
      </c>
      <c r="AD130" t="s">
        <v>336</v>
      </c>
      <c r="AE130" t="s">
        <v>337</v>
      </c>
      <c r="AF130" t="s">
        <v>338</v>
      </c>
      <c r="AG130" t="s">
        <v>339</v>
      </c>
      <c r="AH130" t="s">
        <v>340</v>
      </c>
      <c r="AI130" t="s">
        <v>341</v>
      </c>
      <c r="AJ130" t="s">
        <v>342</v>
      </c>
      <c r="AK130" t="s">
        <v>343</v>
      </c>
      <c r="AL130" t="s">
        <v>344</v>
      </c>
      <c r="AM130" t="s">
        <v>345</v>
      </c>
      <c r="AN130" t="s">
        <v>346</v>
      </c>
      <c r="AO130" t="s">
        <v>347</v>
      </c>
      <c r="AP130" t="s">
        <v>348</v>
      </c>
      <c r="AQ130" t="s">
        <v>349</v>
      </c>
      <c r="AR130" t="s">
        <v>350</v>
      </c>
      <c r="AS130" t="s">
        <v>351</v>
      </c>
      <c r="AT130" t="s">
        <v>352</v>
      </c>
      <c r="AU130" t="s">
        <v>353</v>
      </c>
      <c r="AV130" t="s">
        <v>354</v>
      </c>
      <c r="AW130" t="s">
        <v>355</v>
      </c>
      <c r="AX130" t="s">
        <v>356</v>
      </c>
      <c r="AY130" t="s">
        <v>357</v>
      </c>
      <c r="AZ130" t="s">
        <v>358</v>
      </c>
      <c r="BA130" t="s">
        <v>359</v>
      </c>
      <c r="BB130" t="s">
        <v>360</v>
      </c>
      <c r="BC130" t="s">
        <v>361</v>
      </c>
      <c r="BD130" t="s">
        <v>362</v>
      </c>
      <c r="BE130" t="s">
        <v>363</v>
      </c>
      <c r="BF130">
        <v>99.464193869549334</v>
      </c>
      <c r="BG130">
        <v>95.585745540481241</v>
      </c>
      <c r="BH130">
        <v>92.089503815673595</v>
      </c>
      <c r="BI130">
        <v>94.229510184864012</v>
      </c>
      <c r="BJ130">
        <v>99.137162050638977</v>
      </c>
      <c r="BK130">
        <v>99.56529092892535</v>
      </c>
      <c r="BL130">
        <v>98.601030983261467</v>
      </c>
      <c r="BM130">
        <v>97.546588743065143</v>
      </c>
      <c r="BN130">
        <v>94.741600632338816</v>
      </c>
      <c r="BO130">
        <v>92.328107969038072</v>
      </c>
      <c r="BP130">
        <v>98.006523145385728</v>
      </c>
      <c r="BQ130">
        <v>97.763862013560995</v>
      </c>
      <c r="BR130">
        <v>98.304335003531591</v>
      </c>
      <c r="BS130">
        <v>96.185177350909868</v>
      </c>
      <c r="BT130">
        <v>94.248433370784028</v>
      </c>
      <c r="BU130">
        <v>94.902594608683373</v>
      </c>
      <c r="BV130">
        <v>99.044894008758916</v>
      </c>
      <c r="BW130">
        <v>99.909885391816971</v>
      </c>
      <c r="BX130">
        <v>96.932897862779072</v>
      </c>
      <c r="BY130">
        <v>98.012336358311543</v>
      </c>
      <c r="BZ130">
        <v>90.04624232898793</v>
      </c>
      <c r="CA130">
        <v>96.096971835525821</v>
      </c>
      <c r="CB130">
        <v>99.443536909991593</v>
      </c>
      <c r="CC130">
        <v>98.824412969624447</v>
      </c>
      <c r="CD130">
        <v>96.677414745031058</v>
      </c>
      <c r="CE130">
        <v>95.684227369392403</v>
      </c>
      <c r="CF130">
        <v>98.447783273341415</v>
      </c>
      <c r="CG130">
        <v>96.283350347494462</v>
      </c>
      <c r="CH130">
        <v>99.723656738376704</v>
      </c>
      <c r="CI130">
        <v>95.025832826401668</v>
      </c>
      <c r="CJ130">
        <v>99.203953002253755</v>
      </c>
      <c r="CK130">
        <v>99.700890746758105</v>
      </c>
      <c r="CL130">
        <v>98.600071024901723</v>
      </c>
      <c r="CM130">
        <v>96.798310106748886</v>
      </c>
      <c r="CN130">
        <v>95.101474746025858</v>
      </c>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row>
    <row r="131">
      <c r="A131" t="s">
        <v>423</v>
      </c>
      <c r="B131">
        <v>2016</v>
      </c>
      <c r="C131" t="s">
        <v>427</v>
      </c>
      <c r="D131">
        <v>226</v>
      </c>
      <c r="E131" t="s">
        <v>365</v>
      </c>
      <c r="F131" t="s">
        <v>367</v>
      </c>
      <c r="G131" t="s">
        <v>212</v>
      </c>
      <c r="H131">
        <v>4.9655259522219923</v>
      </c>
      <c r="I131">
        <v>3.1526304087933239</v>
      </c>
      <c r="J131">
        <v>2.2395079676317948</v>
      </c>
      <c r="K131">
        <v>1.3982271323102731</v>
      </c>
      <c r="L131">
        <v>0.75620158016471517</v>
      </c>
      <c r="M131">
        <v>3.247208683248838</v>
      </c>
      <c r="N131">
        <v>1.576976700621411</v>
      </c>
      <c r="O131">
        <v>1.260235021058641</v>
      </c>
      <c r="P131">
        <v>0.81857361893634906</v>
      </c>
      <c r="Q131">
        <v>0.4792678441697365</v>
      </c>
      <c r="R131">
        <v>5.2991189356834276</v>
      </c>
      <c r="S131">
        <v>3.741839003352752</v>
      </c>
      <c r="T131">
        <v>2.9220027604132932</v>
      </c>
      <c r="U131">
        <v>1.9399415598717149</v>
      </c>
      <c r="V131">
        <v>1.139830825259746</v>
      </c>
      <c r="W131" t="s">
        <v>329</v>
      </c>
      <c r="X131" t="s">
        <v>330</v>
      </c>
      <c r="Y131" t="s">
        <v>331</v>
      </c>
      <c r="Z131" t="s">
        <v>332</v>
      </c>
      <c r="AA131" t="s">
        <v>333</v>
      </c>
      <c r="AB131" t="s">
        <v>334</v>
      </c>
      <c r="AC131" t="s">
        <v>335</v>
      </c>
      <c r="AD131" t="s">
        <v>336</v>
      </c>
      <c r="AE131" t="s">
        <v>337</v>
      </c>
      <c r="AF131" t="s">
        <v>338</v>
      </c>
      <c r="AG131" t="s">
        <v>339</v>
      </c>
      <c r="AH131" t="s">
        <v>340</v>
      </c>
      <c r="AI131" t="s">
        <v>341</v>
      </c>
      <c r="AJ131" t="s">
        <v>342</v>
      </c>
      <c r="AK131" t="s">
        <v>343</v>
      </c>
      <c r="AL131" t="s">
        <v>344</v>
      </c>
      <c r="AM131" t="s">
        <v>345</v>
      </c>
      <c r="AN131" t="s">
        <v>346</v>
      </c>
      <c r="AO131" t="s">
        <v>347</v>
      </c>
      <c r="AP131" t="s">
        <v>348</v>
      </c>
      <c r="AQ131" t="s">
        <v>349</v>
      </c>
      <c r="AR131" t="s">
        <v>350</v>
      </c>
      <c r="AS131" t="s">
        <v>351</v>
      </c>
      <c r="AT131" t="s">
        <v>352</v>
      </c>
      <c r="AU131" t="s">
        <v>353</v>
      </c>
      <c r="AV131" t="s">
        <v>354</v>
      </c>
      <c r="AW131" t="s">
        <v>355</v>
      </c>
      <c r="AX131" t="s">
        <v>356</v>
      </c>
      <c r="AY131" t="s">
        <v>357</v>
      </c>
      <c r="AZ131" t="s">
        <v>358</v>
      </c>
      <c r="BA131" t="s">
        <v>359</v>
      </c>
      <c r="BB131" t="s">
        <v>360</v>
      </c>
      <c r="BC131" t="s">
        <v>361</v>
      </c>
      <c r="BD131" t="s">
        <v>362</v>
      </c>
      <c r="BE131" t="s">
        <v>363</v>
      </c>
      <c r="BF131">
        <v>0.31070135515762309</v>
      </c>
      <c r="BG131">
        <v>2.2297169086935549</v>
      </c>
      <c r="BH131">
        <v>7.447794035521178</v>
      </c>
      <c r="BI131">
        <v>4.9912637727358034</v>
      </c>
      <c r="BJ131">
        <v>0.72173242776340296</v>
      </c>
      <c r="BK131">
        <v>0.37476043567314232</v>
      </c>
      <c r="BL131">
        <v>0.89266678389266751</v>
      </c>
      <c r="BM131">
        <v>1.6294155060429361</v>
      </c>
      <c r="BN131">
        <v>2.7956555602415571</v>
      </c>
      <c r="BO131">
        <v>6.4764833638054116</v>
      </c>
      <c r="BP131">
        <v>1.587414251557975</v>
      </c>
      <c r="BQ131">
        <v>1.974433497779394</v>
      </c>
      <c r="BR131">
        <v>1.104902672838217</v>
      </c>
      <c r="BS131">
        <v>3.5332733150564661</v>
      </c>
      <c r="BT131">
        <v>5.4252708275813983</v>
      </c>
      <c r="BU131">
        <v>2.6586208619686862</v>
      </c>
      <c r="BV131">
        <v>0.88652373051105304</v>
      </c>
      <c r="BW131">
        <v>0.090114608183036293</v>
      </c>
      <c r="BX131">
        <v>2.642123098475933</v>
      </c>
      <c r="BY131">
        <v>1.6870717433659721</v>
      </c>
      <c r="BZ131">
        <v>8.3255246107433774</v>
      </c>
      <c r="CA131">
        <v>0.89748803336770677</v>
      </c>
      <c r="CB131">
        <v>0.41824524396227802</v>
      </c>
      <c r="CC131">
        <v>1.0726926937265979</v>
      </c>
      <c r="CD131">
        <v>1.956296959493574</v>
      </c>
      <c r="CE131">
        <v>0.80956119061674059</v>
      </c>
      <c r="CF131">
        <v>1.5131579863336899</v>
      </c>
      <c r="CG131">
        <v>3.1643579401945439</v>
      </c>
      <c r="CH131">
        <v>0.21976816751180789</v>
      </c>
      <c r="CI131">
        <v>3.3793558145977092</v>
      </c>
      <c r="CJ131">
        <v>0.43318877753608159</v>
      </c>
      <c r="CK131">
        <v>0.29910925324188181</v>
      </c>
      <c r="CL131">
        <v>1.1396801301084749</v>
      </c>
      <c r="CM131">
        <v>2.943214901561428</v>
      </c>
      <c r="CN131">
        <v>3.9369801675419609</v>
      </c>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row>
    <row r="132">
      <c r="A132" t="s">
        <v>423</v>
      </c>
      <c r="B132">
        <v>2016</v>
      </c>
      <c r="C132" t="s">
        <v>427</v>
      </c>
      <c r="D132">
        <v>227</v>
      </c>
      <c r="E132" t="s">
        <v>365</v>
      </c>
      <c r="F132" t="s">
        <v>368</v>
      </c>
      <c r="G132" t="s">
        <v>212</v>
      </c>
      <c r="H132">
        <v>0.35834731965726618</v>
      </c>
      <c r="I132">
        <v>0.35982662960669343</v>
      </c>
      <c r="J132">
        <v>0.48137332524711163</v>
      </c>
      <c r="K132">
        <v>0.44613275232179622</v>
      </c>
      <c r="L132">
        <v>0.62559392807781267</v>
      </c>
      <c r="M132">
        <v>0.41172143761586688</v>
      </c>
      <c r="N132">
        <v>0.42637293689670758</v>
      </c>
      <c r="O132">
        <v>0.70190708207217212</v>
      </c>
      <c r="P132">
        <v>0.66857358965038127</v>
      </c>
      <c r="Q132">
        <v>0.93964951098879235</v>
      </c>
      <c r="R132">
        <v>0.34421184653710479</v>
      </c>
      <c r="S132">
        <v>0.32506701611395861</v>
      </c>
      <c r="T132">
        <v>0.46178003909982018</v>
      </c>
      <c r="U132">
        <v>0.45319169849552821</v>
      </c>
      <c r="V132">
        <v>0.25438407061207913</v>
      </c>
      <c r="W132" t="s">
        <v>329</v>
      </c>
      <c r="X132" t="s">
        <v>330</v>
      </c>
      <c r="Y132" t="s">
        <v>331</v>
      </c>
      <c r="Z132" t="s">
        <v>332</v>
      </c>
      <c r="AA132" t="s">
        <v>333</v>
      </c>
      <c r="AB132" t="s">
        <v>334</v>
      </c>
      <c r="AC132" t="s">
        <v>335</v>
      </c>
      <c r="AD132" t="s">
        <v>336</v>
      </c>
      <c r="AE132" t="s">
        <v>337</v>
      </c>
      <c r="AF132" t="s">
        <v>338</v>
      </c>
      <c r="AG132" t="s">
        <v>339</v>
      </c>
      <c r="AH132" t="s">
        <v>340</v>
      </c>
      <c r="AI132" t="s">
        <v>341</v>
      </c>
      <c r="AJ132" t="s">
        <v>342</v>
      </c>
      <c r="AK132" t="s">
        <v>343</v>
      </c>
      <c r="AL132" t="s">
        <v>344</v>
      </c>
      <c r="AM132" t="s">
        <v>345</v>
      </c>
      <c r="AN132" t="s">
        <v>346</v>
      </c>
      <c r="AO132" t="s">
        <v>347</v>
      </c>
      <c r="AP132" t="s">
        <v>348</v>
      </c>
      <c r="AQ132" t="s">
        <v>349</v>
      </c>
      <c r="AR132" t="s">
        <v>350</v>
      </c>
      <c r="AS132" t="s">
        <v>351</v>
      </c>
      <c r="AT132" t="s">
        <v>352</v>
      </c>
      <c r="AU132" t="s">
        <v>353</v>
      </c>
      <c r="AV132" t="s">
        <v>354</v>
      </c>
      <c r="AW132" t="s">
        <v>355</v>
      </c>
      <c r="AX132" t="s">
        <v>356</v>
      </c>
      <c r="AY132" t="s">
        <v>357</v>
      </c>
      <c r="AZ132" t="s">
        <v>358</v>
      </c>
      <c r="BA132" t="s">
        <v>359</v>
      </c>
      <c r="BB132" t="s">
        <v>360</v>
      </c>
      <c r="BC132" t="s">
        <v>361</v>
      </c>
      <c r="BD132" t="s">
        <v>362</v>
      </c>
      <c r="BE132" t="s">
        <v>363</v>
      </c>
      <c r="BF132">
        <v>0.21454011446990001</v>
      </c>
      <c r="BG132">
        <v>0.41344246063237761</v>
      </c>
      <c r="BH132">
        <v>0.37397819614125261</v>
      </c>
      <c r="BI132">
        <v>0.34496012235584023</v>
      </c>
      <c r="BJ132">
        <v>0.14110552159760609</v>
      </c>
      <c r="BK132">
        <v>0.010140458900268301</v>
      </c>
      <c r="BL132">
        <v>0</v>
      </c>
      <c r="BM132">
        <v>0.17998005109279441</v>
      </c>
      <c r="BN132">
        <v>2.187235786775195</v>
      </c>
      <c r="BO132">
        <v>0.32086760440953488</v>
      </c>
      <c r="BP132">
        <v>0.17824421650431321</v>
      </c>
      <c r="BQ132">
        <v>0.14033659341530411</v>
      </c>
      <c r="BR132">
        <v>0.15670237831198039</v>
      </c>
      <c r="BS132">
        <v>0.048083290707820699</v>
      </c>
      <c r="BT132">
        <v>0.18936289899577011</v>
      </c>
      <c r="BU132">
        <v>2.339621953606617</v>
      </c>
      <c r="BV132">
        <v>0.039063363718764101</v>
      </c>
      <c r="BW132">
        <v>0</v>
      </c>
      <c r="BX132">
        <v>0.25485168367802757</v>
      </c>
      <c r="BY132">
        <v>0.17336084905577831</v>
      </c>
      <c r="BZ132">
        <v>0.82146974258543271</v>
      </c>
      <c r="CA132">
        <v>2.4171573478874162</v>
      </c>
      <c r="CB132">
        <v>0.1064052773949936</v>
      </c>
      <c r="CC132">
        <v>0.0712732598043372</v>
      </c>
      <c r="CD132">
        <v>0.92203909297677511</v>
      </c>
      <c r="CE132">
        <v>3.468883605859058</v>
      </c>
      <c r="CF132">
        <v>0.0341230311586775</v>
      </c>
      <c r="CG132">
        <v>0.2278307382201758</v>
      </c>
      <c r="CH132">
        <v>0.036972772194629203</v>
      </c>
      <c r="CI132">
        <v>1.297245954259534</v>
      </c>
      <c r="CJ132">
        <v>0.2783738433771924</v>
      </c>
      <c r="CK132">
        <v>0</v>
      </c>
      <c r="CL132">
        <v>0.1175405582068995</v>
      </c>
      <c r="CM132">
        <v>0.1175966058654123</v>
      </c>
      <c r="CN132">
        <v>0.54373629843101001</v>
      </c>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row>
    <row r="133">
      <c r="A133" t="s">
        <v>423</v>
      </c>
      <c r="B133">
        <v>2016</v>
      </c>
      <c r="C133" t="s">
        <v>427</v>
      </c>
      <c r="D133">
        <v>228</v>
      </c>
      <c r="E133" t="s">
        <v>365</v>
      </c>
      <c r="F133" t="s">
        <v>369</v>
      </c>
      <c r="G133" t="s">
        <v>212</v>
      </c>
      <c r="H133">
        <v>0.42282512208864109</v>
      </c>
      <c r="I133">
        <v>0.23707831260336351</v>
      </c>
      <c r="J133">
        <v>0.18212266643341271</v>
      </c>
      <c r="K133">
        <v>0.1443305290385733</v>
      </c>
      <c r="L133">
        <v>0.072413589284202801</v>
      </c>
      <c r="M133">
        <v>0.33406583241807708</v>
      </c>
      <c r="N133">
        <v>0.20029083449800139</v>
      </c>
      <c r="O133">
        <v>0.17524734669795289</v>
      </c>
      <c r="P133">
        <v>0.038917149525466099</v>
      </c>
      <c r="Q133">
        <v>0.079423424174186297</v>
      </c>
      <c r="R133">
        <v>0.48116154418472062</v>
      </c>
      <c r="S133">
        <v>0.27581539311575171</v>
      </c>
      <c r="T133">
        <v>0.1959685580981258</v>
      </c>
      <c r="U133">
        <v>0.13928503685481131</v>
      </c>
      <c r="V133">
        <v>0.080402205982225999</v>
      </c>
      <c r="W133" t="s">
        <v>329</v>
      </c>
      <c r="X133" t="s">
        <v>330</v>
      </c>
      <c r="Y133" t="s">
        <v>331</v>
      </c>
      <c r="Z133" t="s">
        <v>332</v>
      </c>
      <c r="AA133" t="s">
        <v>333</v>
      </c>
      <c r="AB133" t="s">
        <v>334</v>
      </c>
      <c r="AC133" t="s">
        <v>335</v>
      </c>
      <c r="AD133" t="s">
        <v>336</v>
      </c>
      <c r="AE133" t="s">
        <v>337</v>
      </c>
      <c r="AF133" t="s">
        <v>338</v>
      </c>
      <c r="AG133" t="s">
        <v>339</v>
      </c>
      <c r="AH133" t="s">
        <v>340</v>
      </c>
      <c r="AI133" t="s">
        <v>341</v>
      </c>
      <c r="AJ133" t="s">
        <v>342</v>
      </c>
      <c r="AK133" t="s">
        <v>343</v>
      </c>
      <c r="AL133" t="s">
        <v>344</v>
      </c>
      <c r="AM133" t="s">
        <v>345</v>
      </c>
      <c r="AN133" t="s">
        <v>346</v>
      </c>
      <c r="AO133" t="s">
        <v>347</v>
      </c>
      <c r="AP133" t="s">
        <v>348</v>
      </c>
      <c r="AQ133" t="s">
        <v>349</v>
      </c>
      <c r="AR133" t="s">
        <v>350</v>
      </c>
      <c r="AS133" t="s">
        <v>351</v>
      </c>
      <c r="AT133" t="s">
        <v>352</v>
      </c>
      <c r="AU133" t="s">
        <v>353</v>
      </c>
      <c r="AV133" t="s">
        <v>354</v>
      </c>
      <c r="AW133" t="s">
        <v>355</v>
      </c>
      <c r="AX133" t="s">
        <v>356</v>
      </c>
      <c r="AY133" t="s">
        <v>357</v>
      </c>
      <c r="AZ133" t="s">
        <v>358</v>
      </c>
      <c r="BA133" t="s">
        <v>359</v>
      </c>
      <c r="BB133" t="s">
        <v>360</v>
      </c>
      <c r="BC133" t="s">
        <v>361</v>
      </c>
      <c r="BD133" t="s">
        <v>362</v>
      </c>
      <c r="BE133" t="s">
        <v>363</v>
      </c>
      <c r="BF133">
        <v>0.0105646608231524</v>
      </c>
      <c r="BG133">
        <v>1.771095090192683</v>
      </c>
      <c r="BH133">
        <v>0.0887239526634436</v>
      </c>
      <c r="BI133">
        <v>0.43426592004395642</v>
      </c>
      <c r="BJ133">
        <v>0</v>
      </c>
      <c r="BK133">
        <v>0.049808176501207599</v>
      </c>
      <c r="BL133">
        <v>0.50630223284586162</v>
      </c>
      <c r="BM133">
        <v>0.64401569979913209</v>
      </c>
      <c r="BN133">
        <v>0.27550802064481439</v>
      </c>
      <c r="BO133">
        <v>0.87454106274686438</v>
      </c>
      <c r="BP133">
        <v>0.22781838655248249</v>
      </c>
      <c r="BQ133">
        <v>0.12136789524442</v>
      </c>
      <c r="BR133">
        <v>0.43405994531809838</v>
      </c>
      <c r="BS133">
        <v>0.23346604332563059</v>
      </c>
      <c r="BT133">
        <v>0.13693290263949071</v>
      </c>
      <c r="BU133">
        <v>0.099162575741756201</v>
      </c>
      <c r="BV133">
        <v>0.029518897011510298</v>
      </c>
      <c r="BW133">
        <v>0</v>
      </c>
      <c r="BX133">
        <v>0.1701273550670758</v>
      </c>
      <c r="BY133">
        <v>0.12723104926652409</v>
      </c>
      <c r="BZ133">
        <v>0.80676331768267906</v>
      </c>
      <c r="CA133">
        <v>0.58838278321904303</v>
      </c>
      <c r="CB133">
        <v>0.031812568651119297</v>
      </c>
      <c r="CC133">
        <v>0.031621076844573402</v>
      </c>
      <c r="CD133">
        <v>0.44424920249864641</v>
      </c>
      <c r="CE133">
        <v>0.037327834131734003</v>
      </c>
      <c r="CF133">
        <v>0.0049357091662496997</v>
      </c>
      <c r="CG133">
        <v>0.32446097409038899</v>
      </c>
      <c r="CH133">
        <v>0.019602321916834701</v>
      </c>
      <c r="CI133">
        <v>0.2975654047408462</v>
      </c>
      <c r="CJ133">
        <v>0.084484376832967403</v>
      </c>
      <c r="CK133">
        <v>0</v>
      </c>
      <c r="CL133">
        <v>0.14270828678314071</v>
      </c>
      <c r="CM133">
        <v>0.14087838582415699</v>
      </c>
      <c r="CN133">
        <v>0.41780878800099058</v>
      </c>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DHS06</vt:lpstr>
      <vt:lpstr>DHS16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2021-05-25T18:19:23Z</dcterms:modified>
</cp:coreProperties>
</file>